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ril 2019 Hospital Modeling\Posting - May 16\"/>
    </mc:Choice>
  </mc:AlternateContent>
  <bookViews>
    <workbookView xWindow="0" yWindow="0" windowWidth="20496" windowHeight="7092"/>
  </bookViews>
  <sheets>
    <sheet name="Final UPL Obligation Allocation" sheetId="14" r:id="rId1"/>
    <sheet name="UPL Debt Allocated by DY" sheetId="1" r:id="rId2"/>
    <sheet name="UC Withheld Payment by Hospital" sheetId="8" r:id="rId3"/>
    <sheet name="UPL Debt Allocation by Hospital" sheetId="11" r:id="rId4"/>
    <sheet name="Sum Pvot" sheetId="12" state="hidden" r:id="rId5"/>
  </sheets>
  <externalReferences>
    <externalReference r:id="rId6"/>
    <externalReference r:id="rId7"/>
    <externalReference r:id="rId8"/>
  </externalReferences>
  <definedNames>
    <definedName name="_1_10_DSH_UPL_OP_COST" localSheetId="4">#REF!</definedName>
    <definedName name="_1_10_DSH_UPL_OP_COST" localSheetId="3">#REF!</definedName>
    <definedName name="_1_10_DSH_UPL_OP_COST">#REF!</definedName>
    <definedName name="_2_10_DSH_UPL_OP_COST" localSheetId="4">#REF!</definedName>
    <definedName name="_2_10_DSH_UPL_OP_COST" localSheetId="3">#REF!</definedName>
    <definedName name="_2_10_DSH_UPL_OP_COST">#REF!</definedName>
    <definedName name="_2_DOCS" localSheetId="4">'[1]SFY 2008 DSH Urban TZG'!#REF!</definedName>
    <definedName name="_2_DOCS" localSheetId="3">'[1]SFY 2008 DSH Urban TZG'!#REF!</definedName>
    <definedName name="_2_DOCS">'[1]SFY 2008 DSH Urban TZG'!#REF!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4" hidden="1">'Sum Pvot'!$A$2:$X$385</definedName>
    <definedName name="_xlnm._FilterDatabase" localSheetId="2" hidden="1">'UC Withheld Payment by Hospital'!$A$2:$AA$386</definedName>
    <definedName name="_xlnm._FilterDatabase" localSheetId="3" hidden="1">'UPL Debt Allocation by Hospital'!$A$2:$Y$385</definedName>
    <definedName name="ccccc" localSheetId="4" hidden="1">#REF!</definedName>
    <definedName name="ccccc" localSheetId="3" hidden="1">#REF!</definedName>
    <definedName name="ccccc" hidden="1">#REF!</definedName>
    <definedName name="_xlnm.Database" localSheetId="4">#REF!</definedName>
    <definedName name="_xlnm.Database" localSheetId="3">#REF!</definedName>
    <definedName name="_xlnm.Database">#REF!</definedName>
    <definedName name="Estimated_HSL">'[2]Estimated HSL FFY 2011'!$A$2:$D$185</definedName>
    <definedName name="ExportDataSource" localSheetId="4">#REF!</definedName>
    <definedName name="ExportDataSource" localSheetId="3">#REF!</definedName>
    <definedName name="ExportDataSource">#REF!</definedName>
    <definedName name="_xlnm.Print_Area" localSheetId="4">#REF!</definedName>
    <definedName name="_xlnm.Print_Area" localSheetId="3">#REF!</definedName>
    <definedName name="_xlnm.Print_Area">#REF!</definedName>
    <definedName name="_xlnm.Print_Titles" localSheetId="4">'Sum Pvot'!$2:$2</definedName>
    <definedName name="_xlnm.Print_Titles" localSheetId="2">'UC Withheld Payment by Hospital'!$2:$2</definedName>
    <definedName name="_xlnm.Print_Titles" localSheetId="3">'UPL Debt Allocation by Hospital'!$2:$2</definedName>
    <definedName name="_xlnm.Print_Titles">#REF!</definedName>
    <definedName name="tm_4093645015" localSheetId="4">#REF!</definedName>
    <definedName name="tm_4093645015" localSheetId="3">#REF!</definedName>
    <definedName name="tm_4093645015">#REF!</definedName>
    <definedName name="tm_4093645264" localSheetId="4">#REF!</definedName>
    <definedName name="tm_4093645264" localSheetId="3">#REF!</definedName>
    <definedName name="tm_4093645264">#REF!</definedName>
    <definedName name="tm_4093645314" localSheetId="4">#REF!</definedName>
    <definedName name="tm_4093645314" localSheetId="3">#REF!</definedName>
    <definedName name="tm_4093645314">#REF!</definedName>
    <definedName name="tm_4093645323" localSheetId="4">#REF!</definedName>
    <definedName name="tm_4093645323" localSheetId="3">#REF!</definedName>
    <definedName name="tm_4093645323">#REF!</definedName>
    <definedName name="tm_4093645391" localSheetId="4">#REF!</definedName>
    <definedName name="tm_4093645391" localSheetId="3">#REF!</definedName>
    <definedName name="tm_4093645391">#REF!</definedName>
    <definedName name="tm_4093645417" localSheetId="4">#REF!</definedName>
    <definedName name="tm_4093645417" localSheetId="3">#REF!</definedName>
    <definedName name="tm_4093645417">#REF!</definedName>
    <definedName name="tm_4093645453" localSheetId="4">#REF!</definedName>
    <definedName name="tm_4093645453" localSheetId="3">#REF!</definedName>
    <definedName name="tm_4093645453">#REF!</definedName>
    <definedName name="tm_4093645454" localSheetId="4">#REF!</definedName>
    <definedName name="tm_4093645454" localSheetId="3">#REF!</definedName>
    <definedName name="tm_4093645454">#REF!</definedName>
    <definedName name="Traditional_Settlements_Between_10_1_2013___9_30_2014" localSheetId="4">'[3] Cost Report Settlements'!#REF!</definedName>
    <definedName name="Traditional_Settlements_Between_10_1_2013___9_30_2014" localSheetId="3">'[3] Cost Report Settlements'!#REF!</definedName>
    <definedName name="Traditional_Settlements_Between_10_1_2013___9_30_2014">'[3] Cost Report Settlements'!#REF!</definedName>
    <definedName name="YEAR_BEGIN_1">'[2]DSH Year Totals'!$A$4</definedName>
    <definedName name="YEAR_END_1">'[2]DSH Year Totals'!$B$4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6" i="8" l="1"/>
  <c r="H386" i="8"/>
  <c r="I386" i="8"/>
  <c r="J386" i="8"/>
  <c r="K386" i="8" l="1"/>
  <c r="D7" i="1" l="1"/>
  <c r="D26" i="14" l="1"/>
  <c r="D40" i="14"/>
  <c r="C40" i="14" l="1"/>
  <c r="B40" i="14"/>
  <c r="C26" i="14"/>
  <c r="B26" i="14"/>
  <c r="C12" i="14"/>
  <c r="D12" i="14"/>
  <c r="B12" i="14"/>
  <c r="M386" i="8" l="1"/>
  <c r="N386" i="8"/>
  <c r="O386" i="8"/>
  <c r="P386" i="8"/>
  <c r="Q386" i="8"/>
  <c r="AE386" i="8"/>
  <c r="R4" i="11" l="1"/>
  <c r="S4" i="11"/>
  <c r="T4" i="11"/>
  <c r="R5" i="11"/>
  <c r="S5" i="11"/>
  <c r="T5" i="11"/>
  <c r="R6" i="11"/>
  <c r="S6" i="11"/>
  <c r="T6" i="11"/>
  <c r="R7" i="11"/>
  <c r="S7" i="11"/>
  <c r="T7" i="11"/>
  <c r="R8" i="11"/>
  <c r="S8" i="11"/>
  <c r="T8" i="11"/>
  <c r="R9" i="11"/>
  <c r="S9" i="11"/>
  <c r="T9" i="11"/>
  <c r="R10" i="11"/>
  <c r="S10" i="11"/>
  <c r="T10" i="11"/>
  <c r="R11" i="11"/>
  <c r="S11" i="11"/>
  <c r="T11" i="11"/>
  <c r="R12" i="11"/>
  <c r="S12" i="11"/>
  <c r="T12" i="11"/>
  <c r="R13" i="11"/>
  <c r="S13" i="11"/>
  <c r="T13" i="11"/>
  <c r="R14" i="11"/>
  <c r="S14" i="11"/>
  <c r="T14" i="11"/>
  <c r="R15" i="11"/>
  <c r="S15" i="11"/>
  <c r="T15" i="11"/>
  <c r="R16" i="11"/>
  <c r="S16" i="11"/>
  <c r="T16" i="11"/>
  <c r="R17" i="11"/>
  <c r="S17" i="11"/>
  <c r="T17" i="11"/>
  <c r="R18" i="11"/>
  <c r="S18" i="11"/>
  <c r="T18" i="11"/>
  <c r="R19" i="11"/>
  <c r="S19" i="11"/>
  <c r="T19" i="11"/>
  <c r="R20" i="11"/>
  <c r="S20" i="11"/>
  <c r="T20" i="11"/>
  <c r="R21" i="11"/>
  <c r="S21" i="11"/>
  <c r="T21" i="11"/>
  <c r="R22" i="11"/>
  <c r="S22" i="11"/>
  <c r="T22" i="11"/>
  <c r="R23" i="11"/>
  <c r="S23" i="11"/>
  <c r="T23" i="11"/>
  <c r="R24" i="11"/>
  <c r="S24" i="11"/>
  <c r="T24" i="11"/>
  <c r="R25" i="11"/>
  <c r="S25" i="11"/>
  <c r="T25" i="11"/>
  <c r="R26" i="11"/>
  <c r="S26" i="11"/>
  <c r="T26" i="11"/>
  <c r="R27" i="11"/>
  <c r="S27" i="11"/>
  <c r="T27" i="11"/>
  <c r="R28" i="11"/>
  <c r="S28" i="11"/>
  <c r="T28" i="11"/>
  <c r="R29" i="11"/>
  <c r="S29" i="11"/>
  <c r="T29" i="11"/>
  <c r="R30" i="11"/>
  <c r="S30" i="11"/>
  <c r="T30" i="11"/>
  <c r="R31" i="11"/>
  <c r="S31" i="11"/>
  <c r="T31" i="11"/>
  <c r="R32" i="11"/>
  <c r="S32" i="11"/>
  <c r="T32" i="11"/>
  <c r="R33" i="11"/>
  <c r="S33" i="11"/>
  <c r="T33" i="11"/>
  <c r="R34" i="11"/>
  <c r="S34" i="11"/>
  <c r="T34" i="11"/>
  <c r="R35" i="11"/>
  <c r="S35" i="11"/>
  <c r="T35" i="11"/>
  <c r="R36" i="11"/>
  <c r="S36" i="11"/>
  <c r="T36" i="11"/>
  <c r="R37" i="11"/>
  <c r="S37" i="11"/>
  <c r="T37" i="11"/>
  <c r="R38" i="11"/>
  <c r="S38" i="11"/>
  <c r="T38" i="11"/>
  <c r="R39" i="11"/>
  <c r="S39" i="11"/>
  <c r="T39" i="11"/>
  <c r="R40" i="11"/>
  <c r="S40" i="11"/>
  <c r="T40" i="11"/>
  <c r="R41" i="11"/>
  <c r="S41" i="11"/>
  <c r="T41" i="11"/>
  <c r="R42" i="11"/>
  <c r="S42" i="11"/>
  <c r="T42" i="11"/>
  <c r="R43" i="11"/>
  <c r="S43" i="11"/>
  <c r="T43" i="11"/>
  <c r="R44" i="11"/>
  <c r="S44" i="11"/>
  <c r="T44" i="11"/>
  <c r="R45" i="11"/>
  <c r="S45" i="11"/>
  <c r="T45" i="11"/>
  <c r="R46" i="11"/>
  <c r="S46" i="11"/>
  <c r="T46" i="11"/>
  <c r="R47" i="11"/>
  <c r="S47" i="11"/>
  <c r="T47" i="11"/>
  <c r="R48" i="11"/>
  <c r="S48" i="11"/>
  <c r="T48" i="11"/>
  <c r="R49" i="11"/>
  <c r="S49" i="11"/>
  <c r="T49" i="11"/>
  <c r="R50" i="11"/>
  <c r="S50" i="11"/>
  <c r="T50" i="11"/>
  <c r="R51" i="11"/>
  <c r="S51" i="11"/>
  <c r="T51" i="11"/>
  <c r="R52" i="11"/>
  <c r="S52" i="11"/>
  <c r="T52" i="11"/>
  <c r="R53" i="11"/>
  <c r="S53" i="11"/>
  <c r="T53" i="11"/>
  <c r="R54" i="11"/>
  <c r="S54" i="11"/>
  <c r="T54" i="11"/>
  <c r="R55" i="11"/>
  <c r="S55" i="11"/>
  <c r="T55" i="11"/>
  <c r="R56" i="11"/>
  <c r="S56" i="11"/>
  <c r="T56" i="11"/>
  <c r="R57" i="11"/>
  <c r="S57" i="11"/>
  <c r="T57" i="11"/>
  <c r="R58" i="11"/>
  <c r="S58" i="11"/>
  <c r="T58" i="11"/>
  <c r="R59" i="11"/>
  <c r="S59" i="11"/>
  <c r="T59" i="11"/>
  <c r="R60" i="11"/>
  <c r="S60" i="11"/>
  <c r="T60" i="11"/>
  <c r="R61" i="11"/>
  <c r="S61" i="11"/>
  <c r="T61" i="11"/>
  <c r="R62" i="11"/>
  <c r="S62" i="11"/>
  <c r="T62" i="11"/>
  <c r="R63" i="11"/>
  <c r="S63" i="11"/>
  <c r="T63" i="11"/>
  <c r="R64" i="11"/>
  <c r="S64" i="11"/>
  <c r="T64" i="11"/>
  <c r="R65" i="11"/>
  <c r="S65" i="11"/>
  <c r="T65" i="11"/>
  <c r="R66" i="11"/>
  <c r="S66" i="11"/>
  <c r="T66" i="11"/>
  <c r="R67" i="11"/>
  <c r="S67" i="11"/>
  <c r="T67" i="11"/>
  <c r="R68" i="11"/>
  <c r="S68" i="11"/>
  <c r="T68" i="11"/>
  <c r="R69" i="11"/>
  <c r="S69" i="11"/>
  <c r="T69" i="11"/>
  <c r="R70" i="11"/>
  <c r="S70" i="11"/>
  <c r="T70" i="11"/>
  <c r="R71" i="11"/>
  <c r="S71" i="11"/>
  <c r="T71" i="11"/>
  <c r="R72" i="11"/>
  <c r="S72" i="11"/>
  <c r="T72" i="11"/>
  <c r="R73" i="11"/>
  <c r="S73" i="11"/>
  <c r="T73" i="11"/>
  <c r="R74" i="11"/>
  <c r="S74" i="11"/>
  <c r="T74" i="11"/>
  <c r="R75" i="11"/>
  <c r="S75" i="11"/>
  <c r="T75" i="11"/>
  <c r="R76" i="11"/>
  <c r="S76" i="11"/>
  <c r="T76" i="11"/>
  <c r="R77" i="11"/>
  <c r="S77" i="11"/>
  <c r="T77" i="11"/>
  <c r="R78" i="11"/>
  <c r="S78" i="11"/>
  <c r="T78" i="11"/>
  <c r="R79" i="11"/>
  <c r="S79" i="11"/>
  <c r="T79" i="11"/>
  <c r="R80" i="11"/>
  <c r="S80" i="11"/>
  <c r="T80" i="11"/>
  <c r="R81" i="11"/>
  <c r="S81" i="11"/>
  <c r="T81" i="11"/>
  <c r="R82" i="11"/>
  <c r="S82" i="11"/>
  <c r="T82" i="11"/>
  <c r="R83" i="11"/>
  <c r="S83" i="11"/>
  <c r="T83" i="11"/>
  <c r="R84" i="11"/>
  <c r="S84" i="11"/>
  <c r="T84" i="11"/>
  <c r="R85" i="11"/>
  <c r="S85" i="11"/>
  <c r="T85" i="11"/>
  <c r="R86" i="11"/>
  <c r="S86" i="11"/>
  <c r="T86" i="11"/>
  <c r="R87" i="11"/>
  <c r="S87" i="11"/>
  <c r="T87" i="11"/>
  <c r="R88" i="11"/>
  <c r="S88" i="11"/>
  <c r="T88" i="11"/>
  <c r="R89" i="11"/>
  <c r="S89" i="11"/>
  <c r="T89" i="11"/>
  <c r="R90" i="11"/>
  <c r="S90" i="11"/>
  <c r="T90" i="11"/>
  <c r="R91" i="11"/>
  <c r="S91" i="11"/>
  <c r="T91" i="11"/>
  <c r="R92" i="11"/>
  <c r="S92" i="11"/>
  <c r="T92" i="11"/>
  <c r="R93" i="11"/>
  <c r="S93" i="11"/>
  <c r="T93" i="11"/>
  <c r="R94" i="11"/>
  <c r="S94" i="11"/>
  <c r="T94" i="11"/>
  <c r="R95" i="11"/>
  <c r="S95" i="11"/>
  <c r="T95" i="11"/>
  <c r="R96" i="11"/>
  <c r="S96" i="11"/>
  <c r="T96" i="11"/>
  <c r="R97" i="11"/>
  <c r="S97" i="11"/>
  <c r="T97" i="11"/>
  <c r="R98" i="11"/>
  <c r="S98" i="11"/>
  <c r="T98" i="11"/>
  <c r="R99" i="11"/>
  <c r="S99" i="11"/>
  <c r="T99" i="11"/>
  <c r="R100" i="11"/>
  <c r="S100" i="11"/>
  <c r="T100" i="11"/>
  <c r="R101" i="11"/>
  <c r="S101" i="11"/>
  <c r="T101" i="11"/>
  <c r="R102" i="11"/>
  <c r="S102" i="11"/>
  <c r="T102" i="11"/>
  <c r="R103" i="11"/>
  <c r="S103" i="11"/>
  <c r="T103" i="11"/>
  <c r="R104" i="11"/>
  <c r="S104" i="11"/>
  <c r="T104" i="11"/>
  <c r="R105" i="11"/>
  <c r="S105" i="11"/>
  <c r="T105" i="11"/>
  <c r="R106" i="11"/>
  <c r="S106" i="11"/>
  <c r="T106" i="11"/>
  <c r="R107" i="11"/>
  <c r="S107" i="11"/>
  <c r="T107" i="11"/>
  <c r="R108" i="11"/>
  <c r="S108" i="11"/>
  <c r="T108" i="11"/>
  <c r="R109" i="11"/>
  <c r="S109" i="11"/>
  <c r="T109" i="11"/>
  <c r="R110" i="11"/>
  <c r="S110" i="11"/>
  <c r="T110" i="11"/>
  <c r="R111" i="11"/>
  <c r="S111" i="11"/>
  <c r="T111" i="11"/>
  <c r="R112" i="11"/>
  <c r="S112" i="11"/>
  <c r="T112" i="11"/>
  <c r="R113" i="11"/>
  <c r="S113" i="11"/>
  <c r="T113" i="11"/>
  <c r="R114" i="11"/>
  <c r="S114" i="11"/>
  <c r="T114" i="11"/>
  <c r="R115" i="11"/>
  <c r="S115" i="11"/>
  <c r="T115" i="11"/>
  <c r="R116" i="11"/>
  <c r="S116" i="11"/>
  <c r="T116" i="11"/>
  <c r="R117" i="11"/>
  <c r="S117" i="11"/>
  <c r="T117" i="11"/>
  <c r="R118" i="11"/>
  <c r="S118" i="11"/>
  <c r="T118" i="11"/>
  <c r="R119" i="11"/>
  <c r="S119" i="11"/>
  <c r="T119" i="11"/>
  <c r="R120" i="11"/>
  <c r="S120" i="11"/>
  <c r="T120" i="11"/>
  <c r="R121" i="11"/>
  <c r="S121" i="11"/>
  <c r="T121" i="11"/>
  <c r="R122" i="11"/>
  <c r="S122" i="11"/>
  <c r="T122" i="11"/>
  <c r="R123" i="11"/>
  <c r="S123" i="11"/>
  <c r="T123" i="11"/>
  <c r="R124" i="11"/>
  <c r="S124" i="11"/>
  <c r="T124" i="11"/>
  <c r="R125" i="11"/>
  <c r="S125" i="11"/>
  <c r="T125" i="11"/>
  <c r="R126" i="11"/>
  <c r="S126" i="11"/>
  <c r="T126" i="11"/>
  <c r="R127" i="11"/>
  <c r="S127" i="11"/>
  <c r="T127" i="11"/>
  <c r="R128" i="11"/>
  <c r="S128" i="11"/>
  <c r="T128" i="11"/>
  <c r="R129" i="11"/>
  <c r="S129" i="11"/>
  <c r="T129" i="11"/>
  <c r="R130" i="11"/>
  <c r="S130" i="11"/>
  <c r="T130" i="11"/>
  <c r="R131" i="11"/>
  <c r="S131" i="11"/>
  <c r="T131" i="11"/>
  <c r="R132" i="11"/>
  <c r="S132" i="11"/>
  <c r="T132" i="11"/>
  <c r="R133" i="11"/>
  <c r="S133" i="11"/>
  <c r="T133" i="11"/>
  <c r="R134" i="11"/>
  <c r="S134" i="11"/>
  <c r="T134" i="11"/>
  <c r="R135" i="11"/>
  <c r="S135" i="11"/>
  <c r="T135" i="11"/>
  <c r="R136" i="11"/>
  <c r="S136" i="11"/>
  <c r="T136" i="11"/>
  <c r="R137" i="11"/>
  <c r="S137" i="11"/>
  <c r="T137" i="11"/>
  <c r="R138" i="11"/>
  <c r="S138" i="11"/>
  <c r="T138" i="11"/>
  <c r="R139" i="11"/>
  <c r="S139" i="11"/>
  <c r="T139" i="11"/>
  <c r="R140" i="11"/>
  <c r="S140" i="11"/>
  <c r="T140" i="11"/>
  <c r="R141" i="11"/>
  <c r="S141" i="11"/>
  <c r="T141" i="11"/>
  <c r="R142" i="11"/>
  <c r="S142" i="11"/>
  <c r="T142" i="11"/>
  <c r="R143" i="11"/>
  <c r="S143" i="11"/>
  <c r="T143" i="11"/>
  <c r="R144" i="11"/>
  <c r="S144" i="11"/>
  <c r="T144" i="11"/>
  <c r="R145" i="11"/>
  <c r="S145" i="11"/>
  <c r="T145" i="11"/>
  <c r="R146" i="11"/>
  <c r="S146" i="11"/>
  <c r="T146" i="11"/>
  <c r="R147" i="11"/>
  <c r="S147" i="11"/>
  <c r="T147" i="11"/>
  <c r="R148" i="11"/>
  <c r="S148" i="11"/>
  <c r="T148" i="11"/>
  <c r="R149" i="11"/>
  <c r="S149" i="11"/>
  <c r="T149" i="11"/>
  <c r="R150" i="11"/>
  <c r="S150" i="11"/>
  <c r="T150" i="11"/>
  <c r="R151" i="11"/>
  <c r="S151" i="11"/>
  <c r="T151" i="11"/>
  <c r="R152" i="11"/>
  <c r="S152" i="11"/>
  <c r="T152" i="11"/>
  <c r="R153" i="11"/>
  <c r="S153" i="11"/>
  <c r="T153" i="11"/>
  <c r="R154" i="11"/>
  <c r="S154" i="11"/>
  <c r="T154" i="11"/>
  <c r="R155" i="11"/>
  <c r="S155" i="11"/>
  <c r="T155" i="11"/>
  <c r="R156" i="11"/>
  <c r="S156" i="11"/>
  <c r="T156" i="11"/>
  <c r="R157" i="11"/>
  <c r="S157" i="11"/>
  <c r="T157" i="11"/>
  <c r="R158" i="11"/>
  <c r="S158" i="11"/>
  <c r="T158" i="11"/>
  <c r="R159" i="11"/>
  <c r="S159" i="11"/>
  <c r="T159" i="11"/>
  <c r="R160" i="11"/>
  <c r="S160" i="11"/>
  <c r="T160" i="11"/>
  <c r="R161" i="11"/>
  <c r="S161" i="11"/>
  <c r="T161" i="11"/>
  <c r="R162" i="11"/>
  <c r="S162" i="11"/>
  <c r="T162" i="11"/>
  <c r="R163" i="11"/>
  <c r="S163" i="11"/>
  <c r="T163" i="11"/>
  <c r="R164" i="11"/>
  <c r="S164" i="11"/>
  <c r="T164" i="11"/>
  <c r="R165" i="11"/>
  <c r="S165" i="11"/>
  <c r="T165" i="11"/>
  <c r="R166" i="11"/>
  <c r="S166" i="11"/>
  <c r="T166" i="11"/>
  <c r="R167" i="11"/>
  <c r="S167" i="11"/>
  <c r="T167" i="11"/>
  <c r="R168" i="11"/>
  <c r="S168" i="11"/>
  <c r="T168" i="11"/>
  <c r="R169" i="11"/>
  <c r="S169" i="11"/>
  <c r="T169" i="11"/>
  <c r="R170" i="11"/>
  <c r="S170" i="11"/>
  <c r="T170" i="11"/>
  <c r="R171" i="11"/>
  <c r="S171" i="11"/>
  <c r="T171" i="11"/>
  <c r="R172" i="11"/>
  <c r="S172" i="11"/>
  <c r="T172" i="11"/>
  <c r="R173" i="11"/>
  <c r="S173" i="11"/>
  <c r="T173" i="11"/>
  <c r="R174" i="11"/>
  <c r="S174" i="11"/>
  <c r="T174" i="11"/>
  <c r="R175" i="11"/>
  <c r="S175" i="11"/>
  <c r="T175" i="11"/>
  <c r="R176" i="11"/>
  <c r="S176" i="11"/>
  <c r="T176" i="11"/>
  <c r="R177" i="11"/>
  <c r="S177" i="11"/>
  <c r="T177" i="11"/>
  <c r="R178" i="11"/>
  <c r="S178" i="11"/>
  <c r="T178" i="11"/>
  <c r="R179" i="11"/>
  <c r="S179" i="11"/>
  <c r="T179" i="11"/>
  <c r="R180" i="11"/>
  <c r="S180" i="11"/>
  <c r="T180" i="11"/>
  <c r="R181" i="11"/>
  <c r="S181" i="11"/>
  <c r="T181" i="11"/>
  <c r="R182" i="11"/>
  <c r="S182" i="11"/>
  <c r="T182" i="11"/>
  <c r="R183" i="11"/>
  <c r="S183" i="11"/>
  <c r="T183" i="11"/>
  <c r="R184" i="11"/>
  <c r="S184" i="11"/>
  <c r="T184" i="11"/>
  <c r="R185" i="11"/>
  <c r="S185" i="11"/>
  <c r="T185" i="11"/>
  <c r="R186" i="11"/>
  <c r="S186" i="11"/>
  <c r="T186" i="11"/>
  <c r="R187" i="11"/>
  <c r="S187" i="11"/>
  <c r="T187" i="11"/>
  <c r="R188" i="11"/>
  <c r="S188" i="11"/>
  <c r="T188" i="11"/>
  <c r="R189" i="11"/>
  <c r="S189" i="11"/>
  <c r="T189" i="11"/>
  <c r="R190" i="11"/>
  <c r="S190" i="11"/>
  <c r="T190" i="11"/>
  <c r="R191" i="11"/>
  <c r="S191" i="11"/>
  <c r="T191" i="11"/>
  <c r="R192" i="11"/>
  <c r="S192" i="11"/>
  <c r="T192" i="11"/>
  <c r="R193" i="11"/>
  <c r="S193" i="11"/>
  <c r="T193" i="11"/>
  <c r="R194" i="11"/>
  <c r="S194" i="11"/>
  <c r="T194" i="11"/>
  <c r="R195" i="11"/>
  <c r="S195" i="11"/>
  <c r="T195" i="11"/>
  <c r="R196" i="11"/>
  <c r="S196" i="11"/>
  <c r="T196" i="11"/>
  <c r="R197" i="11"/>
  <c r="S197" i="11"/>
  <c r="T197" i="11"/>
  <c r="R198" i="11"/>
  <c r="S198" i="11"/>
  <c r="T198" i="11"/>
  <c r="R199" i="11"/>
  <c r="S199" i="11"/>
  <c r="T199" i="11"/>
  <c r="R200" i="11"/>
  <c r="S200" i="11"/>
  <c r="T200" i="11"/>
  <c r="R201" i="11"/>
  <c r="S201" i="11"/>
  <c r="T201" i="11"/>
  <c r="R202" i="11"/>
  <c r="S202" i="11"/>
  <c r="T202" i="11"/>
  <c r="R203" i="11"/>
  <c r="S203" i="11"/>
  <c r="T203" i="11"/>
  <c r="R204" i="11"/>
  <c r="S204" i="11"/>
  <c r="T204" i="11"/>
  <c r="R205" i="11"/>
  <c r="S205" i="11"/>
  <c r="T205" i="11"/>
  <c r="R206" i="11"/>
  <c r="S206" i="11"/>
  <c r="T206" i="11"/>
  <c r="R207" i="11"/>
  <c r="S207" i="11"/>
  <c r="T207" i="11"/>
  <c r="R208" i="11"/>
  <c r="S208" i="11"/>
  <c r="T208" i="11"/>
  <c r="R209" i="11"/>
  <c r="S209" i="11"/>
  <c r="T209" i="11"/>
  <c r="R210" i="11"/>
  <c r="S210" i="11"/>
  <c r="T210" i="11"/>
  <c r="R211" i="11"/>
  <c r="S211" i="11"/>
  <c r="T211" i="11"/>
  <c r="R212" i="11"/>
  <c r="S212" i="11"/>
  <c r="T212" i="11"/>
  <c r="R213" i="11"/>
  <c r="S213" i="11"/>
  <c r="T213" i="11"/>
  <c r="R214" i="11"/>
  <c r="S214" i="11"/>
  <c r="T214" i="11"/>
  <c r="R215" i="11"/>
  <c r="S215" i="11"/>
  <c r="T215" i="11"/>
  <c r="R216" i="11"/>
  <c r="S216" i="11"/>
  <c r="T216" i="11"/>
  <c r="R217" i="11"/>
  <c r="S217" i="11"/>
  <c r="T217" i="11"/>
  <c r="R218" i="11"/>
  <c r="S218" i="11"/>
  <c r="T218" i="11"/>
  <c r="R219" i="11"/>
  <c r="S219" i="11"/>
  <c r="T219" i="11"/>
  <c r="R220" i="11"/>
  <c r="S220" i="11"/>
  <c r="T220" i="11"/>
  <c r="R221" i="11"/>
  <c r="S221" i="11"/>
  <c r="T221" i="11"/>
  <c r="R222" i="11"/>
  <c r="S222" i="11"/>
  <c r="T222" i="11"/>
  <c r="R223" i="11"/>
  <c r="S223" i="11"/>
  <c r="T223" i="11"/>
  <c r="R224" i="11"/>
  <c r="S224" i="11"/>
  <c r="T224" i="11"/>
  <c r="R225" i="11"/>
  <c r="S225" i="11"/>
  <c r="T225" i="11"/>
  <c r="R226" i="11"/>
  <c r="S226" i="11"/>
  <c r="T226" i="11"/>
  <c r="R227" i="11"/>
  <c r="S227" i="11"/>
  <c r="T227" i="11"/>
  <c r="R228" i="11"/>
  <c r="S228" i="11"/>
  <c r="T228" i="11"/>
  <c r="R229" i="11"/>
  <c r="S229" i="11"/>
  <c r="T229" i="11"/>
  <c r="R230" i="11"/>
  <c r="S230" i="11"/>
  <c r="T230" i="11"/>
  <c r="R231" i="11"/>
  <c r="S231" i="11"/>
  <c r="T231" i="11"/>
  <c r="R232" i="11"/>
  <c r="S232" i="11"/>
  <c r="T232" i="11"/>
  <c r="R233" i="11"/>
  <c r="S233" i="11"/>
  <c r="T233" i="11"/>
  <c r="R234" i="11"/>
  <c r="S234" i="11"/>
  <c r="T234" i="11"/>
  <c r="R235" i="11"/>
  <c r="S235" i="11"/>
  <c r="T235" i="11"/>
  <c r="R236" i="11"/>
  <c r="S236" i="11"/>
  <c r="T236" i="11"/>
  <c r="R237" i="11"/>
  <c r="S237" i="11"/>
  <c r="T237" i="11"/>
  <c r="R238" i="11"/>
  <c r="S238" i="11"/>
  <c r="T238" i="11"/>
  <c r="R239" i="11"/>
  <c r="S239" i="11"/>
  <c r="T239" i="11"/>
  <c r="R240" i="11"/>
  <c r="S240" i="11"/>
  <c r="T240" i="11"/>
  <c r="R241" i="11"/>
  <c r="S241" i="11"/>
  <c r="T241" i="11"/>
  <c r="R242" i="11"/>
  <c r="S242" i="11"/>
  <c r="T242" i="11"/>
  <c r="R243" i="11"/>
  <c r="S243" i="11"/>
  <c r="T243" i="11"/>
  <c r="R244" i="11"/>
  <c r="S244" i="11"/>
  <c r="T244" i="11"/>
  <c r="R245" i="11"/>
  <c r="S245" i="11"/>
  <c r="T245" i="11"/>
  <c r="R246" i="11"/>
  <c r="S246" i="11"/>
  <c r="T246" i="11"/>
  <c r="R247" i="11"/>
  <c r="S247" i="11"/>
  <c r="T247" i="11"/>
  <c r="R248" i="11"/>
  <c r="S248" i="11"/>
  <c r="T248" i="11"/>
  <c r="R249" i="11"/>
  <c r="S249" i="11"/>
  <c r="T249" i="11"/>
  <c r="R250" i="11"/>
  <c r="S250" i="11"/>
  <c r="T250" i="11"/>
  <c r="R251" i="11"/>
  <c r="S251" i="11"/>
  <c r="T251" i="11"/>
  <c r="R252" i="11"/>
  <c r="S252" i="11"/>
  <c r="T252" i="11"/>
  <c r="R253" i="11"/>
  <c r="S253" i="11"/>
  <c r="T253" i="11"/>
  <c r="R254" i="11"/>
  <c r="S254" i="11"/>
  <c r="T254" i="11"/>
  <c r="R255" i="11"/>
  <c r="S255" i="11"/>
  <c r="T255" i="11"/>
  <c r="R256" i="11"/>
  <c r="S256" i="11"/>
  <c r="T256" i="11"/>
  <c r="R257" i="11"/>
  <c r="S257" i="11"/>
  <c r="T257" i="11"/>
  <c r="R258" i="11"/>
  <c r="S258" i="11"/>
  <c r="T258" i="11"/>
  <c r="R259" i="11"/>
  <c r="S259" i="11"/>
  <c r="T259" i="11"/>
  <c r="R260" i="11"/>
  <c r="S260" i="11"/>
  <c r="T260" i="11"/>
  <c r="R261" i="11"/>
  <c r="S261" i="11"/>
  <c r="T261" i="11"/>
  <c r="R262" i="11"/>
  <c r="S262" i="11"/>
  <c r="T262" i="11"/>
  <c r="R263" i="11"/>
  <c r="S263" i="11"/>
  <c r="T263" i="11"/>
  <c r="R264" i="11"/>
  <c r="S264" i="11"/>
  <c r="T264" i="11"/>
  <c r="R265" i="11"/>
  <c r="S265" i="11"/>
  <c r="T265" i="11"/>
  <c r="R266" i="11"/>
  <c r="S266" i="11"/>
  <c r="T266" i="11"/>
  <c r="R267" i="11"/>
  <c r="S267" i="11"/>
  <c r="T267" i="11"/>
  <c r="R268" i="11"/>
  <c r="S268" i="11"/>
  <c r="T268" i="11"/>
  <c r="R269" i="11"/>
  <c r="S269" i="11"/>
  <c r="T269" i="11"/>
  <c r="R270" i="11"/>
  <c r="S270" i="11"/>
  <c r="T270" i="11"/>
  <c r="R271" i="11"/>
  <c r="S271" i="11"/>
  <c r="T271" i="11"/>
  <c r="R272" i="11"/>
  <c r="S272" i="11"/>
  <c r="T272" i="11"/>
  <c r="R273" i="11"/>
  <c r="S273" i="11"/>
  <c r="T273" i="11"/>
  <c r="R274" i="11"/>
  <c r="S274" i="11"/>
  <c r="T274" i="11"/>
  <c r="R275" i="11"/>
  <c r="S275" i="11"/>
  <c r="T275" i="11"/>
  <c r="R276" i="11"/>
  <c r="S276" i="11"/>
  <c r="T276" i="11"/>
  <c r="R277" i="11"/>
  <c r="S277" i="11"/>
  <c r="T277" i="11"/>
  <c r="R278" i="11"/>
  <c r="S278" i="11"/>
  <c r="T278" i="11"/>
  <c r="R279" i="11"/>
  <c r="S279" i="11"/>
  <c r="T279" i="11"/>
  <c r="R280" i="11"/>
  <c r="S280" i="11"/>
  <c r="T280" i="11"/>
  <c r="R281" i="11"/>
  <c r="S281" i="11"/>
  <c r="T281" i="11"/>
  <c r="R282" i="11"/>
  <c r="S282" i="11"/>
  <c r="T282" i="11"/>
  <c r="R283" i="11"/>
  <c r="S283" i="11"/>
  <c r="T283" i="11"/>
  <c r="R284" i="11"/>
  <c r="S284" i="11"/>
  <c r="T284" i="11"/>
  <c r="R285" i="11"/>
  <c r="S285" i="11"/>
  <c r="T285" i="11"/>
  <c r="R286" i="11"/>
  <c r="S286" i="11"/>
  <c r="T286" i="11"/>
  <c r="R287" i="11"/>
  <c r="S287" i="11"/>
  <c r="T287" i="11"/>
  <c r="R288" i="11"/>
  <c r="S288" i="11"/>
  <c r="T288" i="11"/>
  <c r="R289" i="11"/>
  <c r="S289" i="11"/>
  <c r="T289" i="11"/>
  <c r="R290" i="11"/>
  <c r="S290" i="11"/>
  <c r="T290" i="11"/>
  <c r="R291" i="11"/>
  <c r="S291" i="11"/>
  <c r="T291" i="11"/>
  <c r="R292" i="11"/>
  <c r="S292" i="11"/>
  <c r="T292" i="11"/>
  <c r="R293" i="11"/>
  <c r="S293" i="11"/>
  <c r="T293" i="11"/>
  <c r="R294" i="11"/>
  <c r="S294" i="11"/>
  <c r="T294" i="11"/>
  <c r="R295" i="11"/>
  <c r="S295" i="11"/>
  <c r="T295" i="11"/>
  <c r="R296" i="11"/>
  <c r="S296" i="11"/>
  <c r="T296" i="11"/>
  <c r="R297" i="11"/>
  <c r="S297" i="11"/>
  <c r="T297" i="11"/>
  <c r="R298" i="11"/>
  <c r="S298" i="11"/>
  <c r="T298" i="11"/>
  <c r="R299" i="11"/>
  <c r="S299" i="11"/>
  <c r="T299" i="11"/>
  <c r="R300" i="11"/>
  <c r="S300" i="11"/>
  <c r="T300" i="11"/>
  <c r="R301" i="11"/>
  <c r="S301" i="11"/>
  <c r="T301" i="11"/>
  <c r="R302" i="11"/>
  <c r="S302" i="11"/>
  <c r="T302" i="11"/>
  <c r="R303" i="11"/>
  <c r="S303" i="11"/>
  <c r="T303" i="11"/>
  <c r="R304" i="11"/>
  <c r="S304" i="11"/>
  <c r="T304" i="11"/>
  <c r="R305" i="11"/>
  <c r="S305" i="11"/>
  <c r="T305" i="11"/>
  <c r="R306" i="11"/>
  <c r="S306" i="11"/>
  <c r="T306" i="11"/>
  <c r="R307" i="11"/>
  <c r="S307" i="11"/>
  <c r="T307" i="11"/>
  <c r="R308" i="11"/>
  <c r="S308" i="11"/>
  <c r="T308" i="11"/>
  <c r="R309" i="11"/>
  <c r="S309" i="11"/>
  <c r="T309" i="11"/>
  <c r="R310" i="11"/>
  <c r="S310" i="11"/>
  <c r="T310" i="11"/>
  <c r="R311" i="11"/>
  <c r="S311" i="11"/>
  <c r="T311" i="11"/>
  <c r="R312" i="11"/>
  <c r="S312" i="11"/>
  <c r="T312" i="11"/>
  <c r="R313" i="11"/>
  <c r="S313" i="11"/>
  <c r="T313" i="11"/>
  <c r="R314" i="11"/>
  <c r="S314" i="11"/>
  <c r="T314" i="11"/>
  <c r="R315" i="11"/>
  <c r="S315" i="11"/>
  <c r="T315" i="11"/>
  <c r="R316" i="11"/>
  <c r="S316" i="11"/>
  <c r="T316" i="11"/>
  <c r="R317" i="11"/>
  <c r="S317" i="11"/>
  <c r="T317" i="11"/>
  <c r="R318" i="11"/>
  <c r="S318" i="11"/>
  <c r="T318" i="11"/>
  <c r="R319" i="11"/>
  <c r="S319" i="11"/>
  <c r="T319" i="11"/>
  <c r="R320" i="11"/>
  <c r="S320" i="11"/>
  <c r="T320" i="11"/>
  <c r="R321" i="11"/>
  <c r="S321" i="11"/>
  <c r="T321" i="11"/>
  <c r="R322" i="11"/>
  <c r="S322" i="11"/>
  <c r="T322" i="11"/>
  <c r="R323" i="11"/>
  <c r="S323" i="11"/>
  <c r="T323" i="11"/>
  <c r="R324" i="11"/>
  <c r="S324" i="11"/>
  <c r="T324" i="11"/>
  <c r="R325" i="11"/>
  <c r="S325" i="11"/>
  <c r="T325" i="11"/>
  <c r="R326" i="11"/>
  <c r="S326" i="11"/>
  <c r="T326" i="11"/>
  <c r="R327" i="11"/>
  <c r="S327" i="11"/>
  <c r="T327" i="11"/>
  <c r="R328" i="11"/>
  <c r="S328" i="11"/>
  <c r="T328" i="11"/>
  <c r="R329" i="11"/>
  <c r="S329" i="11"/>
  <c r="T329" i="11"/>
  <c r="R330" i="11"/>
  <c r="S330" i="11"/>
  <c r="T330" i="11"/>
  <c r="R331" i="11"/>
  <c r="S331" i="11"/>
  <c r="T331" i="11"/>
  <c r="R332" i="11"/>
  <c r="S332" i="11"/>
  <c r="T332" i="11"/>
  <c r="R333" i="11"/>
  <c r="S333" i="11"/>
  <c r="T333" i="11"/>
  <c r="R334" i="11"/>
  <c r="S334" i="11"/>
  <c r="T334" i="11"/>
  <c r="R335" i="11"/>
  <c r="S335" i="11"/>
  <c r="T335" i="11"/>
  <c r="R336" i="11"/>
  <c r="S336" i="11"/>
  <c r="T336" i="11"/>
  <c r="R337" i="11"/>
  <c r="S337" i="11"/>
  <c r="T337" i="11"/>
  <c r="R338" i="11"/>
  <c r="S338" i="11"/>
  <c r="T338" i="11"/>
  <c r="R339" i="11"/>
  <c r="S339" i="11"/>
  <c r="T339" i="11"/>
  <c r="R340" i="11"/>
  <c r="S340" i="11"/>
  <c r="T340" i="11"/>
  <c r="R341" i="11"/>
  <c r="S341" i="11"/>
  <c r="T341" i="11"/>
  <c r="R342" i="11"/>
  <c r="S342" i="11"/>
  <c r="T342" i="11"/>
  <c r="R343" i="11"/>
  <c r="S343" i="11"/>
  <c r="T343" i="11"/>
  <c r="R344" i="11"/>
  <c r="S344" i="11"/>
  <c r="T344" i="11"/>
  <c r="R345" i="11"/>
  <c r="S345" i="11"/>
  <c r="T345" i="11"/>
  <c r="R346" i="11"/>
  <c r="S346" i="11"/>
  <c r="T346" i="11"/>
  <c r="R347" i="11"/>
  <c r="S347" i="11"/>
  <c r="T347" i="11"/>
  <c r="R348" i="11"/>
  <c r="S348" i="11"/>
  <c r="T348" i="11"/>
  <c r="R349" i="11"/>
  <c r="S349" i="11"/>
  <c r="T349" i="11"/>
  <c r="R350" i="11"/>
  <c r="S350" i="11"/>
  <c r="T350" i="11"/>
  <c r="R351" i="11"/>
  <c r="S351" i="11"/>
  <c r="T351" i="11"/>
  <c r="R352" i="11"/>
  <c r="S352" i="11"/>
  <c r="T352" i="11"/>
  <c r="R353" i="11"/>
  <c r="S353" i="11"/>
  <c r="T353" i="11"/>
  <c r="R354" i="11"/>
  <c r="S354" i="11"/>
  <c r="T354" i="11"/>
  <c r="R355" i="11"/>
  <c r="S355" i="11"/>
  <c r="T355" i="11"/>
  <c r="R356" i="11"/>
  <c r="S356" i="11"/>
  <c r="T356" i="11"/>
  <c r="R357" i="11"/>
  <c r="S357" i="11"/>
  <c r="T357" i="11"/>
  <c r="R358" i="11"/>
  <c r="S358" i="11"/>
  <c r="T358" i="11"/>
  <c r="R359" i="11"/>
  <c r="S359" i="11"/>
  <c r="T359" i="11"/>
  <c r="R360" i="11"/>
  <c r="S360" i="11"/>
  <c r="T360" i="11"/>
  <c r="R361" i="11"/>
  <c r="S361" i="11"/>
  <c r="T361" i="11"/>
  <c r="R362" i="11"/>
  <c r="S362" i="11"/>
  <c r="T362" i="11"/>
  <c r="R363" i="11"/>
  <c r="S363" i="11"/>
  <c r="T363" i="11"/>
  <c r="R364" i="11"/>
  <c r="S364" i="11"/>
  <c r="T364" i="11"/>
  <c r="R365" i="11"/>
  <c r="S365" i="11"/>
  <c r="T365" i="11"/>
  <c r="R366" i="11"/>
  <c r="S366" i="11"/>
  <c r="T366" i="11"/>
  <c r="R367" i="11"/>
  <c r="S367" i="11"/>
  <c r="T367" i="11"/>
  <c r="R368" i="11"/>
  <c r="S368" i="11"/>
  <c r="T368" i="11"/>
  <c r="R369" i="11"/>
  <c r="S369" i="11"/>
  <c r="T369" i="11"/>
  <c r="R370" i="11"/>
  <c r="S370" i="11"/>
  <c r="T370" i="11"/>
  <c r="R371" i="11"/>
  <c r="S371" i="11"/>
  <c r="T371" i="11"/>
  <c r="R372" i="11"/>
  <c r="S372" i="11"/>
  <c r="T372" i="11"/>
  <c r="R373" i="11"/>
  <c r="S373" i="11"/>
  <c r="T373" i="11"/>
  <c r="R374" i="11"/>
  <c r="S374" i="11"/>
  <c r="T374" i="11"/>
  <c r="R375" i="11"/>
  <c r="S375" i="11"/>
  <c r="T375" i="11"/>
  <c r="R376" i="11"/>
  <c r="S376" i="11"/>
  <c r="T376" i="11"/>
  <c r="R377" i="11"/>
  <c r="S377" i="11"/>
  <c r="T377" i="11"/>
  <c r="R378" i="11"/>
  <c r="S378" i="11"/>
  <c r="T378" i="11"/>
  <c r="R379" i="11"/>
  <c r="S379" i="11"/>
  <c r="T379" i="11"/>
  <c r="R380" i="11"/>
  <c r="S380" i="11"/>
  <c r="T380" i="11"/>
  <c r="R381" i="11"/>
  <c r="S381" i="11"/>
  <c r="T381" i="11"/>
  <c r="R382" i="11"/>
  <c r="S382" i="11"/>
  <c r="T382" i="11"/>
  <c r="R383" i="11"/>
  <c r="S383" i="11"/>
  <c r="T383" i="11"/>
  <c r="R384" i="11"/>
  <c r="S384" i="11"/>
  <c r="T384" i="11"/>
  <c r="R385" i="11"/>
  <c r="S385" i="11"/>
  <c r="T385" i="11"/>
  <c r="S3" i="11"/>
  <c r="T3" i="11"/>
  <c r="R3" i="11"/>
  <c r="L4" i="11"/>
  <c r="M4" i="11"/>
  <c r="N4" i="11"/>
  <c r="L5" i="11"/>
  <c r="M5" i="11"/>
  <c r="N5" i="11"/>
  <c r="L6" i="11"/>
  <c r="M6" i="11"/>
  <c r="N6" i="11"/>
  <c r="L7" i="11"/>
  <c r="M7" i="11"/>
  <c r="N7" i="11"/>
  <c r="L8" i="11"/>
  <c r="M8" i="11"/>
  <c r="N8" i="11"/>
  <c r="L9" i="11"/>
  <c r="M9" i="11"/>
  <c r="N9" i="11"/>
  <c r="L10" i="11"/>
  <c r="M10" i="11"/>
  <c r="N10" i="11"/>
  <c r="L11" i="11"/>
  <c r="M11" i="11"/>
  <c r="N11" i="11"/>
  <c r="L12" i="11"/>
  <c r="M12" i="11"/>
  <c r="N12" i="11"/>
  <c r="L13" i="11"/>
  <c r="M13" i="11"/>
  <c r="N13" i="11"/>
  <c r="L14" i="11"/>
  <c r="M14" i="11"/>
  <c r="N14" i="11"/>
  <c r="L15" i="11"/>
  <c r="M15" i="11"/>
  <c r="N15" i="11"/>
  <c r="L16" i="11"/>
  <c r="M16" i="11"/>
  <c r="N16" i="11"/>
  <c r="L17" i="11"/>
  <c r="M17" i="11"/>
  <c r="N17" i="11"/>
  <c r="L18" i="11"/>
  <c r="M18" i="11"/>
  <c r="N18" i="11"/>
  <c r="L19" i="11"/>
  <c r="M19" i="11"/>
  <c r="N19" i="11"/>
  <c r="L20" i="11"/>
  <c r="M20" i="11"/>
  <c r="N20" i="11"/>
  <c r="L21" i="11"/>
  <c r="M21" i="11"/>
  <c r="N21" i="11"/>
  <c r="L22" i="11"/>
  <c r="M22" i="11"/>
  <c r="N22" i="11"/>
  <c r="L23" i="11"/>
  <c r="M23" i="11"/>
  <c r="N23" i="11"/>
  <c r="L24" i="11"/>
  <c r="M24" i="11"/>
  <c r="N24" i="11"/>
  <c r="L25" i="11"/>
  <c r="M25" i="11"/>
  <c r="N25" i="11"/>
  <c r="L26" i="11"/>
  <c r="M26" i="11"/>
  <c r="N26" i="11"/>
  <c r="L27" i="11"/>
  <c r="M27" i="11"/>
  <c r="N27" i="11"/>
  <c r="L28" i="11"/>
  <c r="M28" i="11"/>
  <c r="N28" i="11"/>
  <c r="L29" i="11"/>
  <c r="M29" i="11"/>
  <c r="N29" i="11"/>
  <c r="L30" i="11"/>
  <c r="M30" i="11"/>
  <c r="N30" i="11"/>
  <c r="L31" i="11"/>
  <c r="M31" i="11"/>
  <c r="N31" i="11"/>
  <c r="L32" i="11"/>
  <c r="M32" i="11"/>
  <c r="N32" i="11"/>
  <c r="L33" i="11"/>
  <c r="M33" i="11"/>
  <c r="N33" i="11"/>
  <c r="L34" i="11"/>
  <c r="M34" i="11"/>
  <c r="N34" i="11"/>
  <c r="L35" i="11"/>
  <c r="M35" i="11"/>
  <c r="N35" i="11"/>
  <c r="L36" i="11"/>
  <c r="M36" i="11"/>
  <c r="N36" i="11"/>
  <c r="L37" i="11"/>
  <c r="M37" i="11"/>
  <c r="N37" i="11"/>
  <c r="L38" i="11"/>
  <c r="M38" i="11"/>
  <c r="N38" i="11"/>
  <c r="L39" i="11"/>
  <c r="M39" i="11"/>
  <c r="N39" i="11"/>
  <c r="L40" i="11"/>
  <c r="M40" i="11"/>
  <c r="N40" i="11"/>
  <c r="L41" i="11"/>
  <c r="M41" i="11"/>
  <c r="N41" i="11"/>
  <c r="L42" i="11"/>
  <c r="M42" i="11"/>
  <c r="N42" i="11"/>
  <c r="L43" i="11"/>
  <c r="M43" i="11"/>
  <c r="N43" i="11"/>
  <c r="L44" i="11"/>
  <c r="M44" i="11"/>
  <c r="N44" i="11"/>
  <c r="L45" i="11"/>
  <c r="M45" i="11"/>
  <c r="N45" i="11"/>
  <c r="L46" i="11"/>
  <c r="M46" i="11"/>
  <c r="N46" i="11"/>
  <c r="L47" i="11"/>
  <c r="M47" i="11"/>
  <c r="N47" i="11"/>
  <c r="L48" i="11"/>
  <c r="M48" i="11"/>
  <c r="N48" i="11"/>
  <c r="L49" i="11"/>
  <c r="M49" i="11"/>
  <c r="N49" i="11"/>
  <c r="L50" i="11"/>
  <c r="M50" i="11"/>
  <c r="N50" i="11"/>
  <c r="L51" i="11"/>
  <c r="M51" i="11"/>
  <c r="N51" i="11"/>
  <c r="L52" i="11"/>
  <c r="M52" i="11"/>
  <c r="N52" i="11"/>
  <c r="L53" i="11"/>
  <c r="M53" i="11"/>
  <c r="N53" i="11"/>
  <c r="L54" i="11"/>
  <c r="M54" i="11"/>
  <c r="N54" i="11"/>
  <c r="L55" i="11"/>
  <c r="M55" i="11"/>
  <c r="N55" i="11"/>
  <c r="L56" i="11"/>
  <c r="M56" i="11"/>
  <c r="N56" i="11"/>
  <c r="L57" i="11"/>
  <c r="M57" i="11"/>
  <c r="N57" i="11"/>
  <c r="L58" i="11"/>
  <c r="M58" i="11"/>
  <c r="N58" i="11"/>
  <c r="L59" i="11"/>
  <c r="M59" i="11"/>
  <c r="N59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4" i="11"/>
  <c r="M64" i="11"/>
  <c r="N64" i="11"/>
  <c r="L65" i="11"/>
  <c r="M65" i="11"/>
  <c r="N65" i="11"/>
  <c r="L66" i="11"/>
  <c r="M66" i="11"/>
  <c r="N66" i="11"/>
  <c r="L67" i="11"/>
  <c r="M67" i="11"/>
  <c r="N67" i="11"/>
  <c r="L68" i="11"/>
  <c r="M68" i="11"/>
  <c r="N68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L73" i="11"/>
  <c r="M73" i="11"/>
  <c r="N73" i="11"/>
  <c r="L74" i="11"/>
  <c r="M74" i="11"/>
  <c r="N74" i="11"/>
  <c r="L75" i="11"/>
  <c r="M75" i="11"/>
  <c r="N75" i="11"/>
  <c r="L76" i="11"/>
  <c r="M76" i="11"/>
  <c r="N76" i="11"/>
  <c r="L77" i="11"/>
  <c r="M77" i="11"/>
  <c r="N77" i="11"/>
  <c r="L78" i="11"/>
  <c r="M78" i="11"/>
  <c r="N78" i="11"/>
  <c r="L79" i="11"/>
  <c r="M79" i="11"/>
  <c r="N79" i="11"/>
  <c r="L80" i="11"/>
  <c r="M80" i="11"/>
  <c r="N80" i="11"/>
  <c r="L81" i="11"/>
  <c r="M81" i="11"/>
  <c r="N81" i="11"/>
  <c r="L82" i="11"/>
  <c r="M82" i="11"/>
  <c r="N82" i="11"/>
  <c r="L83" i="11"/>
  <c r="M83" i="11"/>
  <c r="N83" i="11"/>
  <c r="L84" i="11"/>
  <c r="M84" i="11"/>
  <c r="N84" i="11"/>
  <c r="L85" i="11"/>
  <c r="M85" i="11"/>
  <c r="N85" i="11"/>
  <c r="L86" i="11"/>
  <c r="M86" i="11"/>
  <c r="N86" i="11"/>
  <c r="L87" i="11"/>
  <c r="M87" i="11"/>
  <c r="N87" i="11"/>
  <c r="L88" i="11"/>
  <c r="M88" i="11"/>
  <c r="N88" i="11"/>
  <c r="L89" i="11"/>
  <c r="M89" i="11"/>
  <c r="N89" i="11"/>
  <c r="L90" i="11"/>
  <c r="M90" i="11"/>
  <c r="N90" i="11"/>
  <c r="L91" i="11"/>
  <c r="M91" i="11"/>
  <c r="N91" i="11"/>
  <c r="L92" i="11"/>
  <c r="M92" i="11"/>
  <c r="N92" i="11"/>
  <c r="L93" i="11"/>
  <c r="M93" i="11"/>
  <c r="N93" i="11"/>
  <c r="L94" i="11"/>
  <c r="M94" i="11"/>
  <c r="N94" i="11"/>
  <c r="L95" i="11"/>
  <c r="M95" i="11"/>
  <c r="N95" i="11"/>
  <c r="L96" i="11"/>
  <c r="M96" i="11"/>
  <c r="N96" i="11"/>
  <c r="L97" i="11"/>
  <c r="M97" i="11"/>
  <c r="N97" i="11"/>
  <c r="L98" i="11"/>
  <c r="M98" i="11"/>
  <c r="N98" i="11"/>
  <c r="L99" i="11"/>
  <c r="M99" i="11"/>
  <c r="N99" i="11"/>
  <c r="L100" i="11"/>
  <c r="M100" i="11"/>
  <c r="N100" i="11"/>
  <c r="L101" i="11"/>
  <c r="M101" i="11"/>
  <c r="N101" i="11"/>
  <c r="L102" i="11"/>
  <c r="M102" i="11"/>
  <c r="N102" i="11"/>
  <c r="L103" i="11"/>
  <c r="M103" i="11"/>
  <c r="N103" i="11"/>
  <c r="L104" i="11"/>
  <c r="M104" i="11"/>
  <c r="N104" i="11"/>
  <c r="L105" i="11"/>
  <c r="M105" i="11"/>
  <c r="N105" i="11"/>
  <c r="L106" i="11"/>
  <c r="M106" i="11"/>
  <c r="N106" i="11"/>
  <c r="L107" i="11"/>
  <c r="M107" i="11"/>
  <c r="N107" i="11"/>
  <c r="L108" i="11"/>
  <c r="M108" i="11"/>
  <c r="N108" i="11"/>
  <c r="L109" i="11"/>
  <c r="M109" i="11"/>
  <c r="N109" i="11"/>
  <c r="L110" i="11"/>
  <c r="M110" i="11"/>
  <c r="N110" i="11"/>
  <c r="L111" i="11"/>
  <c r="M111" i="11"/>
  <c r="N111" i="11"/>
  <c r="L112" i="11"/>
  <c r="M112" i="11"/>
  <c r="N112" i="11"/>
  <c r="L113" i="11"/>
  <c r="M113" i="11"/>
  <c r="N113" i="11"/>
  <c r="L114" i="11"/>
  <c r="M114" i="11"/>
  <c r="N114" i="11"/>
  <c r="L115" i="11"/>
  <c r="M115" i="11"/>
  <c r="N115" i="11"/>
  <c r="L116" i="11"/>
  <c r="M116" i="11"/>
  <c r="N116" i="11"/>
  <c r="L117" i="11"/>
  <c r="M117" i="11"/>
  <c r="N117" i="11"/>
  <c r="L118" i="11"/>
  <c r="M118" i="11"/>
  <c r="N118" i="11"/>
  <c r="L119" i="11"/>
  <c r="M119" i="11"/>
  <c r="N119" i="11"/>
  <c r="L120" i="11"/>
  <c r="M120" i="11"/>
  <c r="N120" i="11"/>
  <c r="L121" i="11"/>
  <c r="M121" i="11"/>
  <c r="N121" i="11"/>
  <c r="L122" i="11"/>
  <c r="M122" i="11"/>
  <c r="N122" i="11"/>
  <c r="L123" i="11"/>
  <c r="M123" i="11"/>
  <c r="N123" i="11"/>
  <c r="L124" i="11"/>
  <c r="M124" i="11"/>
  <c r="N124" i="11"/>
  <c r="L125" i="11"/>
  <c r="M125" i="11"/>
  <c r="N125" i="11"/>
  <c r="L126" i="11"/>
  <c r="M126" i="11"/>
  <c r="N126" i="11"/>
  <c r="L127" i="11"/>
  <c r="M127" i="11"/>
  <c r="N127" i="11"/>
  <c r="L128" i="11"/>
  <c r="M128" i="11"/>
  <c r="N128" i="11"/>
  <c r="L129" i="11"/>
  <c r="M129" i="11"/>
  <c r="N129" i="11"/>
  <c r="L130" i="11"/>
  <c r="M130" i="11"/>
  <c r="N130" i="11"/>
  <c r="L131" i="11"/>
  <c r="M131" i="11"/>
  <c r="N131" i="11"/>
  <c r="L132" i="11"/>
  <c r="M132" i="11"/>
  <c r="N132" i="11"/>
  <c r="L133" i="11"/>
  <c r="M133" i="11"/>
  <c r="N133" i="11"/>
  <c r="L134" i="11"/>
  <c r="M134" i="11"/>
  <c r="N134" i="11"/>
  <c r="L135" i="11"/>
  <c r="M135" i="11"/>
  <c r="N135" i="11"/>
  <c r="L136" i="11"/>
  <c r="M136" i="11"/>
  <c r="N136" i="11"/>
  <c r="L137" i="11"/>
  <c r="M137" i="11"/>
  <c r="N137" i="11"/>
  <c r="L138" i="11"/>
  <c r="M138" i="11"/>
  <c r="N138" i="11"/>
  <c r="L139" i="11"/>
  <c r="M139" i="11"/>
  <c r="N139" i="11"/>
  <c r="L140" i="11"/>
  <c r="M140" i="11"/>
  <c r="N140" i="11"/>
  <c r="L141" i="11"/>
  <c r="M141" i="11"/>
  <c r="N141" i="11"/>
  <c r="L142" i="11"/>
  <c r="M142" i="11"/>
  <c r="N142" i="11"/>
  <c r="L143" i="11"/>
  <c r="M143" i="11"/>
  <c r="N143" i="11"/>
  <c r="L144" i="11"/>
  <c r="M144" i="11"/>
  <c r="N144" i="11"/>
  <c r="L145" i="11"/>
  <c r="M145" i="11"/>
  <c r="N145" i="11"/>
  <c r="L146" i="11"/>
  <c r="M146" i="11"/>
  <c r="N146" i="11"/>
  <c r="L147" i="11"/>
  <c r="M147" i="11"/>
  <c r="N147" i="11"/>
  <c r="L148" i="11"/>
  <c r="M148" i="11"/>
  <c r="N148" i="11"/>
  <c r="L149" i="11"/>
  <c r="M149" i="11"/>
  <c r="N149" i="11"/>
  <c r="L150" i="11"/>
  <c r="M150" i="11"/>
  <c r="N150" i="11"/>
  <c r="L151" i="11"/>
  <c r="M151" i="11"/>
  <c r="N151" i="11"/>
  <c r="L152" i="11"/>
  <c r="M152" i="11"/>
  <c r="N152" i="11"/>
  <c r="L153" i="11"/>
  <c r="M153" i="11"/>
  <c r="N153" i="11"/>
  <c r="L154" i="11"/>
  <c r="M154" i="11"/>
  <c r="N154" i="11"/>
  <c r="L155" i="11"/>
  <c r="M155" i="11"/>
  <c r="N155" i="11"/>
  <c r="L156" i="11"/>
  <c r="M156" i="11"/>
  <c r="N156" i="11"/>
  <c r="L157" i="11"/>
  <c r="M157" i="11"/>
  <c r="N157" i="11"/>
  <c r="L158" i="11"/>
  <c r="M158" i="11"/>
  <c r="N158" i="11"/>
  <c r="L159" i="11"/>
  <c r="M159" i="11"/>
  <c r="N159" i="11"/>
  <c r="L160" i="11"/>
  <c r="M160" i="11"/>
  <c r="N160" i="11"/>
  <c r="L161" i="11"/>
  <c r="M161" i="11"/>
  <c r="N161" i="11"/>
  <c r="L162" i="11"/>
  <c r="M162" i="11"/>
  <c r="N162" i="11"/>
  <c r="L163" i="11"/>
  <c r="M163" i="11"/>
  <c r="N163" i="11"/>
  <c r="L164" i="11"/>
  <c r="M164" i="11"/>
  <c r="N164" i="11"/>
  <c r="L165" i="11"/>
  <c r="M165" i="11"/>
  <c r="N165" i="11"/>
  <c r="L166" i="11"/>
  <c r="M166" i="11"/>
  <c r="N166" i="11"/>
  <c r="L167" i="11"/>
  <c r="M167" i="11"/>
  <c r="N167" i="11"/>
  <c r="L168" i="11"/>
  <c r="M168" i="11"/>
  <c r="N168" i="11"/>
  <c r="L169" i="11"/>
  <c r="M169" i="11"/>
  <c r="N169" i="11"/>
  <c r="L170" i="11"/>
  <c r="M170" i="11"/>
  <c r="N170" i="11"/>
  <c r="L171" i="11"/>
  <c r="M171" i="11"/>
  <c r="N171" i="11"/>
  <c r="L172" i="11"/>
  <c r="M172" i="11"/>
  <c r="N172" i="11"/>
  <c r="L173" i="11"/>
  <c r="M173" i="11"/>
  <c r="N173" i="11"/>
  <c r="L174" i="11"/>
  <c r="M174" i="11"/>
  <c r="N174" i="11"/>
  <c r="L175" i="11"/>
  <c r="M175" i="11"/>
  <c r="N175" i="11"/>
  <c r="L176" i="11"/>
  <c r="M176" i="11"/>
  <c r="N176" i="11"/>
  <c r="L177" i="11"/>
  <c r="M177" i="11"/>
  <c r="N177" i="11"/>
  <c r="L178" i="11"/>
  <c r="M178" i="11"/>
  <c r="N178" i="11"/>
  <c r="L179" i="11"/>
  <c r="M179" i="11"/>
  <c r="N179" i="11"/>
  <c r="L180" i="11"/>
  <c r="M180" i="11"/>
  <c r="N180" i="11"/>
  <c r="L181" i="11"/>
  <c r="M181" i="11"/>
  <c r="N181" i="11"/>
  <c r="L182" i="11"/>
  <c r="M182" i="11"/>
  <c r="N182" i="11"/>
  <c r="L183" i="11"/>
  <c r="M183" i="11"/>
  <c r="N183" i="11"/>
  <c r="L184" i="11"/>
  <c r="M184" i="11"/>
  <c r="N184" i="11"/>
  <c r="L185" i="11"/>
  <c r="M185" i="11"/>
  <c r="N185" i="11"/>
  <c r="L186" i="11"/>
  <c r="M186" i="11"/>
  <c r="N186" i="11"/>
  <c r="L187" i="11"/>
  <c r="M187" i="11"/>
  <c r="N187" i="11"/>
  <c r="L188" i="11"/>
  <c r="M188" i="11"/>
  <c r="N188" i="11"/>
  <c r="L189" i="11"/>
  <c r="M189" i="11"/>
  <c r="N189" i="11"/>
  <c r="L190" i="11"/>
  <c r="M190" i="11"/>
  <c r="N190" i="11"/>
  <c r="L191" i="11"/>
  <c r="M191" i="11"/>
  <c r="N191" i="11"/>
  <c r="L192" i="11"/>
  <c r="M192" i="11"/>
  <c r="N192" i="11"/>
  <c r="L193" i="11"/>
  <c r="M193" i="11"/>
  <c r="N193" i="11"/>
  <c r="L194" i="11"/>
  <c r="M194" i="11"/>
  <c r="N194" i="11"/>
  <c r="L195" i="11"/>
  <c r="M195" i="11"/>
  <c r="N195" i="11"/>
  <c r="L196" i="11"/>
  <c r="M196" i="11"/>
  <c r="N196" i="11"/>
  <c r="L197" i="11"/>
  <c r="M197" i="11"/>
  <c r="N197" i="11"/>
  <c r="L198" i="11"/>
  <c r="M198" i="11"/>
  <c r="N198" i="11"/>
  <c r="L199" i="11"/>
  <c r="M199" i="11"/>
  <c r="N199" i="11"/>
  <c r="L200" i="11"/>
  <c r="M200" i="11"/>
  <c r="N200" i="11"/>
  <c r="L201" i="11"/>
  <c r="M201" i="11"/>
  <c r="N201" i="11"/>
  <c r="L202" i="11"/>
  <c r="M202" i="11"/>
  <c r="N202" i="11"/>
  <c r="L203" i="11"/>
  <c r="M203" i="11"/>
  <c r="N203" i="11"/>
  <c r="L204" i="11"/>
  <c r="M204" i="11"/>
  <c r="N204" i="11"/>
  <c r="L205" i="11"/>
  <c r="M205" i="11"/>
  <c r="N205" i="11"/>
  <c r="L206" i="11"/>
  <c r="M206" i="11"/>
  <c r="N206" i="11"/>
  <c r="L207" i="11"/>
  <c r="M207" i="11"/>
  <c r="N207" i="11"/>
  <c r="L208" i="11"/>
  <c r="M208" i="11"/>
  <c r="N208" i="11"/>
  <c r="L209" i="11"/>
  <c r="M209" i="11"/>
  <c r="N209" i="11"/>
  <c r="L210" i="11"/>
  <c r="M210" i="11"/>
  <c r="N210" i="11"/>
  <c r="L211" i="11"/>
  <c r="M211" i="11"/>
  <c r="N211" i="11"/>
  <c r="L212" i="11"/>
  <c r="M212" i="11"/>
  <c r="N212" i="11"/>
  <c r="L213" i="11"/>
  <c r="M213" i="11"/>
  <c r="N213" i="11"/>
  <c r="L214" i="11"/>
  <c r="M214" i="11"/>
  <c r="N214" i="11"/>
  <c r="L215" i="11"/>
  <c r="M215" i="11"/>
  <c r="N215" i="11"/>
  <c r="L216" i="11"/>
  <c r="M216" i="11"/>
  <c r="N216" i="11"/>
  <c r="L217" i="11"/>
  <c r="M217" i="11"/>
  <c r="N217" i="11"/>
  <c r="L218" i="11"/>
  <c r="M218" i="11"/>
  <c r="N218" i="11"/>
  <c r="L219" i="11"/>
  <c r="M219" i="11"/>
  <c r="N219" i="11"/>
  <c r="L220" i="11"/>
  <c r="M220" i="11"/>
  <c r="N220" i="11"/>
  <c r="L221" i="11"/>
  <c r="M221" i="11"/>
  <c r="N221" i="11"/>
  <c r="L222" i="11"/>
  <c r="M222" i="11"/>
  <c r="N222" i="11"/>
  <c r="L223" i="11"/>
  <c r="M223" i="11"/>
  <c r="N223" i="11"/>
  <c r="L224" i="11"/>
  <c r="M224" i="11"/>
  <c r="N224" i="11"/>
  <c r="L225" i="11"/>
  <c r="M225" i="11"/>
  <c r="N225" i="11"/>
  <c r="L226" i="11"/>
  <c r="M226" i="11"/>
  <c r="N226" i="11"/>
  <c r="L227" i="11"/>
  <c r="M227" i="11"/>
  <c r="N227" i="11"/>
  <c r="L228" i="11"/>
  <c r="M228" i="11"/>
  <c r="N228" i="11"/>
  <c r="L229" i="11"/>
  <c r="M229" i="11"/>
  <c r="N229" i="11"/>
  <c r="L230" i="11"/>
  <c r="M230" i="11"/>
  <c r="N230" i="11"/>
  <c r="L231" i="11"/>
  <c r="M231" i="11"/>
  <c r="N231" i="11"/>
  <c r="L232" i="11"/>
  <c r="M232" i="11"/>
  <c r="N232" i="11"/>
  <c r="L233" i="11"/>
  <c r="M233" i="11"/>
  <c r="N233" i="11"/>
  <c r="L234" i="11"/>
  <c r="M234" i="11"/>
  <c r="N234" i="11"/>
  <c r="L235" i="11"/>
  <c r="M235" i="11"/>
  <c r="N235" i="11"/>
  <c r="L236" i="11"/>
  <c r="M236" i="11"/>
  <c r="N236" i="11"/>
  <c r="L237" i="11"/>
  <c r="M237" i="11"/>
  <c r="N237" i="11"/>
  <c r="L238" i="11"/>
  <c r="M238" i="11"/>
  <c r="N238" i="11"/>
  <c r="L239" i="11"/>
  <c r="M239" i="11"/>
  <c r="N239" i="11"/>
  <c r="L240" i="11"/>
  <c r="M240" i="11"/>
  <c r="N240" i="11"/>
  <c r="L241" i="11"/>
  <c r="M241" i="11"/>
  <c r="N241" i="11"/>
  <c r="L242" i="11"/>
  <c r="M242" i="11"/>
  <c r="N242" i="11"/>
  <c r="L243" i="11"/>
  <c r="M243" i="11"/>
  <c r="N243" i="11"/>
  <c r="L244" i="11"/>
  <c r="M244" i="11"/>
  <c r="N244" i="11"/>
  <c r="L245" i="11"/>
  <c r="M245" i="11"/>
  <c r="N245" i="11"/>
  <c r="L246" i="11"/>
  <c r="M246" i="11"/>
  <c r="N246" i="11"/>
  <c r="L247" i="11"/>
  <c r="M247" i="11"/>
  <c r="N247" i="11"/>
  <c r="L248" i="11"/>
  <c r="M248" i="11"/>
  <c r="N248" i="11"/>
  <c r="L249" i="11"/>
  <c r="M249" i="11"/>
  <c r="N249" i="11"/>
  <c r="L250" i="11"/>
  <c r="M250" i="11"/>
  <c r="N250" i="11"/>
  <c r="L251" i="11"/>
  <c r="M251" i="11"/>
  <c r="N251" i="11"/>
  <c r="L252" i="11"/>
  <c r="M252" i="11"/>
  <c r="N252" i="11"/>
  <c r="L253" i="11"/>
  <c r="M253" i="11"/>
  <c r="N253" i="11"/>
  <c r="L254" i="11"/>
  <c r="M254" i="11"/>
  <c r="N254" i="11"/>
  <c r="L255" i="11"/>
  <c r="M255" i="11"/>
  <c r="N255" i="11"/>
  <c r="L256" i="11"/>
  <c r="M256" i="11"/>
  <c r="N256" i="11"/>
  <c r="L257" i="11"/>
  <c r="M257" i="11"/>
  <c r="N257" i="11"/>
  <c r="L258" i="11"/>
  <c r="M258" i="11"/>
  <c r="N258" i="11"/>
  <c r="L259" i="11"/>
  <c r="M259" i="11"/>
  <c r="N259" i="11"/>
  <c r="L260" i="11"/>
  <c r="M260" i="11"/>
  <c r="N260" i="11"/>
  <c r="L261" i="11"/>
  <c r="M261" i="11"/>
  <c r="N261" i="11"/>
  <c r="L262" i="11"/>
  <c r="M262" i="11"/>
  <c r="N262" i="11"/>
  <c r="L263" i="11"/>
  <c r="M263" i="11"/>
  <c r="N263" i="11"/>
  <c r="L264" i="11"/>
  <c r="M264" i="11"/>
  <c r="N264" i="11"/>
  <c r="L265" i="11"/>
  <c r="M265" i="11"/>
  <c r="N265" i="11"/>
  <c r="L266" i="11"/>
  <c r="M266" i="11"/>
  <c r="N266" i="11"/>
  <c r="L267" i="11"/>
  <c r="M267" i="11"/>
  <c r="N267" i="11"/>
  <c r="L268" i="11"/>
  <c r="M268" i="11"/>
  <c r="N268" i="11"/>
  <c r="L269" i="11"/>
  <c r="M269" i="11"/>
  <c r="N269" i="11"/>
  <c r="L270" i="11"/>
  <c r="M270" i="11"/>
  <c r="N270" i="11"/>
  <c r="L271" i="11"/>
  <c r="M271" i="11"/>
  <c r="N271" i="11"/>
  <c r="L272" i="11"/>
  <c r="M272" i="11"/>
  <c r="N272" i="11"/>
  <c r="L273" i="11"/>
  <c r="M273" i="11"/>
  <c r="N273" i="11"/>
  <c r="L274" i="11"/>
  <c r="M274" i="11"/>
  <c r="N274" i="11"/>
  <c r="L275" i="11"/>
  <c r="M275" i="11"/>
  <c r="N275" i="11"/>
  <c r="L276" i="11"/>
  <c r="M276" i="11"/>
  <c r="N276" i="11"/>
  <c r="L277" i="11"/>
  <c r="M277" i="11"/>
  <c r="N277" i="11"/>
  <c r="L278" i="11"/>
  <c r="M278" i="11"/>
  <c r="N278" i="11"/>
  <c r="L279" i="11"/>
  <c r="M279" i="11"/>
  <c r="N279" i="11"/>
  <c r="L280" i="11"/>
  <c r="M280" i="11"/>
  <c r="N280" i="11"/>
  <c r="L281" i="11"/>
  <c r="M281" i="11"/>
  <c r="N281" i="11"/>
  <c r="L282" i="11"/>
  <c r="M282" i="11"/>
  <c r="N282" i="11"/>
  <c r="L283" i="11"/>
  <c r="M283" i="11"/>
  <c r="N283" i="11"/>
  <c r="L284" i="11"/>
  <c r="M284" i="11"/>
  <c r="N284" i="11"/>
  <c r="L285" i="11"/>
  <c r="M285" i="11"/>
  <c r="N285" i="11"/>
  <c r="L286" i="11"/>
  <c r="M286" i="11"/>
  <c r="N286" i="11"/>
  <c r="L287" i="11"/>
  <c r="M287" i="11"/>
  <c r="N287" i="11"/>
  <c r="L288" i="11"/>
  <c r="M288" i="11"/>
  <c r="N288" i="11"/>
  <c r="L289" i="11"/>
  <c r="M289" i="11"/>
  <c r="N289" i="11"/>
  <c r="L290" i="11"/>
  <c r="M290" i="11"/>
  <c r="N290" i="11"/>
  <c r="L291" i="11"/>
  <c r="M291" i="11"/>
  <c r="N291" i="11"/>
  <c r="L292" i="11"/>
  <c r="M292" i="11"/>
  <c r="N292" i="11"/>
  <c r="L293" i="11"/>
  <c r="M293" i="11"/>
  <c r="N293" i="11"/>
  <c r="L294" i="11"/>
  <c r="M294" i="11"/>
  <c r="N294" i="11"/>
  <c r="L295" i="11"/>
  <c r="M295" i="11"/>
  <c r="N295" i="11"/>
  <c r="L296" i="11"/>
  <c r="M296" i="11"/>
  <c r="N296" i="11"/>
  <c r="L297" i="11"/>
  <c r="M297" i="11"/>
  <c r="N297" i="11"/>
  <c r="L298" i="11"/>
  <c r="M298" i="11"/>
  <c r="N298" i="11"/>
  <c r="L299" i="11"/>
  <c r="M299" i="11"/>
  <c r="N299" i="11"/>
  <c r="L300" i="11"/>
  <c r="M300" i="11"/>
  <c r="N300" i="11"/>
  <c r="L301" i="11"/>
  <c r="M301" i="11"/>
  <c r="N301" i="11"/>
  <c r="L302" i="11"/>
  <c r="M302" i="11"/>
  <c r="N302" i="11"/>
  <c r="L303" i="11"/>
  <c r="M303" i="11"/>
  <c r="N303" i="11"/>
  <c r="L304" i="11"/>
  <c r="M304" i="11"/>
  <c r="N304" i="11"/>
  <c r="L305" i="11"/>
  <c r="M305" i="11"/>
  <c r="N305" i="11"/>
  <c r="L306" i="11"/>
  <c r="M306" i="11"/>
  <c r="N306" i="11"/>
  <c r="L307" i="11"/>
  <c r="M307" i="11"/>
  <c r="N307" i="11"/>
  <c r="L308" i="11"/>
  <c r="M308" i="11"/>
  <c r="N308" i="11"/>
  <c r="L309" i="11"/>
  <c r="M309" i="11"/>
  <c r="N309" i="11"/>
  <c r="L310" i="11"/>
  <c r="M310" i="11"/>
  <c r="N310" i="11"/>
  <c r="L311" i="11"/>
  <c r="M311" i="11"/>
  <c r="N311" i="11"/>
  <c r="L312" i="11"/>
  <c r="M312" i="11"/>
  <c r="N312" i="11"/>
  <c r="L313" i="11"/>
  <c r="M313" i="11"/>
  <c r="N313" i="11"/>
  <c r="L314" i="11"/>
  <c r="M314" i="11"/>
  <c r="N314" i="11"/>
  <c r="L315" i="11"/>
  <c r="M315" i="11"/>
  <c r="N315" i="11"/>
  <c r="L316" i="11"/>
  <c r="M316" i="11"/>
  <c r="N316" i="11"/>
  <c r="L317" i="11"/>
  <c r="M317" i="11"/>
  <c r="N317" i="11"/>
  <c r="L318" i="11"/>
  <c r="M318" i="11"/>
  <c r="N318" i="11"/>
  <c r="L319" i="11"/>
  <c r="M319" i="11"/>
  <c r="N319" i="11"/>
  <c r="L320" i="11"/>
  <c r="M320" i="11"/>
  <c r="N320" i="11"/>
  <c r="L321" i="11"/>
  <c r="M321" i="11"/>
  <c r="N321" i="11"/>
  <c r="L322" i="11"/>
  <c r="M322" i="11"/>
  <c r="N322" i="11"/>
  <c r="L323" i="11"/>
  <c r="M323" i="11"/>
  <c r="N323" i="11"/>
  <c r="L324" i="11"/>
  <c r="M324" i="11"/>
  <c r="N324" i="11"/>
  <c r="L325" i="11"/>
  <c r="M325" i="11"/>
  <c r="N325" i="11"/>
  <c r="L326" i="11"/>
  <c r="M326" i="11"/>
  <c r="N326" i="11"/>
  <c r="L327" i="11"/>
  <c r="M327" i="11"/>
  <c r="N327" i="11"/>
  <c r="L328" i="11"/>
  <c r="M328" i="11"/>
  <c r="N328" i="11"/>
  <c r="L329" i="11"/>
  <c r="M329" i="11"/>
  <c r="N329" i="11"/>
  <c r="L330" i="11"/>
  <c r="M330" i="11"/>
  <c r="N330" i="11"/>
  <c r="L331" i="11"/>
  <c r="M331" i="11"/>
  <c r="N331" i="11"/>
  <c r="L332" i="11"/>
  <c r="M332" i="11"/>
  <c r="N332" i="11"/>
  <c r="L333" i="11"/>
  <c r="M333" i="11"/>
  <c r="N333" i="11"/>
  <c r="L334" i="11"/>
  <c r="M334" i="11"/>
  <c r="N334" i="11"/>
  <c r="L335" i="11"/>
  <c r="M335" i="11"/>
  <c r="N335" i="11"/>
  <c r="L336" i="11"/>
  <c r="M336" i="11"/>
  <c r="N336" i="11"/>
  <c r="L337" i="11"/>
  <c r="M337" i="11"/>
  <c r="N337" i="11"/>
  <c r="L338" i="11"/>
  <c r="M338" i="11"/>
  <c r="N338" i="11"/>
  <c r="L339" i="11"/>
  <c r="M339" i="11"/>
  <c r="N339" i="11"/>
  <c r="L340" i="11"/>
  <c r="M340" i="11"/>
  <c r="N340" i="11"/>
  <c r="L341" i="11"/>
  <c r="M341" i="11"/>
  <c r="N341" i="11"/>
  <c r="L342" i="11"/>
  <c r="M342" i="11"/>
  <c r="N342" i="11"/>
  <c r="L343" i="11"/>
  <c r="M343" i="11"/>
  <c r="N343" i="11"/>
  <c r="L344" i="11"/>
  <c r="M344" i="11"/>
  <c r="N344" i="11"/>
  <c r="L345" i="11"/>
  <c r="M345" i="11"/>
  <c r="N345" i="11"/>
  <c r="L346" i="11"/>
  <c r="M346" i="11"/>
  <c r="N346" i="11"/>
  <c r="L347" i="11"/>
  <c r="M347" i="11"/>
  <c r="N347" i="11"/>
  <c r="L348" i="11"/>
  <c r="M348" i="11"/>
  <c r="N348" i="11"/>
  <c r="L349" i="11"/>
  <c r="M349" i="11"/>
  <c r="N349" i="11"/>
  <c r="L350" i="11"/>
  <c r="M350" i="11"/>
  <c r="N350" i="11"/>
  <c r="L351" i="11"/>
  <c r="M351" i="11"/>
  <c r="N351" i="11"/>
  <c r="L352" i="11"/>
  <c r="M352" i="11"/>
  <c r="N352" i="11"/>
  <c r="L353" i="11"/>
  <c r="M353" i="11"/>
  <c r="N353" i="11"/>
  <c r="L354" i="11"/>
  <c r="M354" i="11"/>
  <c r="N354" i="11"/>
  <c r="L355" i="11"/>
  <c r="M355" i="11"/>
  <c r="N355" i="11"/>
  <c r="L356" i="11"/>
  <c r="M356" i="11"/>
  <c r="N356" i="11"/>
  <c r="L357" i="11"/>
  <c r="M357" i="11"/>
  <c r="N357" i="11"/>
  <c r="L358" i="11"/>
  <c r="M358" i="11"/>
  <c r="N358" i="11"/>
  <c r="L359" i="11"/>
  <c r="M359" i="11"/>
  <c r="N359" i="11"/>
  <c r="L360" i="11"/>
  <c r="M360" i="11"/>
  <c r="N360" i="11"/>
  <c r="L361" i="11"/>
  <c r="M361" i="11"/>
  <c r="N361" i="11"/>
  <c r="L362" i="11"/>
  <c r="M362" i="11"/>
  <c r="N362" i="11"/>
  <c r="L363" i="11"/>
  <c r="M363" i="11"/>
  <c r="N363" i="11"/>
  <c r="L364" i="11"/>
  <c r="M364" i="11"/>
  <c r="N364" i="11"/>
  <c r="L365" i="11"/>
  <c r="M365" i="11"/>
  <c r="N365" i="11"/>
  <c r="L366" i="11"/>
  <c r="M366" i="11"/>
  <c r="N366" i="11"/>
  <c r="L367" i="11"/>
  <c r="M367" i="11"/>
  <c r="N367" i="11"/>
  <c r="L368" i="11"/>
  <c r="M368" i="11"/>
  <c r="N368" i="11"/>
  <c r="L369" i="11"/>
  <c r="M369" i="11"/>
  <c r="N369" i="11"/>
  <c r="L370" i="11"/>
  <c r="M370" i="11"/>
  <c r="N370" i="11"/>
  <c r="L371" i="11"/>
  <c r="M371" i="11"/>
  <c r="N371" i="11"/>
  <c r="L372" i="11"/>
  <c r="M372" i="11"/>
  <c r="N372" i="11"/>
  <c r="L373" i="11"/>
  <c r="M373" i="11"/>
  <c r="N373" i="11"/>
  <c r="L374" i="11"/>
  <c r="M374" i="11"/>
  <c r="N374" i="11"/>
  <c r="L375" i="11"/>
  <c r="M375" i="11"/>
  <c r="N375" i="11"/>
  <c r="L376" i="11"/>
  <c r="M376" i="11"/>
  <c r="N376" i="11"/>
  <c r="L377" i="11"/>
  <c r="M377" i="11"/>
  <c r="N377" i="11"/>
  <c r="L378" i="11"/>
  <c r="M378" i="11"/>
  <c r="N378" i="11"/>
  <c r="L379" i="11"/>
  <c r="M379" i="11"/>
  <c r="N379" i="11"/>
  <c r="L380" i="11"/>
  <c r="M380" i="11"/>
  <c r="N380" i="11"/>
  <c r="L381" i="11"/>
  <c r="M381" i="11"/>
  <c r="N381" i="11"/>
  <c r="L382" i="11"/>
  <c r="M382" i="11"/>
  <c r="N382" i="11"/>
  <c r="L383" i="11"/>
  <c r="M383" i="11"/>
  <c r="N383" i="11"/>
  <c r="L384" i="11"/>
  <c r="M384" i="11"/>
  <c r="N384" i="11"/>
  <c r="L385" i="11"/>
  <c r="M385" i="11"/>
  <c r="N385" i="11"/>
  <c r="M3" i="11"/>
  <c r="N3" i="11"/>
  <c r="L3" i="11"/>
  <c r="X4" i="11"/>
  <c r="Y4" i="11"/>
  <c r="Z4" i="11"/>
  <c r="X5" i="11"/>
  <c r="Y5" i="11"/>
  <c r="Z5" i="11"/>
  <c r="X6" i="11"/>
  <c r="Y6" i="11"/>
  <c r="Z6" i="11"/>
  <c r="X7" i="11"/>
  <c r="Y7" i="11"/>
  <c r="Z7" i="11"/>
  <c r="X8" i="11"/>
  <c r="Y8" i="11"/>
  <c r="Z8" i="11"/>
  <c r="X9" i="11"/>
  <c r="Y9" i="11"/>
  <c r="Z9" i="11"/>
  <c r="X10" i="11"/>
  <c r="Y10" i="11"/>
  <c r="Z10" i="11"/>
  <c r="X11" i="11"/>
  <c r="Y11" i="11"/>
  <c r="Z11" i="11"/>
  <c r="X12" i="11"/>
  <c r="Y12" i="11"/>
  <c r="Z12" i="11"/>
  <c r="X13" i="11"/>
  <c r="Y13" i="11"/>
  <c r="Z13" i="11"/>
  <c r="X14" i="11"/>
  <c r="Y14" i="11"/>
  <c r="Z14" i="11"/>
  <c r="X15" i="11"/>
  <c r="Y15" i="11"/>
  <c r="Z15" i="11"/>
  <c r="X16" i="11"/>
  <c r="Y16" i="11"/>
  <c r="Z16" i="11"/>
  <c r="X17" i="11"/>
  <c r="Y17" i="11"/>
  <c r="Z17" i="11"/>
  <c r="X18" i="11"/>
  <c r="Y18" i="11"/>
  <c r="Z18" i="11"/>
  <c r="X19" i="11"/>
  <c r="Y19" i="11"/>
  <c r="Z19" i="11"/>
  <c r="X20" i="11"/>
  <c r="Y20" i="11"/>
  <c r="Z20" i="11"/>
  <c r="X21" i="11"/>
  <c r="Y21" i="11"/>
  <c r="Z21" i="11"/>
  <c r="X22" i="11"/>
  <c r="Y22" i="11"/>
  <c r="Z22" i="11"/>
  <c r="X23" i="11"/>
  <c r="Y23" i="11"/>
  <c r="Z23" i="11"/>
  <c r="X24" i="11"/>
  <c r="Y24" i="11"/>
  <c r="Z24" i="11"/>
  <c r="X25" i="11"/>
  <c r="Y25" i="11"/>
  <c r="Z25" i="11"/>
  <c r="X26" i="11"/>
  <c r="Y26" i="11"/>
  <c r="Z26" i="11"/>
  <c r="X27" i="11"/>
  <c r="Y27" i="11"/>
  <c r="Z27" i="11"/>
  <c r="X28" i="11"/>
  <c r="Y28" i="11"/>
  <c r="Z28" i="11"/>
  <c r="X29" i="11"/>
  <c r="Y29" i="11"/>
  <c r="Z29" i="11"/>
  <c r="X30" i="11"/>
  <c r="Y30" i="11"/>
  <c r="Z30" i="11"/>
  <c r="X31" i="11"/>
  <c r="Y31" i="11"/>
  <c r="Z31" i="11"/>
  <c r="X32" i="11"/>
  <c r="Y32" i="11"/>
  <c r="Z32" i="11"/>
  <c r="X33" i="11"/>
  <c r="Y33" i="11"/>
  <c r="Z33" i="11"/>
  <c r="X34" i="11"/>
  <c r="Y34" i="11"/>
  <c r="Z34" i="11"/>
  <c r="X35" i="11"/>
  <c r="Y35" i="11"/>
  <c r="Z35" i="11"/>
  <c r="X36" i="11"/>
  <c r="Y36" i="11"/>
  <c r="Z36" i="11"/>
  <c r="X37" i="11"/>
  <c r="Y37" i="11"/>
  <c r="Z37" i="11"/>
  <c r="X38" i="11"/>
  <c r="Y38" i="11"/>
  <c r="Z38" i="11"/>
  <c r="X39" i="11"/>
  <c r="Y39" i="11"/>
  <c r="Z39" i="11"/>
  <c r="X40" i="11"/>
  <c r="Y40" i="11"/>
  <c r="Z40" i="11"/>
  <c r="X41" i="11"/>
  <c r="Y41" i="11"/>
  <c r="Z41" i="11"/>
  <c r="X42" i="11"/>
  <c r="Y42" i="11"/>
  <c r="Z42" i="11"/>
  <c r="X43" i="11"/>
  <c r="Y43" i="11"/>
  <c r="Z43" i="11"/>
  <c r="X44" i="11"/>
  <c r="Y44" i="11"/>
  <c r="Z44" i="11"/>
  <c r="X45" i="11"/>
  <c r="Y45" i="11"/>
  <c r="Z45" i="11"/>
  <c r="X46" i="11"/>
  <c r="Y46" i="11"/>
  <c r="Z46" i="11"/>
  <c r="X47" i="11"/>
  <c r="Y47" i="11"/>
  <c r="Z47" i="11"/>
  <c r="X48" i="11"/>
  <c r="Y48" i="11"/>
  <c r="Z48" i="11"/>
  <c r="X49" i="11"/>
  <c r="Y49" i="11"/>
  <c r="Z49" i="11"/>
  <c r="X50" i="11"/>
  <c r="Y50" i="11"/>
  <c r="Z50" i="11"/>
  <c r="X51" i="11"/>
  <c r="Y51" i="11"/>
  <c r="Z51" i="11"/>
  <c r="X52" i="11"/>
  <c r="Y52" i="11"/>
  <c r="Z52" i="11"/>
  <c r="X53" i="11"/>
  <c r="Y53" i="11"/>
  <c r="Z53" i="11"/>
  <c r="X54" i="11"/>
  <c r="Y54" i="11"/>
  <c r="Z54" i="11"/>
  <c r="X55" i="11"/>
  <c r="Y55" i="11"/>
  <c r="Z55" i="11"/>
  <c r="X56" i="11"/>
  <c r="Y56" i="11"/>
  <c r="Z56" i="11"/>
  <c r="X57" i="11"/>
  <c r="Y57" i="11"/>
  <c r="Z57" i="11"/>
  <c r="X58" i="11"/>
  <c r="Y58" i="11"/>
  <c r="Z58" i="11"/>
  <c r="X59" i="11"/>
  <c r="Y59" i="11"/>
  <c r="Z59" i="11"/>
  <c r="X60" i="11"/>
  <c r="Y60" i="11"/>
  <c r="Z60" i="11"/>
  <c r="X61" i="11"/>
  <c r="Y61" i="11"/>
  <c r="Z61" i="11"/>
  <c r="X62" i="11"/>
  <c r="Y62" i="11"/>
  <c r="Z62" i="11"/>
  <c r="X63" i="11"/>
  <c r="Y63" i="11"/>
  <c r="Z63" i="11"/>
  <c r="X64" i="11"/>
  <c r="Y64" i="11"/>
  <c r="Z64" i="11"/>
  <c r="X65" i="11"/>
  <c r="Y65" i="11"/>
  <c r="Z65" i="11"/>
  <c r="X66" i="11"/>
  <c r="Y66" i="11"/>
  <c r="Z66" i="11"/>
  <c r="X67" i="11"/>
  <c r="Y67" i="11"/>
  <c r="Z67" i="11"/>
  <c r="X68" i="11"/>
  <c r="Y68" i="11"/>
  <c r="Z68" i="11"/>
  <c r="X69" i="11"/>
  <c r="Y69" i="11"/>
  <c r="Z69" i="11"/>
  <c r="X70" i="11"/>
  <c r="Y70" i="11"/>
  <c r="Z70" i="11"/>
  <c r="X71" i="11"/>
  <c r="Y71" i="11"/>
  <c r="Z71" i="11"/>
  <c r="X72" i="11"/>
  <c r="Y72" i="11"/>
  <c r="Z72" i="11"/>
  <c r="X73" i="11"/>
  <c r="Y73" i="11"/>
  <c r="Z73" i="11"/>
  <c r="X74" i="11"/>
  <c r="Y74" i="11"/>
  <c r="Z74" i="11"/>
  <c r="X75" i="11"/>
  <c r="Y75" i="11"/>
  <c r="Z75" i="11"/>
  <c r="X76" i="11"/>
  <c r="Y76" i="11"/>
  <c r="Z76" i="11"/>
  <c r="X77" i="11"/>
  <c r="Y77" i="11"/>
  <c r="Z77" i="11"/>
  <c r="X78" i="11"/>
  <c r="Y78" i="11"/>
  <c r="Z78" i="11"/>
  <c r="X79" i="11"/>
  <c r="Y79" i="11"/>
  <c r="Z79" i="11"/>
  <c r="X80" i="11"/>
  <c r="Y80" i="11"/>
  <c r="Z80" i="11"/>
  <c r="X81" i="11"/>
  <c r="Y81" i="11"/>
  <c r="Z81" i="11"/>
  <c r="X82" i="11"/>
  <c r="Y82" i="11"/>
  <c r="Z82" i="11"/>
  <c r="X83" i="11"/>
  <c r="Y83" i="11"/>
  <c r="Z83" i="11"/>
  <c r="X84" i="11"/>
  <c r="Y84" i="11"/>
  <c r="Z84" i="11"/>
  <c r="X85" i="11"/>
  <c r="Y85" i="11"/>
  <c r="Z85" i="11"/>
  <c r="X86" i="11"/>
  <c r="Y86" i="11"/>
  <c r="Z86" i="11"/>
  <c r="X87" i="11"/>
  <c r="Y87" i="11"/>
  <c r="Z87" i="11"/>
  <c r="X88" i="11"/>
  <c r="Y88" i="11"/>
  <c r="Z88" i="11"/>
  <c r="X89" i="11"/>
  <c r="Y89" i="11"/>
  <c r="Z89" i="11"/>
  <c r="X90" i="11"/>
  <c r="Y90" i="11"/>
  <c r="Z90" i="11"/>
  <c r="X91" i="11"/>
  <c r="Y91" i="11"/>
  <c r="Z91" i="11"/>
  <c r="X92" i="11"/>
  <c r="Y92" i="11"/>
  <c r="Z92" i="11"/>
  <c r="X93" i="11"/>
  <c r="Y93" i="11"/>
  <c r="Z93" i="11"/>
  <c r="X94" i="11"/>
  <c r="Y94" i="11"/>
  <c r="Z94" i="11"/>
  <c r="X95" i="11"/>
  <c r="Y95" i="11"/>
  <c r="Z95" i="11"/>
  <c r="X96" i="11"/>
  <c r="Y96" i="11"/>
  <c r="Z96" i="11"/>
  <c r="X97" i="11"/>
  <c r="Y97" i="11"/>
  <c r="Z97" i="11"/>
  <c r="X98" i="11"/>
  <c r="Y98" i="11"/>
  <c r="Z98" i="11"/>
  <c r="X99" i="11"/>
  <c r="Y99" i="11"/>
  <c r="Z99" i="11"/>
  <c r="X100" i="11"/>
  <c r="Y100" i="11"/>
  <c r="Z100" i="11"/>
  <c r="X101" i="11"/>
  <c r="Y101" i="11"/>
  <c r="Z101" i="11"/>
  <c r="X102" i="11"/>
  <c r="Y102" i="11"/>
  <c r="Z102" i="11"/>
  <c r="X103" i="11"/>
  <c r="Y103" i="11"/>
  <c r="Z103" i="11"/>
  <c r="X104" i="11"/>
  <c r="Y104" i="11"/>
  <c r="Z104" i="11"/>
  <c r="X105" i="11"/>
  <c r="Y105" i="11"/>
  <c r="Z105" i="11"/>
  <c r="X106" i="11"/>
  <c r="Y106" i="11"/>
  <c r="Z106" i="11"/>
  <c r="X107" i="11"/>
  <c r="Y107" i="11"/>
  <c r="Z107" i="11"/>
  <c r="X108" i="11"/>
  <c r="Y108" i="11"/>
  <c r="Z108" i="11"/>
  <c r="X109" i="11"/>
  <c r="Y109" i="11"/>
  <c r="Z109" i="11"/>
  <c r="X110" i="11"/>
  <c r="Y110" i="11"/>
  <c r="Z110" i="11"/>
  <c r="X111" i="11"/>
  <c r="Y111" i="11"/>
  <c r="Z111" i="11"/>
  <c r="X112" i="11"/>
  <c r="Y112" i="11"/>
  <c r="Z112" i="11"/>
  <c r="X113" i="11"/>
  <c r="Y113" i="11"/>
  <c r="Z113" i="11"/>
  <c r="X114" i="11"/>
  <c r="Y114" i="11"/>
  <c r="Z114" i="11"/>
  <c r="X115" i="11"/>
  <c r="Y115" i="11"/>
  <c r="Z115" i="11"/>
  <c r="X116" i="11"/>
  <c r="Y116" i="11"/>
  <c r="Z116" i="11"/>
  <c r="X117" i="11"/>
  <c r="Y117" i="11"/>
  <c r="Z117" i="11"/>
  <c r="X118" i="11"/>
  <c r="Y118" i="11"/>
  <c r="Z118" i="11"/>
  <c r="X119" i="11"/>
  <c r="Y119" i="11"/>
  <c r="Z119" i="11"/>
  <c r="X120" i="11"/>
  <c r="Y120" i="11"/>
  <c r="Z120" i="11"/>
  <c r="X121" i="11"/>
  <c r="Y121" i="11"/>
  <c r="Z121" i="11"/>
  <c r="X122" i="11"/>
  <c r="Y122" i="11"/>
  <c r="Z122" i="11"/>
  <c r="X123" i="11"/>
  <c r="Y123" i="11"/>
  <c r="Z123" i="11"/>
  <c r="X124" i="11"/>
  <c r="Y124" i="11"/>
  <c r="Z124" i="11"/>
  <c r="X125" i="11"/>
  <c r="Y125" i="11"/>
  <c r="Z125" i="11"/>
  <c r="X126" i="11"/>
  <c r="Y126" i="11"/>
  <c r="Z126" i="11"/>
  <c r="X127" i="11"/>
  <c r="Y127" i="11"/>
  <c r="Z127" i="11"/>
  <c r="X128" i="11"/>
  <c r="Y128" i="11"/>
  <c r="Z128" i="11"/>
  <c r="X129" i="11"/>
  <c r="Y129" i="11"/>
  <c r="Z129" i="11"/>
  <c r="X130" i="11"/>
  <c r="Y130" i="11"/>
  <c r="Z130" i="11"/>
  <c r="X131" i="11"/>
  <c r="Y131" i="11"/>
  <c r="Z131" i="11"/>
  <c r="X132" i="11"/>
  <c r="Y132" i="11"/>
  <c r="Z132" i="11"/>
  <c r="X133" i="11"/>
  <c r="Y133" i="11"/>
  <c r="Z133" i="11"/>
  <c r="X134" i="11"/>
  <c r="Y134" i="11"/>
  <c r="Z134" i="11"/>
  <c r="X135" i="11"/>
  <c r="Y135" i="11"/>
  <c r="Z135" i="11"/>
  <c r="X136" i="11"/>
  <c r="Y136" i="11"/>
  <c r="Z136" i="11"/>
  <c r="X137" i="11"/>
  <c r="Y137" i="11"/>
  <c r="Z137" i="11"/>
  <c r="X138" i="11"/>
  <c r="Y138" i="11"/>
  <c r="Z138" i="11"/>
  <c r="X139" i="11"/>
  <c r="Y139" i="11"/>
  <c r="Z139" i="11"/>
  <c r="X140" i="11"/>
  <c r="Y140" i="11"/>
  <c r="Z140" i="11"/>
  <c r="X141" i="11"/>
  <c r="Y141" i="11"/>
  <c r="Z141" i="11"/>
  <c r="X142" i="11"/>
  <c r="Y142" i="11"/>
  <c r="Z142" i="11"/>
  <c r="X143" i="11"/>
  <c r="Y143" i="11"/>
  <c r="Z143" i="11"/>
  <c r="X144" i="11"/>
  <c r="Y144" i="11"/>
  <c r="Z144" i="11"/>
  <c r="X145" i="11"/>
  <c r="Y145" i="11"/>
  <c r="Z145" i="11"/>
  <c r="X146" i="11"/>
  <c r="Y146" i="11"/>
  <c r="Z146" i="11"/>
  <c r="X147" i="11"/>
  <c r="Y147" i="11"/>
  <c r="Z147" i="11"/>
  <c r="X148" i="11"/>
  <c r="Y148" i="11"/>
  <c r="Z148" i="11"/>
  <c r="X149" i="11"/>
  <c r="Y149" i="11"/>
  <c r="Z149" i="11"/>
  <c r="X150" i="11"/>
  <c r="Y150" i="11"/>
  <c r="Z150" i="11"/>
  <c r="X151" i="11"/>
  <c r="Y151" i="11"/>
  <c r="Z151" i="11"/>
  <c r="X152" i="11"/>
  <c r="Y152" i="11"/>
  <c r="Z152" i="11"/>
  <c r="X153" i="11"/>
  <c r="Y153" i="11"/>
  <c r="Z153" i="11"/>
  <c r="X154" i="11"/>
  <c r="Y154" i="11"/>
  <c r="Z154" i="11"/>
  <c r="X155" i="11"/>
  <c r="Y155" i="11"/>
  <c r="Z155" i="11"/>
  <c r="X156" i="11"/>
  <c r="Y156" i="11"/>
  <c r="Z156" i="11"/>
  <c r="X157" i="11"/>
  <c r="Y157" i="11"/>
  <c r="Z157" i="11"/>
  <c r="X158" i="11"/>
  <c r="Y158" i="11"/>
  <c r="Z158" i="11"/>
  <c r="X159" i="11"/>
  <c r="Y159" i="11"/>
  <c r="Z159" i="11"/>
  <c r="X160" i="11"/>
  <c r="Y160" i="11"/>
  <c r="Z160" i="11"/>
  <c r="X161" i="11"/>
  <c r="Y161" i="11"/>
  <c r="Z161" i="11"/>
  <c r="X162" i="11"/>
  <c r="Y162" i="11"/>
  <c r="Z162" i="11"/>
  <c r="X163" i="11"/>
  <c r="Y163" i="11"/>
  <c r="Z163" i="11"/>
  <c r="X164" i="11"/>
  <c r="Y164" i="11"/>
  <c r="Z164" i="11"/>
  <c r="X165" i="11"/>
  <c r="Y165" i="11"/>
  <c r="Z165" i="11"/>
  <c r="X166" i="11"/>
  <c r="Y166" i="11"/>
  <c r="Z166" i="11"/>
  <c r="X167" i="11"/>
  <c r="Y167" i="11"/>
  <c r="Z167" i="11"/>
  <c r="X168" i="11"/>
  <c r="Y168" i="11"/>
  <c r="Z168" i="11"/>
  <c r="X169" i="11"/>
  <c r="Y169" i="11"/>
  <c r="Z169" i="11"/>
  <c r="X170" i="11"/>
  <c r="Y170" i="11"/>
  <c r="Z170" i="11"/>
  <c r="X171" i="11"/>
  <c r="Y171" i="11"/>
  <c r="Z171" i="11"/>
  <c r="X172" i="11"/>
  <c r="Y172" i="11"/>
  <c r="Z172" i="11"/>
  <c r="X173" i="11"/>
  <c r="Y173" i="11"/>
  <c r="Z173" i="11"/>
  <c r="X174" i="11"/>
  <c r="Y174" i="11"/>
  <c r="Z174" i="11"/>
  <c r="X175" i="11"/>
  <c r="Y175" i="11"/>
  <c r="Z175" i="11"/>
  <c r="X176" i="11"/>
  <c r="Y176" i="11"/>
  <c r="Z176" i="11"/>
  <c r="X177" i="11"/>
  <c r="Y177" i="11"/>
  <c r="Z177" i="11"/>
  <c r="X178" i="11"/>
  <c r="Y178" i="11"/>
  <c r="Z178" i="11"/>
  <c r="X179" i="11"/>
  <c r="Y179" i="11"/>
  <c r="Z179" i="11"/>
  <c r="X180" i="11"/>
  <c r="Y180" i="11"/>
  <c r="Z180" i="11"/>
  <c r="X181" i="11"/>
  <c r="Y181" i="11"/>
  <c r="Z181" i="11"/>
  <c r="X182" i="11"/>
  <c r="Y182" i="11"/>
  <c r="Z182" i="11"/>
  <c r="X183" i="11"/>
  <c r="Y183" i="11"/>
  <c r="Z183" i="11"/>
  <c r="X184" i="11"/>
  <c r="Y184" i="11"/>
  <c r="Z184" i="11"/>
  <c r="X185" i="11"/>
  <c r="Y185" i="11"/>
  <c r="Z185" i="11"/>
  <c r="X186" i="11"/>
  <c r="Y186" i="11"/>
  <c r="Z186" i="11"/>
  <c r="X187" i="11"/>
  <c r="Y187" i="11"/>
  <c r="Z187" i="11"/>
  <c r="X188" i="11"/>
  <c r="Y188" i="11"/>
  <c r="Z188" i="11"/>
  <c r="X189" i="11"/>
  <c r="Y189" i="11"/>
  <c r="Z189" i="11"/>
  <c r="X190" i="11"/>
  <c r="Y190" i="11"/>
  <c r="Z190" i="11"/>
  <c r="X191" i="11"/>
  <c r="Y191" i="11"/>
  <c r="Z191" i="11"/>
  <c r="X192" i="11"/>
  <c r="Y192" i="11"/>
  <c r="Z192" i="11"/>
  <c r="X193" i="11"/>
  <c r="Y193" i="11"/>
  <c r="Z193" i="11"/>
  <c r="X194" i="11"/>
  <c r="Y194" i="11"/>
  <c r="Z194" i="11"/>
  <c r="X195" i="11"/>
  <c r="Y195" i="11"/>
  <c r="Z195" i="11"/>
  <c r="X196" i="11"/>
  <c r="Y196" i="11"/>
  <c r="Z196" i="11"/>
  <c r="X197" i="11"/>
  <c r="Y197" i="11"/>
  <c r="Z197" i="11"/>
  <c r="X198" i="11"/>
  <c r="Y198" i="11"/>
  <c r="Z198" i="11"/>
  <c r="X199" i="11"/>
  <c r="Y199" i="11"/>
  <c r="Z199" i="11"/>
  <c r="X200" i="11"/>
  <c r="Y200" i="11"/>
  <c r="Z200" i="11"/>
  <c r="X201" i="11"/>
  <c r="Y201" i="11"/>
  <c r="Z201" i="11"/>
  <c r="X202" i="11"/>
  <c r="Y202" i="11"/>
  <c r="Z202" i="11"/>
  <c r="X203" i="11"/>
  <c r="Y203" i="11"/>
  <c r="Z203" i="11"/>
  <c r="X204" i="11"/>
  <c r="Y204" i="11"/>
  <c r="Z204" i="11"/>
  <c r="X205" i="11"/>
  <c r="Y205" i="11"/>
  <c r="Z205" i="11"/>
  <c r="X206" i="11"/>
  <c r="Y206" i="11"/>
  <c r="Z206" i="11"/>
  <c r="X207" i="11"/>
  <c r="Y207" i="11"/>
  <c r="Z207" i="11"/>
  <c r="X208" i="11"/>
  <c r="Y208" i="11"/>
  <c r="Z208" i="11"/>
  <c r="X209" i="11"/>
  <c r="Y209" i="11"/>
  <c r="Z209" i="11"/>
  <c r="X210" i="11"/>
  <c r="Y210" i="11"/>
  <c r="Z210" i="11"/>
  <c r="X211" i="11"/>
  <c r="Y211" i="11"/>
  <c r="Z211" i="11"/>
  <c r="X212" i="11"/>
  <c r="Y212" i="11"/>
  <c r="Z212" i="11"/>
  <c r="X213" i="11"/>
  <c r="Y213" i="11"/>
  <c r="Z213" i="11"/>
  <c r="X214" i="11"/>
  <c r="Y214" i="11"/>
  <c r="Z214" i="11"/>
  <c r="X215" i="11"/>
  <c r="Y215" i="11"/>
  <c r="Z215" i="11"/>
  <c r="X216" i="11"/>
  <c r="Y216" i="11"/>
  <c r="Z216" i="11"/>
  <c r="X217" i="11"/>
  <c r="Y217" i="11"/>
  <c r="Z217" i="11"/>
  <c r="X218" i="11"/>
  <c r="Y218" i="11"/>
  <c r="Z218" i="11"/>
  <c r="X219" i="11"/>
  <c r="Y219" i="11"/>
  <c r="Z219" i="11"/>
  <c r="X220" i="11"/>
  <c r="Y220" i="11"/>
  <c r="Z220" i="11"/>
  <c r="X221" i="11"/>
  <c r="Y221" i="11"/>
  <c r="Z221" i="11"/>
  <c r="X222" i="11"/>
  <c r="Y222" i="11"/>
  <c r="Z222" i="11"/>
  <c r="X223" i="11"/>
  <c r="Y223" i="11"/>
  <c r="Z223" i="11"/>
  <c r="X224" i="11"/>
  <c r="Y224" i="11"/>
  <c r="Z224" i="11"/>
  <c r="X225" i="11"/>
  <c r="Y225" i="11"/>
  <c r="Z225" i="11"/>
  <c r="X226" i="11"/>
  <c r="Y226" i="11"/>
  <c r="Z226" i="11"/>
  <c r="X227" i="11"/>
  <c r="Y227" i="11"/>
  <c r="Z227" i="11"/>
  <c r="X228" i="11"/>
  <c r="Y228" i="11"/>
  <c r="Z228" i="11"/>
  <c r="X229" i="11"/>
  <c r="Y229" i="11"/>
  <c r="Z229" i="11"/>
  <c r="X230" i="11"/>
  <c r="Y230" i="11"/>
  <c r="Z230" i="11"/>
  <c r="X231" i="11"/>
  <c r="Y231" i="11"/>
  <c r="Z231" i="11"/>
  <c r="X232" i="11"/>
  <c r="Y232" i="11"/>
  <c r="Z232" i="11"/>
  <c r="X233" i="11"/>
  <c r="Y233" i="11"/>
  <c r="Z233" i="11"/>
  <c r="X234" i="11"/>
  <c r="Y234" i="11"/>
  <c r="Z234" i="11"/>
  <c r="X235" i="11"/>
  <c r="Y235" i="11"/>
  <c r="Z235" i="11"/>
  <c r="X236" i="11"/>
  <c r="Y236" i="11"/>
  <c r="Z236" i="11"/>
  <c r="X237" i="11"/>
  <c r="Y237" i="11"/>
  <c r="Z237" i="11"/>
  <c r="X238" i="11"/>
  <c r="Y238" i="11"/>
  <c r="Z238" i="11"/>
  <c r="X239" i="11"/>
  <c r="Y239" i="11"/>
  <c r="Z239" i="11"/>
  <c r="X240" i="11"/>
  <c r="Y240" i="11"/>
  <c r="Z240" i="11"/>
  <c r="X241" i="11"/>
  <c r="Y241" i="11"/>
  <c r="Z241" i="11"/>
  <c r="X242" i="11"/>
  <c r="Y242" i="11"/>
  <c r="Z242" i="11"/>
  <c r="X243" i="11"/>
  <c r="Y243" i="11"/>
  <c r="Z243" i="11"/>
  <c r="X244" i="11"/>
  <c r="Y244" i="11"/>
  <c r="Z244" i="11"/>
  <c r="X245" i="11"/>
  <c r="Y245" i="11"/>
  <c r="Z245" i="11"/>
  <c r="X246" i="11"/>
  <c r="Y246" i="11"/>
  <c r="Z246" i="11"/>
  <c r="X247" i="11"/>
  <c r="Y247" i="11"/>
  <c r="Z247" i="11"/>
  <c r="X248" i="11"/>
  <c r="Y248" i="11"/>
  <c r="Z248" i="11"/>
  <c r="X249" i="11"/>
  <c r="Y249" i="11"/>
  <c r="Z249" i="11"/>
  <c r="X250" i="11"/>
  <c r="Y250" i="11"/>
  <c r="Z250" i="11"/>
  <c r="X251" i="11"/>
  <c r="Y251" i="11"/>
  <c r="Z251" i="11"/>
  <c r="X252" i="11"/>
  <c r="Y252" i="11"/>
  <c r="Z252" i="11"/>
  <c r="X253" i="11"/>
  <c r="Y253" i="11"/>
  <c r="Z253" i="11"/>
  <c r="X254" i="11"/>
  <c r="Y254" i="11"/>
  <c r="Z254" i="11"/>
  <c r="X255" i="11"/>
  <c r="Y255" i="11"/>
  <c r="Z255" i="11"/>
  <c r="X256" i="11"/>
  <c r="Y256" i="11"/>
  <c r="Z256" i="11"/>
  <c r="X257" i="11"/>
  <c r="Y257" i="11"/>
  <c r="Z257" i="11"/>
  <c r="X258" i="11"/>
  <c r="Y258" i="11"/>
  <c r="Z258" i="11"/>
  <c r="X259" i="11"/>
  <c r="Y259" i="11"/>
  <c r="Z259" i="11"/>
  <c r="X260" i="11"/>
  <c r="Y260" i="11"/>
  <c r="Z260" i="11"/>
  <c r="X261" i="11"/>
  <c r="Y261" i="11"/>
  <c r="Z261" i="11"/>
  <c r="X262" i="11"/>
  <c r="Y262" i="11"/>
  <c r="Z262" i="11"/>
  <c r="X263" i="11"/>
  <c r="Y263" i="11"/>
  <c r="Z263" i="11"/>
  <c r="X264" i="11"/>
  <c r="Y264" i="11"/>
  <c r="Z264" i="11"/>
  <c r="X265" i="11"/>
  <c r="Y265" i="11"/>
  <c r="Z265" i="11"/>
  <c r="X266" i="11"/>
  <c r="Y266" i="11"/>
  <c r="Z266" i="11"/>
  <c r="X267" i="11"/>
  <c r="Y267" i="11"/>
  <c r="Z267" i="11"/>
  <c r="X268" i="11"/>
  <c r="Y268" i="11"/>
  <c r="Z268" i="11"/>
  <c r="X269" i="11"/>
  <c r="Y269" i="11"/>
  <c r="Z269" i="11"/>
  <c r="X270" i="11"/>
  <c r="Y270" i="11"/>
  <c r="Z270" i="11"/>
  <c r="X271" i="11"/>
  <c r="Y271" i="11"/>
  <c r="Z271" i="11"/>
  <c r="X272" i="11"/>
  <c r="Y272" i="11"/>
  <c r="Z272" i="11"/>
  <c r="X273" i="11"/>
  <c r="Y273" i="11"/>
  <c r="Z273" i="11"/>
  <c r="X274" i="11"/>
  <c r="Y274" i="11"/>
  <c r="Z274" i="11"/>
  <c r="X275" i="11"/>
  <c r="Y275" i="11"/>
  <c r="Z275" i="11"/>
  <c r="X276" i="11"/>
  <c r="Y276" i="11"/>
  <c r="Z276" i="11"/>
  <c r="X277" i="11"/>
  <c r="Y277" i="11"/>
  <c r="Z277" i="11"/>
  <c r="X278" i="11"/>
  <c r="Y278" i="11"/>
  <c r="Z278" i="11"/>
  <c r="X279" i="11"/>
  <c r="Y279" i="11"/>
  <c r="Z279" i="11"/>
  <c r="X280" i="11"/>
  <c r="Y280" i="11"/>
  <c r="Z280" i="11"/>
  <c r="X281" i="11"/>
  <c r="Y281" i="11"/>
  <c r="Z281" i="11"/>
  <c r="X282" i="11"/>
  <c r="Y282" i="11"/>
  <c r="Z282" i="11"/>
  <c r="X283" i="11"/>
  <c r="Y283" i="11"/>
  <c r="Z283" i="11"/>
  <c r="X284" i="11"/>
  <c r="Y284" i="11"/>
  <c r="Z284" i="11"/>
  <c r="X285" i="11"/>
  <c r="Y285" i="11"/>
  <c r="Z285" i="11"/>
  <c r="X286" i="11"/>
  <c r="Y286" i="11"/>
  <c r="Z286" i="11"/>
  <c r="X287" i="11"/>
  <c r="Y287" i="11"/>
  <c r="Z287" i="11"/>
  <c r="X288" i="11"/>
  <c r="Y288" i="11"/>
  <c r="Z288" i="11"/>
  <c r="X289" i="11"/>
  <c r="Y289" i="11"/>
  <c r="Z289" i="11"/>
  <c r="X290" i="11"/>
  <c r="Y290" i="11"/>
  <c r="Z290" i="11"/>
  <c r="X291" i="11"/>
  <c r="Y291" i="11"/>
  <c r="Z291" i="11"/>
  <c r="X292" i="11"/>
  <c r="Y292" i="11"/>
  <c r="Z292" i="11"/>
  <c r="X293" i="11"/>
  <c r="Y293" i="11"/>
  <c r="Z293" i="11"/>
  <c r="X294" i="11"/>
  <c r="Y294" i="11"/>
  <c r="Z294" i="11"/>
  <c r="X295" i="11"/>
  <c r="Y295" i="11"/>
  <c r="Z295" i="11"/>
  <c r="X296" i="11"/>
  <c r="Y296" i="11"/>
  <c r="Z296" i="11"/>
  <c r="X297" i="11"/>
  <c r="Y297" i="11"/>
  <c r="Z297" i="11"/>
  <c r="X298" i="11"/>
  <c r="Y298" i="11"/>
  <c r="Z298" i="11"/>
  <c r="X299" i="11"/>
  <c r="Y299" i="11"/>
  <c r="Z299" i="11"/>
  <c r="X300" i="11"/>
  <c r="Y300" i="11"/>
  <c r="Z300" i="11"/>
  <c r="X301" i="11"/>
  <c r="Y301" i="11"/>
  <c r="Z301" i="11"/>
  <c r="X302" i="11"/>
  <c r="Y302" i="11"/>
  <c r="Z302" i="11"/>
  <c r="X303" i="11"/>
  <c r="Y303" i="11"/>
  <c r="Z303" i="11"/>
  <c r="X304" i="11"/>
  <c r="Y304" i="11"/>
  <c r="Z304" i="11"/>
  <c r="X305" i="11"/>
  <c r="Y305" i="11"/>
  <c r="Z305" i="11"/>
  <c r="X306" i="11"/>
  <c r="Y306" i="11"/>
  <c r="Z306" i="11"/>
  <c r="X307" i="11"/>
  <c r="Y307" i="11"/>
  <c r="Z307" i="11"/>
  <c r="X308" i="11"/>
  <c r="Y308" i="11"/>
  <c r="Z308" i="11"/>
  <c r="X309" i="11"/>
  <c r="Y309" i="11"/>
  <c r="Z309" i="11"/>
  <c r="X310" i="11"/>
  <c r="Y310" i="11"/>
  <c r="Z310" i="11"/>
  <c r="X311" i="11"/>
  <c r="Y311" i="11"/>
  <c r="Z311" i="11"/>
  <c r="X312" i="11"/>
  <c r="Y312" i="11"/>
  <c r="Z312" i="11"/>
  <c r="X313" i="11"/>
  <c r="Y313" i="11"/>
  <c r="Z313" i="11"/>
  <c r="X314" i="11"/>
  <c r="Y314" i="11"/>
  <c r="Z314" i="11"/>
  <c r="X315" i="11"/>
  <c r="Y315" i="11"/>
  <c r="Z315" i="11"/>
  <c r="X316" i="11"/>
  <c r="Y316" i="11"/>
  <c r="Z316" i="11"/>
  <c r="X317" i="11"/>
  <c r="Y317" i="11"/>
  <c r="Z317" i="11"/>
  <c r="X318" i="11"/>
  <c r="Y318" i="11"/>
  <c r="Z318" i="11"/>
  <c r="X319" i="11"/>
  <c r="Y319" i="11"/>
  <c r="Z319" i="11"/>
  <c r="X320" i="11"/>
  <c r="Y320" i="11"/>
  <c r="Z320" i="11"/>
  <c r="X321" i="11"/>
  <c r="Y321" i="11"/>
  <c r="Z321" i="11"/>
  <c r="X322" i="11"/>
  <c r="Y322" i="11"/>
  <c r="Z322" i="11"/>
  <c r="X323" i="11"/>
  <c r="Y323" i="11"/>
  <c r="Z323" i="11"/>
  <c r="X324" i="11"/>
  <c r="Y324" i="11"/>
  <c r="Z324" i="11"/>
  <c r="X325" i="11"/>
  <c r="Y325" i="11"/>
  <c r="Z325" i="11"/>
  <c r="X326" i="11"/>
  <c r="Y326" i="11"/>
  <c r="Z326" i="11"/>
  <c r="X327" i="11"/>
  <c r="Y327" i="11"/>
  <c r="Z327" i="11"/>
  <c r="X328" i="11"/>
  <c r="Y328" i="11"/>
  <c r="Z328" i="11"/>
  <c r="X329" i="11"/>
  <c r="Y329" i="11"/>
  <c r="Z329" i="11"/>
  <c r="X330" i="11"/>
  <c r="Y330" i="11"/>
  <c r="Z330" i="11"/>
  <c r="X331" i="11"/>
  <c r="Y331" i="11"/>
  <c r="Z331" i="11"/>
  <c r="X332" i="11"/>
  <c r="Y332" i="11"/>
  <c r="Z332" i="11"/>
  <c r="X333" i="11"/>
  <c r="Y333" i="11"/>
  <c r="Z333" i="11"/>
  <c r="X334" i="11"/>
  <c r="Y334" i="11"/>
  <c r="Z334" i="11"/>
  <c r="X335" i="11"/>
  <c r="Y335" i="11"/>
  <c r="Z335" i="11"/>
  <c r="X336" i="11"/>
  <c r="Y336" i="11"/>
  <c r="Z336" i="11"/>
  <c r="X337" i="11"/>
  <c r="Y337" i="11"/>
  <c r="Z337" i="11"/>
  <c r="X338" i="11"/>
  <c r="Y338" i="11"/>
  <c r="Z338" i="11"/>
  <c r="X339" i="11"/>
  <c r="Y339" i="11"/>
  <c r="Z339" i="11"/>
  <c r="X340" i="11"/>
  <c r="Y340" i="11"/>
  <c r="Z340" i="11"/>
  <c r="X341" i="11"/>
  <c r="Y341" i="11"/>
  <c r="Z341" i="11"/>
  <c r="X342" i="11"/>
  <c r="Y342" i="11"/>
  <c r="Z342" i="11"/>
  <c r="X343" i="11"/>
  <c r="Y343" i="11"/>
  <c r="Z343" i="11"/>
  <c r="X344" i="11"/>
  <c r="Y344" i="11"/>
  <c r="Z344" i="11"/>
  <c r="X345" i="11"/>
  <c r="Y345" i="11"/>
  <c r="Z345" i="11"/>
  <c r="X346" i="11"/>
  <c r="Y346" i="11"/>
  <c r="Z346" i="11"/>
  <c r="X347" i="11"/>
  <c r="Y347" i="11"/>
  <c r="Z347" i="11"/>
  <c r="X348" i="11"/>
  <c r="Y348" i="11"/>
  <c r="Z348" i="11"/>
  <c r="X349" i="11"/>
  <c r="Y349" i="11"/>
  <c r="Z349" i="11"/>
  <c r="X350" i="11"/>
  <c r="Y350" i="11"/>
  <c r="Z350" i="11"/>
  <c r="X351" i="11"/>
  <c r="Y351" i="11"/>
  <c r="Z351" i="11"/>
  <c r="X352" i="11"/>
  <c r="Y352" i="11"/>
  <c r="Z352" i="11"/>
  <c r="X353" i="11"/>
  <c r="Y353" i="11"/>
  <c r="Z353" i="11"/>
  <c r="X354" i="11"/>
  <c r="Y354" i="11"/>
  <c r="Z354" i="11"/>
  <c r="X355" i="11"/>
  <c r="Y355" i="11"/>
  <c r="Z355" i="11"/>
  <c r="X356" i="11"/>
  <c r="Y356" i="11"/>
  <c r="Z356" i="11"/>
  <c r="X357" i="11"/>
  <c r="Y357" i="11"/>
  <c r="Z357" i="11"/>
  <c r="X358" i="11"/>
  <c r="Y358" i="11"/>
  <c r="Z358" i="11"/>
  <c r="X359" i="11"/>
  <c r="Y359" i="11"/>
  <c r="Z359" i="11"/>
  <c r="X360" i="11"/>
  <c r="Y360" i="11"/>
  <c r="Z360" i="11"/>
  <c r="X361" i="11"/>
  <c r="Y361" i="11"/>
  <c r="Z361" i="11"/>
  <c r="X362" i="11"/>
  <c r="Y362" i="11"/>
  <c r="Z362" i="11"/>
  <c r="X363" i="11"/>
  <c r="Y363" i="11"/>
  <c r="Z363" i="11"/>
  <c r="X364" i="11"/>
  <c r="Y364" i="11"/>
  <c r="Z364" i="11"/>
  <c r="X365" i="11"/>
  <c r="Y365" i="11"/>
  <c r="Z365" i="11"/>
  <c r="X366" i="11"/>
  <c r="Y366" i="11"/>
  <c r="Z366" i="11"/>
  <c r="X367" i="11"/>
  <c r="Y367" i="11"/>
  <c r="Z367" i="11"/>
  <c r="X368" i="11"/>
  <c r="Y368" i="11"/>
  <c r="Z368" i="11"/>
  <c r="X369" i="11"/>
  <c r="Y369" i="11"/>
  <c r="Z369" i="11"/>
  <c r="X370" i="11"/>
  <c r="Y370" i="11"/>
  <c r="Z370" i="11"/>
  <c r="X371" i="11"/>
  <c r="Y371" i="11"/>
  <c r="Z371" i="11"/>
  <c r="X372" i="11"/>
  <c r="Y372" i="11"/>
  <c r="Z372" i="11"/>
  <c r="X373" i="11"/>
  <c r="Y373" i="11"/>
  <c r="Z373" i="11"/>
  <c r="X374" i="11"/>
  <c r="Y374" i="11"/>
  <c r="Z374" i="11"/>
  <c r="X375" i="11"/>
  <c r="Y375" i="11"/>
  <c r="Z375" i="11"/>
  <c r="X376" i="11"/>
  <c r="Y376" i="11"/>
  <c r="Z376" i="11"/>
  <c r="X377" i="11"/>
  <c r="Y377" i="11"/>
  <c r="Z377" i="11"/>
  <c r="X378" i="11"/>
  <c r="Y378" i="11"/>
  <c r="Z378" i="11"/>
  <c r="X379" i="11"/>
  <c r="Y379" i="11"/>
  <c r="Z379" i="11"/>
  <c r="X380" i="11"/>
  <c r="Y380" i="11"/>
  <c r="Z380" i="11"/>
  <c r="X381" i="11"/>
  <c r="Y381" i="11"/>
  <c r="Z381" i="11"/>
  <c r="X382" i="11"/>
  <c r="Y382" i="11"/>
  <c r="Z382" i="11"/>
  <c r="X383" i="11"/>
  <c r="Y383" i="11"/>
  <c r="Z383" i="11"/>
  <c r="X384" i="11"/>
  <c r="Y384" i="11"/>
  <c r="Z384" i="11"/>
  <c r="X385" i="11"/>
  <c r="Y385" i="11"/>
  <c r="Z385" i="11"/>
  <c r="Y3" i="11"/>
  <c r="Z3" i="11"/>
  <c r="J1" i="11"/>
  <c r="H1" i="11"/>
  <c r="R1" i="11" l="1"/>
  <c r="N1" i="11"/>
  <c r="M1" i="11"/>
  <c r="L1" i="11"/>
  <c r="T1" i="11"/>
  <c r="S1" i="11"/>
  <c r="Z1" i="11"/>
  <c r="Y1" i="11"/>
  <c r="C13" i="1" l="1"/>
  <c r="E13" i="1" s="1"/>
  <c r="C14" i="1"/>
  <c r="E14" i="1" s="1"/>
  <c r="C15" i="1"/>
  <c r="E15" i="1" s="1"/>
  <c r="B7" i="1" l="1"/>
  <c r="C2" i="1" s="1"/>
  <c r="E2" i="1" l="1"/>
  <c r="C6" i="1"/>
  <c r="E6" i="1" s="1"/>
  <c r="C5" i="1"/>
  <c r="E5" i="1" s="1"/>
  <c r="C4" i="1"/>
  <c r="E4" i="1" s="1"/>
  <c r="C3" i="1"/>
  <c r="E3" i="1" s="1"/>
  <c r="Q149" i="11" l="1"/>
  <c r="Q366" i="11"/>
  <c r="Q339" i="11"/>
  <c r="Q26" i="11"/>
  <c r="Q89" i="11"/>
  <c r="AC376" i="11"/>
  <c r="Q255" i="11"/>
  <c r="Q136" i="11"/>
  <c r="Q262" i="11"/>
  <c r="Q11" i="11"/>
  <c r="Q272" i="11"/>
  <c r="Q281" i="11"/>
  <c r="Q295" i="11"/>
  <c r="Q121" i="11"/>
  <c r="Q51" i="11"/>
  <c r="Q218" i="11"/>
  <c r="Q317" i="11"/>
  <c r="Q60" i="11"/>
  <c r="Q238" i="11"/>
  <c r="Q337" i="11"/>
  <c r="W84" i="11"/>
  <c r="Q343" i="11"/>
  <c r="Q167" i="11"/>
  <c r="Q312" i="11"/>
  <c r="Q208" i="11"/>
  <c r="Q116" i="11"/>
  <c r="Q369" i="11"/>
  <c r="Q313" i="11"/>
  <c r="Q257" i="11"/>
  <c r="Q201" i="11"/>
  <c r="Q145" i="11"/>
  <c r="Q322" i="11"/>
  <c r="Q258" i="11"/>
  <c r="Q194" i="11"/>
  <c r="Q130" i="11"/>
  <c r="Q66" i="11"/>
  <c r="Q131" i="11"/>
  <c r="Q75" i="11"/>
  <c r="Q133" i="11"/>
  <c r="Q101" i="11"/>
  <c r="Q69" i="11"/>
  <c r="Q37" i="11"/>
  <c r="Q5" i="11"/>
  <c r="Q81" i="11"/>
  <c r="Q24" i="11"/>
  <c r="Q15" i="11"/>
  <c r="Q95" i="11"/>
  <c r="Q30" i="11"/>
  <c r="Q118" i="11"/>
  <c r="Q202" i="11"/>
  <c r="Q286" i="11"/>
  <c r="Q153" i="11"/>
  <c r="Q225" i="11"/>
  <c r="Q301" i="11"/>
  <c r="Q377" i="11"/>
  <c r="Q176" i="11"/>
  <c r="Q320" i="11"/>
  <c r="Q219" i="11"/>
  <c r="Q9" i="11"/>
  <c r="Q137" i="11"/>
  <c r="Q23" i="11"/>
  <c r="Q99" i="11"/>
  <c r="Q38" i="11"/>
  <c r="Q122" i="11"/>
  <c r="Q206" i="11"/>
  <c r="Q294" i="11"/>
  <c r="Q305" i="11"/>
  <c r="Q381" i="11"/>
  <c r="Q188" i="11"/>
  <c r="Q336" i="11"/>
  <c r="Q235" i="11"/>
  <c r="Q76" i="11"/>
  <c r="Q47" i="11"/>
  <c r="Q123" i="11"/>
  <c r="Q86" i="11"/>
  <c r="Q170" i="11"/>
  <c r="Q254" i="11"/>
  <c r="Q342" i="11"/>
  <c r="Q197" i="11"/>
  <c r="Q277" i="11"/>
  <c r="Q349" i="11"/>
  <c r="Q164" i="11"/>
  <c r="Q296" i="11"/>
  <c r="Q195" i="11"/>
  <c r="Q87" i="11"/>
  <c r="Q373" i="11"/>
  <c r="Q110" i="11"/>
  <c r="Q6" i="11"/>
  <c r="Q4" i="11"/>
  <c r="Q302" i="11"/>
  <c r="Q168" i="11"/>
  <c r="Q67" i="11"/>
  <c r="Q326" i="11"/>
  <c r="Q92" i="11"/>
  <c r="Q275" i="11"/>
  <c r="Q139" i="11"/>
  <c r="Q284" i="11"/>
  <c r="Q180" i="11"/>
  <c r="Q100" i="11"/>
  <c r="Q357" i="11"/>
  <c r="Q297" i="11"/>
  <c r="Q241" i="11"/>
  <c r="Q185" i="11"/>
  <c r="Q370" i="11"/>
  <c r="Q306" i="11"/>
  <c r="Q242" i="11"/>
  <c r="Q178" i="11"/>
  <c r="Q114" i="11"/>
  <c r="Q50" i="11"/>
  <c r="Q119" i="11"/>
  <c r="Q35" i="11"/>
  <c r="Q125" i="11"/>
  <c r="Q93" i="11"/>
  <c r="Q61" i="11"/>
  <c r="Q29" i="11"/>
  <c r="W334" i="11"/>
  <c r="Q113" i="11"/>
  <c r="Q44" i="11"/>
  <c r="Q39" i="11"/>
  <c r="Q54" i="11"/>
  <c r="Q138" i="11"/>
  <c r="Q222" i="11"/>
  <c r="Q310" i="11"/>
  <c r="Q245" i="11"/>
  <c r="Q321" i="11"/>
  <c r="Q96" i="11"/>
  <c r="Q212" i="11"/>
  <c r="Q360" i="11"/>
  <c r="Q259" i="11"/>
  <c r="Q105" i="11"/>
  <c r="Q8" i="11"/>
  <c r="Q43" i="11"/>
  <c r="Q115" i="11"/>
  <c r="Q58" i="11"/>
  <c r="Q142" i="11"/>
  <c r="Q230" i="11"/>
  <c r="Q314" i="11"/>
  <c r="Q173" i="11"/>
  <c r="Q249" i="11"/>
  <c r="Q325" i="11"/>
  <c r="Q104" i="11"/>
  <c r="Q220" i="11"/>
  <c r="Q376" i="11"/>
  <c r="Q299" i="11"/>
  <c r="Q65" i="11"/>
  <c r="Q129" i="11"/>
  <c r="Q63" i="11"/>
  <c r="Q22" i="11"/>
  <c r="Q106" i="11"/>
  <c r="Q190" i="11"/>
  <c r="Q278" i="11"/>
  <c r="Q362" i="11"/>
  <c r="Q293" i="11"/>
  <c r="Q365" i="11"/>
  <c r="Q88" i="11"/>
  <c r="Q196" i="11"/>
  <c r="Q340" i="11"/>
  <c r="Q247" i="11"/>
  <c r="W244" i="11"/>
  <c r="Q90" i="11"/>
  <c r="Q198" i="11"/>
  <c r="Q40" i="11"/>
  <c r="Q240" i="11"/>
  <c r="Q282" i="11"/>
  <c r="Q174" i="11"/>
  <c r="Q68" i="11"/>
  <c r="Q46" i="11"/>
  <c r="Q165" i="11"/>
  <c r="Q211" i="11"/>
  <c r="Q70" i="11"/>
  <c r="Q181" i="11"/>
  <c r="Q200" i="11"/>
  <c r="Q3" i="11"/>
  <c r="Q239" i="11"/>
  <c r="Q384" i="11"/>
  <c r="Q260" i="11"/>
  <c r="Q156" i="11"/>
  <c r="Q84" i="11"/>
  <c r="Q345" i="11"/>
  <c r="Q285" i="11"/>
  <c r="Q229" i="11"/>
  <c r="Q169" i="11"/>
  <c r="Q354" i="11"/>
  <c r="Q290" i="11"/>
  <c r="Q226" i="11"/>
  <c r="Q162" i="11"/>
  <c r="Q98" i="11"/>
  <c r="Q34" i="11"/>
  <c r="Q107" i="11"/>
  <c r="Q19" i="11"/>
  <c r="Q117" i="11"/>
  <c r="Q85" i="11"/>
  <c r="Q53" i="11"/>
  <c r="Q21" i="11"/>
  <c r="Q17" i="11"/>
  <c r="Q52" i="11"/>
  <c r="Q55" i="11"/>
  <c r="Q127" i="11"/>
  <c r="Q74" i="11"/>
  <c r="Q158" i="11"/>
  <c r="Q246" i="11"/>
  <c r="Q330" i="11"/>
  <c r="Q189" i="11"/>
  <c r="Q265" i="11"/>
  <c r="Q341" i="11"/>
  <c r="Q120" i="11"/>
  <c r="Q244" i="11"/>
  <c r="Q319" i="11"/>
  <c r="Q351" i="11"/>
  <c r="Q73" i="11"/>
  <c r="Q28" i="11"/>
  <c r="Q64" i="11"/>
  <c r="Q59" i="11"/>
  <c r="Q135" i="11"/>
  <c r="Q78" i="11"/>
  <c r="Q166" i="11"/>
  <c r="Q250" i="11"/>
  <c r="Q334" i="11"/>
  <c r="Q193" i="11"/>
  <c r="Q269" i="11"/>
  <c r="Q124" i="11"/>
  <c r="Q252" i="11"/>
  <c r="Q147" i="11"/>
  <c r="Q359" i="11"/>
  <c r="Q12" i="11"/>
  <c r="Q48" i="11"/>
  <c r="Q7" i="11"/>
  <c r="Q83" i="11"/>
  <c r="Q42" i="11"/>
  <c r="Q126" i="11"/>
  <c r="Q214" i="11"/>
  <c r="Q298" i="11"/>
  <c r="Q161" i="11"/>
  <c r="Q233" i="11"/>
  <c r="Q309" i="11"/>
  <c r="Q108" i="11"/>
  <c r="Q228" i="11"/>
  <c r="Q279" i="11"/>
  <c r="Q315" i="11"/>
  <c r="Q205" i="11"/>
  <c r="Q353" i="11"/>
  <c r="Q221" i="11"/>
  <c r="Q31" i="11"/>
  <c r="Q134" i="11"/>
  <c r="Q261" i="11"/>
  <c r="Q348" i="11"/>
  <c r="Q329" i="11"/>
  <c r="Q338" i="11"/>
  <c r="Q82" i="11"/>
  <c r="Q109" i="11"/>
  <c r="Q49" i="11"/>
  <c r="Q182" i="11"/>
  <c r="Q175" i="11"/>
  <c r="Q14" i="11"/>
  <c r="Q358" i="11"/>
  <c r="Q148" i="11"/>
  <c r="Q33" i="11"/>
  <c r="Q27" i="11"/>
  <c r="Q62" i="11"/>
  <c r="Q177" i="11"/>
  <c r="Q264" i="11"/>
  <c r="Q152" i="11"/>
  <c r="Q204" i="11"/>
  <c r="Q256" i="11"/>
  <c r="Q308" i="11"/>
  <c r="Q368" i="11"/>
  <c r="Q207" i="11"/>
  <c r="Q267" i="11"/>
  <c r="Q371" i="11"/>
  <c r="Q248" i="11"/>
  <c r="Q304" i="11"/>
  <c r="Q143" i="11"/>
  <c r="Q199" i="11"/>
  <c r="W22" i="11"/>
  <c r="W158" i="11"/>
  <c r="W100" i="11"/>
  <c r="W384" i="11"/>
  <c r="W302" i="11"/>
  <c r="W116" i="11"/>
  <c r="W352" i="11"/>
  <c r="W385" i="11"/>
  <c r="W268" i="11"/>
  <c r="W232" i="11"/>
  <c r="W168" i="11"/>
  <c r="W104" i="11"/>
  <c r="W373" i="11"/>
  <c r="W309" i="11"/>
  <c r="W245" i="11"/>
  <c r="W181" i="11"/>
  <c r="W117" i="11"/>
  <c r="W370" i="11"/>
  <c r="W306" i="11"/>
  <c r="W242" i="11"/>
  <c r="W178" i="11"/>
  <c r="W114" i="11"/>
  <c r="W50" i="11"/>
  <c r="W51" i="11"/>
  <c r="W364" i="11"/>
  <c r="W28" i="11"/>
  <c r="W333" i="11"/>
  <c r="W269" i="11"/>
  <c r="W205" i="11"/>
  <c r="W141" i="11"/>
  <c r="W77" i="11"/>
  <c r="W236" i="11"/>
  <c r="W172" i="11"/>
  <c r="W108" i="11"/>
  <c r="W44" i="11"/>
  <c r="W353" i="11"/>
  <c r="W289" i="11"/>
  <c r="W225" i="11"/>
  <c r="W161" i="11"/>
  <c r="W97" i="11"/>
  <c r="W358" i="11"/>
  <c r="W294" i="11"/>
  <c r="W230" i="11"/>
  <c r="W166" i="11"/>
  <c r="W102" i="11"/>
  <c r="W46" i="11"/>
  <c r="W31" i="11"/>
  <c r="W18" i="11"/>
  <c r="W5" i="11"/>
  <c r="W94" i="11"/>
  <c r="Q111" i="11"/>
  <c r="Q112" i="11"/>
  <c r="Q237" i="11"/>
  <c r="Q356" i="11"/>
  <c r="Q232" i="11"/>
  <c r="Q273" i="11"/>
  <c r="Q274" i="11"/>
  <c r="Q18" i="11"/>
  <c r="Q77" i="11"/>
  <c r="Q16" i="11"/>
  <c r="Q71" i="11"/>
  <c r="Q266" i="11"/>
  <c r="Q378" i="11"/>
  <c r="Q36" i="11"/>
  <c r="Q102" i="11"/>
  <c r="Q213" i="11"/>
  <c r="Q292" i="11"/>
  <c r="Q97" i="11"/>
  <c r="Q103" i="11"/>
  <c r="Q150" i="11"/>
  <c r="Q253" i="11"/>
  <c r="Q151" i="11"/>
  <c r="Q216" i="11"/>
  <c r="Q268" i="11"/>
  <c r="Q324" i="11"/>
  <c r="Q380" i="11"/>
  <c r="Q163" i="11"/>
  <c r="Q223" i="11"/>
  <c r="Q383" i="11"/>
  <c r="W206" i="11"/>
  <c r="W256" i="11"/>
  <c r="Q160" i="11"/>
  <c r="Q316" i="11"/>
  <c r="Q372" i="11"/>
  <c r="Q159" i="11"/>
  <c r="Q215" i="11"/>
  <c r="Q375" i="11"/>
  <c r="W34" i="11"/>
  <c r="W21" i="11"/>
  <c r="W78" i="11"/>
  <c r="W222" i="11"/>
  <c r="W164" i="11"/>
  <c r="W366" i="11"/>
  <c r="W180" i="11"/>
  <c r="W316" i="11"/>
  <c r="W368" i="11"/>
  <c r="W8" i="11"/>
  <c r="W216" i="11"/>
  <c r="W152" i="11"/>
  <c r="W88" i="11"/>
  <c r="W357" i="11"/>
  <c r="W293" i="11"/>
  <c r="W229" i="11"/>
  <c r="W165" i="11"/>
  <c r="W101" i="11"/>
  <c r="W354" i="11"/>
  <c r="W290" i="11"/>
  <c r="W226" i="11"/>
  <c r="W162" i="11"/>
  <c r="W98" i="11"/>
  <c r="W45" i="11"/>
  <c r="W35" i="11"/>
  <c r="W320" i="11"/>
  <c r="W16" i="11"/>
  <c r="W317" i="11"/>
  <c r="W253" i="11"/>
  <c r="W189" i="11"/>
  <c r="W125" i="11"/>
  <c r="W61" i="11"/>
  <c r="W220" i="11"/>
  <c r="W156" i="11"/>
  <c r="W92" i="11"/>
  <c r="W36" i="11"/>
  <c r="W337" i="11"/>
  <c r="W273" i="11"/>
  <c r="W209" i="11"/>
  <c r="W145" i="11"/>
  <c r="W81" i="11"/>
  <c r="W342" i="11"/>
  <c r="W278" i="11"/>
  <c r="W214" i="11"/>
  <c r="W150" i="11"/>
  <c r="W86" i="11"/>
  <c r="W30" i="11"/>
  <c r="W15" i="11"/>
  <c r="W38" i="11"/>
  <c r="W17" i="11"/>
  <c r="Q25" i="11"/>
  <c r="Q346" i="11"/>
  <c r="Q57" i="11"/>
  <c r="Q32" i="11"/>
  <c r="Q379" i="11"/>
  <c r="Q132" i="11"/>
  <c r="Q217" i="11"/>
  <c r="Q210" i="11"/>
  <c r="Q91" i="11"/>
  <c r="Q45" i="11"/>
  <c r="Q80" i="11"/>
  <c r="Q10" i="11"/>
  <c r="Q350" i="11"/>
  <c r="Q144" i="11"/>
  <c r="Q41" i="11"/>
  <c r="Q72" i="11"/>
  <c r="Q186" i="11"/>
  <c r="Q289" i="11"/>
  <c r="Q191" i="11"/>
  <c r="Q20" i="11"/>
  <c r="Q234" i="11"/>
  <c r="Q333" i="11"/>
  <c r="Q363" i="11"/>
  <c r="W56" i="11"/>
  <c r="Q280" i="11"/>
  <c r="Q291" i="11"/>
  <c r="Q179" i="11"/>
  <c r="Q172" i="11"/>
  <c r="Q224" i="11"/>
  <c r="Q328" i="11"/>
  <c r="Q271" i="11"/>
  <c r="Q171" i="11"/>
  <c r="Q227" i="11"/>
  <c r="Q323" i="11"/>
  <c r="Q374" i="11"/>
  <c r="W11" i="11"/>
  <c r="W33" i="11"/>
  <c r="W286" i="11"/>
  <c r="W228" i="11"/>
  <c r="W174" i="11"/>
  <c r="W376" i="11"/>
  <c r="W288" i="11"/>
  <c r="W332" i="11"/>
  <c r="W284" i="11"/>
  <c r="W200" i="11"/>
  <c r="W136" i="11"/>
  <c r="W72" i="11"/>
  <c r="W341" i="11"/>
  <c r="W277" i="11"/>
  <c r="W213" i="11"/>
  <c r="W149" i="11"/>
  <c r="W85" i="11"/>
  <c r="W338" i="11"/>
  <c r="W274" i="11"/>
  <c r="W210" i="11"/>
  <c r="W146" i="11"/>
  <c r="W82" i="11"/>
  <c r="W29" i="11"/>
  <c r="W19" i="11"/>
  <c r="W272" i="11"/>
  <c r="W365" i="11"/>
  <c r="W301" i="11"/>
  <c r="W237" i="11"/>
  <c r="W173" i="11"/>
  <c r="W109" i="11"/>
  <c r="W348" i="11"/>
  <c r="W204" i="11"/>
  <c r="W140" i="11"/>
  <c r="W76" i="11"/>
  <c r="W4" i="11"/>
  <c r="W321" i="11"/>
  <c r="W257" i="11"/>
  <c r="W193" i="11"/>
  <c r="W129" i="11"/>
  <c r="W65" i="11"/>
  <c r="W326" i="11"/>
  <c r="W262" i="11"/>
  <c r="W198" i="11"/>
  <c r="W134" i="11"/>
  <c r="W70" i="11"/>
  <c r="W14" i="11"/>
  <c r="W27" i="11"/>
  <c r="W37" i="11"/>
  <c r="W62" i="11"/>
  <c r="W126" i="11"/>
  <c r="Q154" i="11"/>
  <c r="Q203" i="11"/>
  <c r="Q385" i="11"/>
  <c r="Q157" i="11"/>
  <c r="Q146" i="11"/>
  <c r="Q141" i="11"/>
  <c r="Q13" i="11"/>
  <c r="Q94" i="11"/>
  <c r="Q209" i="11"/>
  <c r="Q276" i="11"/>
  <c r="Q79" i="11"/>
  <c r="Q270" i="11"/>
  <c r="Q361" i="11"/>
  <c r="Q56" i="11"/>
  <c r="Q318" i="11"/>
  <c r="Q128" i="11"/>
  <c r="W142" i="11"/>
  <c r="W148" i="11"/>
  <c r="Q140" i="11"/>
  <c r="Q192" i="11"/>
  <c r="Q352" i="11"/>
  <c r="Q331" i="11"/>
  <c r="Q251" i="11"/>
  <c r="Q355" i="11"/>
  <c r="W212" i="11"/>
  <c r="W270" i="11"/>
  <c r="Q184" i="11"/>
  <c r="Q236" i="11"/>
  <c r="Q288" i="11"/>
  <c r="Q344" i="11"/>
  <c r="Q311" i="11"/>
  <c r="Q183" i="11"/>
  <c r="Q243" i="11"/>
  <c r="Q347" i="11"/>
  <c r="W43" i="11"/>
  <c r="W53" i="11"/>
  <c r="W110" i="11"/>
  <c r="W350" i="11"/>
  <c r="W300" i="11"/>
  <c r="W238" i="11"/>
  <c r="W380" i="11"/>
  <c r="W252" i="11"/>
  <c r="W304" i="11"/>
  <c r="W3" i="11"/>
  <c r="W184" i="11"/>
  <c r="W120" i="11"/>
  <c r="W32" i="11"/>
  <c r="W325" i="11"/>
  <c r="W261" i="11"/>
  <c r="W197" i="11"/>
  <c r="W133" i="11"/>
  <c r="W69" i="11"/>
  <c r="W322" i="11"/>
  <c r="W258" i="11"/>
  <c r="W194" i="11"/>
  <c r="W130" i="11"/>
  <c r="W66" i="11"/>
  <c r="W13" i="11"/>
  <c r="W7" i="11"/>
  <c r="W40" i="11"/>
  <c r="W349" i="11"/>
  <c r="W285" i="11"/>
  <c r="W221" i="11"/>
  <c r="W157" i="11"/>
  <c r="W93" i="11"/>
  <c r="W381" i="11"/>
  <c r="W188" i="11"/>
  <c r="W124" i="11"/>
  <c r="W60" i="11"/>
  <c r="W369" i="11"/>
  <c r="W305" i="11"/>
  <c r="W241" i="11"/>
  <c r="W177" i="11"/>
  <c r="W113" i="11"/>
  <c r="W374" i="11"/>
  <c r="W310" i="11"/>
  <c r="W246" i="11"/>
  <c r="W182" i="11"/>
  <c r="W118" i="11"/>
  <c r="W54" i="11"/>
  <c r="W47" i="11"/>
  <c r="W6" i="11"/>
  <c r="W382" i="11"/>
  <c r="W196" i="11"/>
  <c r="Q382" i="11"/>
  <c r="Q287" i="11"/>
  <c r="Q155" i="11"/>
  <c r="Q307" i="11"/>
  <c r="Q367" i="11"/>
  <c r="W67" i="11"/>
  <c r="W131" i="11"/>
  <c r="W195" i="11"/>
  <c r="W259" i="11"/>
  <c r="W323" i="11"/>
  <c r="W63" i="11"/>
  <c r="W127" i="11"/>
  <c r="W190" i="11"/>
  <c r="Q364" i="11"/>
  <c r="Q303" i="11"/>
  <c r="Q335" i="11"/>
  <c r="W248" i="11"/>
  <c r="W280" i="11"/>
  <c r="W312" i="11"/>
  <c r="W344" i="11"/>
  <c r="W83" i="11"/>
  <c r="W147" i="11"/>
  <c r="W211" i="11"/>
  <c r="W275" i="11"/>
  <c r="W339" i="11"/>
  <c r="W79" i="11"/>
  <c r="W143" i="11"/>
  <c r="W207" i="11"/>
  <c r="W254" i="11"/>
  <c r="W68" i="11"/>
  <c r="W336" i="11"/>
  <c r="Q332" i="11"/>
  <c r="Q327" i="11"/>
  <c r="Q263" i="11"/>
  <c r="W377" i="11"/>
  <c r="W99" i="11"/>
  <c r="W163" i="11"/>
  <c r="W227" i="11"/>
  <c r="W291" i="11"/>
  <c r="W355" i="11"/>
  <c r="W95" i="11"/>
  <c r="W159" i="11"/>
  <c r="W49" i="11"/>
  <c r="W318" i="11"/>
  <c r="W132" i="11"/>
  <c r="Q300" i="11"/>
  <c r="Q187" i="11"/>
  <c r="Q231" i="11"/>
  <c r="Q283" i="11"/>
  <c r="W264" i="11"/>
  <c r="W296" i="11"/>
  <c r="W328" i="11"/>
  <c r="W360" i="11"/>
  <c r="W115" i="11"/>
  <c r="W179" i="11"/>
  <c r="W243" i="11"/>
  <c r="W307" i="11"/>
  <c r="W371" i="11"/>
  <c r="W111" i="11"/>
  <c r="W175" i="11"/>
  <c r="W239" i="11"/>
  <c r="W191" i="11"/>
  <c r="W287" i="11"/>
  <c r="W351" i="11"/>
  <c r="W75" i="11"/>
  <c r="W139" i="11"/>
  <c r="W203" i="11"/>
  <c r="W267" i="11"/>
  <c r="W331" i="11"/>
  <c r="W87" i="11"/>
  <c r="W343" i="11"/>
  <c r="W263" i="11"/>
  <c r="W183" i="11"/>
  <c r="W103" i="11"/>
  <c r="W167" i="11"/>
  <c r="W39" i="11"/>
  <c r="W58" i="11"/>
  <c r="W90" i="11"/>
  <c r="W122" i="11"/>
  <c r="W154" i="11"/>
  <c r="W186" i="11"/>
  <c r="W218" i="11"/>
  <c r="W250" i="11"/>
  <c r="W282" i="11"/>
  <c r="W314" i="11"/>
  <c r="W346" i="11"/>
  <c r="W378" i="11"/>
  <c r="W73" i="11"/>
  <c r="W105" i="11"/>
  <c r="W137" i="11"/>
  <c r="W169" i="11"/>
  <c r="W201" i="11"/>
  <c r="W233" i="11"/>
  <c r="W265" i="11"/>
  <c r="W297" i="11"/>
  <c r="W329" i="11"/>
  <c r="W361" i="11"/>
  <c r="W24" i="11"/>
  <c r="W276" i="11"/>
  <c r="W308" i="11"/>
  <c r="W340" i="11"/>
  <c r="W372" i="11"/>
  <c r="W223" i="11"/>
  <c r="W303" i="11"/>
  <c r="W367" i="11"/>
  <c r="W91" i="11"/>
  <c r="W155" i="11"/>
  <c r="W219" i="11"/>
  <c r="W283" i="11"/>
  <c r="W347" i="11"/>
  <c r="W151" i="11"/>
  <c r="W71" i="11"/>
  <c r="W327" i="11"/>
  <c r="W247" i="11"/>
  <c r="W359" i="11"/>
  <c r="W10" i="11"/>
  <c r="W42" i="11"/>
  <c r="W25" i="11"/>
  <c r="W57" i="11"/>
  <c r="W48" i="11"/>
  <c r="W80" i="11"/>
  <c r="W112" i="11"/>
  <c r="W144" i="11"/>
  <c r="W176" i="11"/>
  <c r="W208" i="11"/>
  <c r="W240" i="11"/>
  <c r="W255" i="11"/>
  <c r="W319" i="11"/>
  <c r="W383" i="11"/>
  <c r="W107" i="11"/>
  <c r="W171" i="11"/>
  <c r="W235" i="11"/>
  <c r="W299" i="11"/>
  <c r="W363" i="11"/>
  <c r="W215" i="11"/>
  <c r="W135" i="11"/>
  <c r="W52" i="11"/>
  <c r="W311" i="11"/>
  <c r="W295" i="11"/>
  <c r="W23" i="11"/>
  <c r="W55" i="11"/>
  <c r="W74" i="11"/>
  <c r="W106" i="11"/>
  <c r="W138" i="11"/>
  <c r="W170" i="11"/>
  <c r="W202" i="11"/>
  <c r="W234" i="11"/>
  <c r="W266" i="11"/>
  <c r="W298" i="11"/>
  <c r="W330" i="11"/>
  <c r="W362" i="11"/>
  <c r="W89" i="11"/>
  <c r="W121" i="11"/>
  <c r="W153" i="11"/>
  <c r="W185" i="11"/>
  <c r="W217" i="11"/>
  <c r="W249" i="11"/>
  <c r="W281" i="11"/>
  <c r="W313" i="11"/>
  <c r="W345" i="11"/>
  <c r="W12" i="11"/>
  <c r="W260" i="11"/>
  <c r="W292" i="11"/>
  <c r="W324" i="11"/>
  <c r="W356" i="11"/>
  <c r="W271" i="11"/>
  <c r="W335" i="11"/>
  <c r="W59" i="11"/>
  <c r="W123" i="11"/>
  <c r="W187" i="11"/>
  <c r="W251" i="11"/>
  <c r="W315" i="11"/>
  <c r="W379" i="11"/>
  <c r="W279" i="11"/>
  <c r="W199" i="11"/>
  <c r="W119" i="11"/>
  <c r="W375" i="11"/>
  <c r="W231" i="11"/>
  <c r="W26" i="11"/>
  <c r="W9" i="11"/>
  <c r="W41" i="11"/>
  <c r="W20" i="11"/>
  <c r="W64" i="11"/>
  <c r="W96" i="11"/>
  <c r="W128" i="11"/>
  <c r="W160" i="11"/>
  <c r="W192" i="11"/>
  <c r="W224" i="11"/>
  <c r="AC55" i="11"/>
  <c r="AC32" i="11"/>
  <c r="AC31" i="11"/>
  <c r="AC151" i="11"/>
  <c r="AC170" i="11"/>
  <c r="AC13" i="11"/>
  <c r="AC141" i="11"/>
  <c r="AC269" i="11"/>
  <c r="AC301" i="11"/>
  <c r="AC364" i="11"/>
  <c r="AC220" i="11"/>
  <c r="AC24" i="11"/>
  <c r="AC80" i="11"/>
  <c r="AC62" i="11"/>
  <c r="AC314" i="11"/>
  <c r="AC140" i="11"/>
  <c r="AC268" i="11"/>
  <c r="AC27" i="11"/>
  <c r="AC298" i="11"/>
  <c r="AC252" i="11"/>
  <c r="AC84" i="11"/>
  <c r="AC239" i="11"/>
  <c r="AC186" i="11"/>
  <c r="AC29" i="11"/>
  <c r="AC157" i="11"/>
  <c r="AC285" i="11"/>
  <c r="AC3" i="11"/>
  <c r="AC11" i="11"/>
  <c r="AC51" i="11"/>
  <c r="AC91" i="11"/>
  <c r="AC26" i="11"/>
  <c r="AC58" i="11"/>
  <c r="AC90" i="11"/>
  <c r="AC163" i="11"/>
  <c r="AC199" i="11"/>
  <c r="AC283" i="11"/>
  <c r="AC118" i="11"/>
  <c r="AC150" i="11"/>
  <c r="AC182" i="11"/>
  <c r="AC214" i="11"/>
  <c r="AC246" i="11"/>
  <c r="AC278" i="11"/>
  <c r="AC25" i="11"/>
  <c r="AC57" i="11"/>
  <c r="AC89" i="11"/>
  <c r="AC121" i="11"/>
  <c r="AC153" i="11"/>
  <c r="AC185" i="11"/>
  <c r="AC217" i="11"/>
  <c r="AC249" i="11"/>
  <c r="AC281" i="11"/>
  <c r="AC310" i="11"/>
  <c r="AC342" i="11"/>
  <c r="AC374" i="11"/>
  <c r="AC308" i="11"/>
  <c r="AC348" i="11"/>
  <c r="AC251" i="11"/>
  <c r="AC63" i="11"/>
  <c r="AC6" i="11"/>
  <c r="AC38" i="11"/>
  <c r="AC70" i="11"/>
  <c r="AC159" i="11"/>
  <c r="AC207" i="11"/>
  <c r="AC98" i="11"/>
  <c r="AC130" i="11"/>
  <c r="AC162" i="11"/>
  <c r="AC194" i="11"/>
  <c r="AC226" i="11"/>
  <c r="AC258" i="11"/>
  <c r="AC5" i="11"/>
  <c r="AC37" i="11"/>
  <c r="AC69" i="11"/>
  <c r="AC101" i="11"/>
  <c r="AC133" i="11"/>
  <c r="AC165" i="11"/>
  <c r="AC197" i="11"/>
  <c r="AC229" i="11"/>
  <c r="AC261" i="11"/>
  <c r="AC306" i="11"/>
  <c r="AC338" i="11"/>
  <c r="AC370" i="11"/>
  <c r="AC309" i="11"/>
  <c r="AC341" i="11"/>
  <c r="AC373" i="11"/>
  <c r="AC332" i="11"/>
  <c r="AC34" i="11"/>
  <c r="AC66" i="11"/>
  <c r="AC67" i="11"/>
  <c r="AC127" i="11"/>
  <c r="AC155" i="11"/>
  <c r="AC223" i="11"/>
  <c r="AC110" i="11"/>
  <c r="AC142" i="11"/>
  <c r="AC174" i="11"/>
  <c r="AC206" i="11"/>
  <c r="AC238" i="11"/>
  <c r="AC270" i="11"/>
  <c r="AC17" i="11"/>
  <c r="AC49" i="11"/>
  <c r="AC81" i="11"/>
  <c r="AC113" i="11"/>
  <c r="AC145" i="11"/>
  <c r="AC177" i="11"/>
  <c r="AC209" i="11"/>
  <c r="AC241" i="11"/>
  <c r="AC273" i="11"/>
  <c r="AC235" i="11"/>
  <c r="AC305" i="11"/>
  <c r="AC337" i="11"/>
  <c r="AC369" i="11"/>
  <c r="AC328" i="11"/>
  <c r="AC344" i="11"/>
  <c r="AC50" i="11"/>
  <c r="AC158" i="11"/>
  <c r="AC286" i="11"/>
  <c r="AC97" i="11"/>
  <c r="AC225" i="11"/>
  <c r="AC289" i="11"/>
  <c r="AC385" i="11"/>
  <c r="AC104" i="11"/>
  <c r="AC200" i="11"/>
  <c r="AC119" i="11"/>
  <c r="AC279" i="11"/>
  <c r="AC132" i="11"/>
  <c r="AC228" i="11"/>
  <c r="AC299" i="11"/>
  <c r="AC334" i="11"/>
  <c r="AC224" i="11"/>
  <c r="AC356" i="11"/>
  <c r="AC8" i="11"/>
  <c r="AC14" i="11"/>
  <c r="AC64" i="11"/>
  <c r="AC59" i="11"/>
  <c r="AC211" i="11"/>
  <c r="AC202" i="11"/>
  <c r="AC45" i="11"/>
  <c r="AC173" i="11"/>
  <c r="AC311" i="11"/>
  <c r="AC333" i="11"/>
  <c r="AC330" i="11"/>
  <c r="AC284" i="11"/>
  <c r="AC36" i="11"/>
  <c r="AC19" i="11"/>
  <c r="AC94" i="11"/>
  <c r="AC346" i="11"/>
  <c r="AC172" i="11"/>
  <c r="AC296" i="11"/>
  <c r="AC46" i="11"/>
  <c r="AC362" i="11"/>
  <c r="AC312" i="11"/>
  <c r="AC43" i="11"/>
  <c r="AC275" i="11"/>
  <c r="AC218" i="11"/>
  <c r="AC61" i="11"/>
  <c r="AC189" i="11"/>
  <c r="AC295" i="11"/>
  <c r="AC317" i="11"/>
  <c r="AC12" i="11"/>
  <c r="AC44" i="11"/>
  <c r="AC76" i="11"/>
  <c r="AC135" i="11"/>
  <c r="AC255" i="11"/>
  <c r="AC187" i="11"/>
  <c r="AC291" i="11"/>
  <c r="AC323" i="11"/>
  <c r="AC355" i="11"/>
  <c r="AC313" i="11"/>
  <c r="AC345" i="11"/>
  <c r="AC377" i="11"/>
  <c r="AC120" i="11"/>
  <c r="AC152" i="11"/>
  <c r="AC184" i="11"/>
  <c r="AC216" i="11"/>
  <c r="AC248" i="11"/>
  <c r="AC280" i="11"/>
  <c r="AC320" i="11"/>
  <c r="AC360" i="11"/>
  <c r="AC336" i="11"/>
  <c r="AC35" i="11"/>
  <c r="AC103" i="11"/>
  <c r="AC131" i="11"/>
  <c r="AC171" i="11"/>
  <c r="AC215" i="11"/>
  <c r="AC287" i="11"/>
  <c r="AC319" i="11"/>
  <c r="AC351" i="11"/>
  <c r="AC383" i="11"/>
  <c r="AC116" i="11"/>
  <c r="AC148" i="11"/>
  <c r="AC180" i="11"/>
  <c r="AC212" i="11"/>
  <c r="AC244" i="11"/>
  <c r="AC276" i="11"/>
  <c r="AC304" i="11"/>
  <c r="AC372" i="11"/>
  <c r="AC99" i="11"/>
  <c r="AC167" i="11"/>
  <c r="AC195" i="11"/>
  <c r="AC231" i="11"/>
  <c r="AC315" i="11"/>
  <c r="AC347" i="11"/>
  <c r="AC379" i="11"/>
  <c r="AC318" i="11"/>
  <c r="AC350" i="11"/>
  <c r="AC382" i="11"/>
  <c r="AC112" i="11"/>
  <c r="AC144" i="11"/>
  <c r="AC176" i="11"/>
  <c r="AC208" i="11"/>
  <c r="AC240" i="11"/>
  <c r="AC272" i="11"/>
  <c r="AC300" i="11"/>
  <c r="AC340" i="11"/>
  <c r="AC368" i="11"/>
  <c r="AC316" i="11"/>
  <c r="AC143" i="11"/>
  <c r="AC190" i="11"/>
  <c r="AC222" i="11"/>
  <c r="AC254" i="11"/>
  <c r="AC65" i="11"/>
  <c r="AC129" i="11"/>
  <c r="AC257" i="11"/>
  <c r="AC353" i="11"/>
  <c r="AC380" i="11"/>
  <c r="AC136" i="11"/>
  <c r="AC264" i="11"/>
  <c r="AC243" i="11"/>
  <c r="AC303" i="11"/>
  <c r="AC367" i="11"/>
  <c r="AC196" i="11"/>
  <c r="AC183" i="11"/>
  <c r="AC331" i="11"/>
  <c r="AC366" i="11"/>
  <c r="AC96" i="11"/>
  <c r="AC288" i="11"/>
  <c r="AC20" i="11"/>
  <c r="AC78" i="11"/>
  <c r="AC88" i="11"/>
  <c r="AC83" i="11"/>
  <c r="AC106" i="11"/>
  <c r="AC234" i="11"/>
  <c r="AC77" i="11"/>
  <c r="AC205" i="11"/>
  <c r="AC343" i="11"/>
  <c r="AC365" i="11"/>
  <c r="AC92" i="11"/>
  <c r="AC352" i="11"/>
  <c r="AC56" i="11"/>
  <c r="AC87" i="11"/>
  <c r="AC191" i="11"/>
  <c r="AC378" i="11"/>
  <c r="AC204" i="11"/>
  <c r="AC52" i="11"/>
  <c r="AC139" i="11"/>
  <c r="AC124" i="11"/>
  <c r="AC16" i="11"/>
  <c r="AC71" i="11"/>
  <c r="AC122" i="11"/>
  <c r="AC250" i="11"/>
  <c r="AC93" i="11"/>
  <c r="AC221" i="11"/>
  <c r="AC327" i="11"/>
  <c r="AC349" i="11"/>
  <c r="AC10" i="11"/>
  <c r="AC42" i="11"/>
  <c r="AC74" i="11"/>
  <c r="AC107" i="11"/>
  <c r="AC147" i="11"/>
  <c r="AC175" i="11"/>
  <c r="AC227" i="11"/>
  <c r="AC263" i="11"/>
  <c r="AC102" i="11"/>
  <c r="AC134" i="11"/>
  <c r="AC166" i="11"/>
  <c r="AC198" i="11"/>
  <c r="AC230" i="11"/>
  <c r="AC262" i="11"/>
  <c r="AC9" i="11"/>
  <c r="AC41" i="11"/>
  <c r="AC73" i="11"/>
  <c r="AC105" i="11"/>
  <c r="AC137" i="11"/>
  <c r="AC169" i="11"/>
  <c r="AC201" i="11"/>
  <c r="AC233" i="11"/>
  <c r="AC265" i="11"/>
  <c r="AC219" i="11"/>
  <c r="AC294" i="11"/>
  <c r="AC326" i="11"/>
  <c r="AC358" i="11"/>
  <c r="AC47" i="11"/>
  <c r="AC75" i="11"/>
  <c r="AC22" i="11"/>
  <c r="AC54" i="11"/>
  <c r="AC86" i="11"/>
  <c r="AC271" i="11"/>
  <c r="AC114" i="11"/>
  <c r="AC146" i="11"/>
  <c r="AC178" i="11"/>
  <c r="AC210" i="11"/>
  <c r="AC242" i="11"/>
  <c r="AC274" i="11"/>
  <c r="AC21" i="11"/>
  <c r="AC53" i="11"/>
  <c r="AC85" i="11"/>
  <c r="AC117" i="11"/>
  <c r="AC149" i="11"/>
  <c r="AC181" i="11"/>
  <c r="AC213" i="11"/>
  <c r="AC245" i="11"/>
  <c r="AC277" i="11"/>
  <c r="AC290" i="11"/>
  <c r="AC322" i="11"/>
  <c r="AC354" i="11"/>
  <c r="AC293" i="11"/>
  <c r="AC325" i="11"/>
  <c r="AC357" i="11"/>
  <c r="AC384" i="11"/>
  <c r="AC18" i="11"/>
  <c r="AC82" i="11"/>
  <c r="AC126" i="11"/>
  <c r="AC33" i="11"/>
  <c r="AC161" i="11"/>
  <c r="AC193" i="11"/>
  <c r="AC123" i="11"/>
  <c r="AC321" i="11"/>
  <c r="AC371" i="11"/>
  <c r="AC361" i="11"/>
  <c r="AC164" i="11"/>
  <c r="AC292" i="11"/>
  <c r="AC363" i="11"/>
  <c r="AC128" i="11"/>
  <c r="AC192" i="11"/>
  <c r="AC40" i="11"/>
  <c r="AC179" i="11"/>
  <c r="AC15" i="11"/>
  <c r="AC111" i="11"/>
  <c r="AC138" i="11"/>
  <c r="AC266" i="11"/>
  <c r="AC109" i="11"/>
  <c r="AC237" i="11"/>
  <c r="AC375" i="11"/>
  <c r="AC324" i="11"/>
  <c r="AC156" i="11"/>
  <c r="AC4" i="11"/>
  <c r="AC68" i="11"/>
  <c r="AC30" i="11"/>
  <c r="AC267" i="11"/>
  <c r="AC108" i="11"/>
  <c r="AC236" i="11"/>
  <c r="AC72" i="11"/>
  <c r="AC247" i="11"/>
  <c r="AC188" i="11"/>
  <c r="AC48" i="11"/>
  <c r="AC95" i="11"/>
  <c r="AC154" i="11"/>
  <c r="AC282" i="11"/>
  <c r="AC125" i="11"/>
  <c r="AC253" i="11"/>
  <c r="AC359" i="11"/>
  <c r="AC381" i="11"/>
  <c r="AC28" i="11"/>
  <c r="AC60" i="11"/>
  <c r="AC7" i="11"/>
  <c r="AC39" i="11"/>
  <c r="AC79" i="11"/>
  <c r="AC307" i="11"/>
  <c r="AC339" i="11"/>
  <c r="AC297" i="11"/>
  <c r="AC329" i="11"/>
  <c r="AC168" i="11"/>
  <c r="AC232" i="11"/>
  <c r="AC23" i="11"/>
  <c r="AC335" i="11"/>
  <c r="AC100" i="11"/>
  <c r="AC260" i="11"/>
  <c r="AC115" i="11"/>
  <c r="AC259" i="11"/>
  <c r="AC203" i="11"/>
  <c r="AC302" i="11"/>
  <c r="AC160" i="11"/>
  <c r="AC256" i="11"/>
  <c r="U73" i="11"/>
  <c r="U249" i="11"/>
  <c r="U69" i="11"/>
  <c r="U229" i="11"/>
  <c r="U65" i="11"/>
  <c r="U193" i="11"/>
  <c r="U353" i="11"/>
  <c r="U157" i="11"/>
  <c r="U362" i="11"/>
  <c r="U322" i="11"/>
  <c r="U282" i="11"/>
  <c r="U58" i="11"/>
  <c r="U137" i="11"/>
  <c r="U297" i="11"/>
  <c r="U101" i="11"/>
  <c r="U261" i="11"/>
  <c r="U97" i="11"/>
  <c r="U241" i="11"/>
  <c r="U109" i="11"/>
  <c r="U285" i="11"/>
  <c r="U346" i="11"/>
  <c r="U310" i="11"/>
  <c r="U278" i="11"/>
  <c r="U30" i="11"/>
  <c r="U169" i="11"/>
  <c r="U313" i="11"/>
  <c r="U165" i="11"/>
  <c r="U309" i="11"/>
  <c r="U113" i="11"/>
  <c r="U289" i="11"/>
  <c r="U173" i="11"/>
  <c r="U77" i="11"/>
  <c r="U381" i="11"/>
  <c r="U374" i="11"/>
  <c r="U342" i="11"/>
  <c r="U306" i="11"/>
  <c r="U262" i="11"/>
  <c r="U383" i="11"/>
  <c r="U317" i="11"/>
  <c r="U201" i="11"/>
  <c r="U377" i="11"/>
  <c r="U181" i="11"/>
  <c r="U325" i="11"/>
  <c r="U177" i="11"/>
  <c r="U321" i="11"/>
  <c r="U237" i="11"/>
  <c r="U269" i="11"/>
  <c r="U125" i="11"/>
  <c r="U370" i="11"/>
  <c r="U330" i="11"/>
  <c r="U290" i="11"/>
  <c r="U258" i="11"/>
  <c r="U234" i="11"/>
  <c r="U198" i="11"/>
  <c r="U166" i="11"/>
  <c r="U122" i="11"/>
  <c r="U86" i="11"/>
  <c r="U34" i="11"/>
  <c r="U359" i="11"/>
  <c r="U319" i="11"/>
  <c r="U287" i="11"/>
  <c r="U239" i="11"/>
  <c r="U207" i="11"/>
  <c r="U171" i="11"/>
  <c r="U127" i="11"/>
  <c r="U91" i="11"/>
  <c r="U59" i="11"/>
  <c r="U348" i="11"/>
  <c r="U308" i="11"/>
  <c r="U272" i="11"/>
  <c r="U228" i="11"/>
  <c r="U192" i="11"/>
  <c r="U164" i="11"/>
  <c r="U132" i="11"/>
  <c r="U104" i="11"/>
  <c r="U76" i="11"/>
  <c r="U43" i="11"/>
  <c r="U15" i="11"/>
  <c r="U28" i="11"/>
  <c r="U4" i="11"/>
  <c r="U53" i="11"/>
  <c r="U25" i="11"/>
  <c r="U230" i="11"/>
  <c r="U194" i="11"/>
  <c r="U150" i="11"/>
  <c r="U114" i="11"/>
  <c r="U74" i="11"/>
  <c r="U10" i="11"/>
  <c r="U351" i="11"/>
  <c r="U315" i="11"/>
  <c r="U271" i="11"/>
  <c r="U235" i="11"/>
  <c r="U195" i="11"/>
  <c r="U155" i="11"/>
  <c r="U123" i="11"/>
  <c r="U83" i="11"/>
  <c r="U376" i="11"/>
  <c r="U336" i="11"/>
  <c r="U300" i="11"/>
  <c r="U256" i="11"/>
  <c r="U224" i="11"/>
  <c r="U188" i="11"/>
  <c r="U152" i="11"/>
  <c r="U124" i="11"/>
  <c r="U100" i="11"/>
  <c r="U68" i="11"/>
  <c r="U39" i="11"/>
  <c r="U7" i="11"/>
  <c r="U24" i="11"/>
  <c r="U45" i="11"/>
  <c r="U13" i="11"/>
  <c r="U5" i="11"/>
  <c r="U218" i="11"/>
  <c r="U178" i="11"/>
  <c r="U146" i="11"/>
  <c r="U106" i="11"/>
  <c r="U62" i="11"/>
  <c r="U6" i="11"/>
  <c r="U343" i="11"/>
  <c r="U299" i="11"/>
  <c r="U267" i="11"/>
  <c r="U227" i="11"/>
  <c r="U187" i="11"/>
  <c r="U147" i="11"/>
  <c r="U111" i="11"/>
  <c r="U67" i="11"/>
  <c r="U368" i="11"/>
  <c r="U332" i="11"/>
  <c r="U288" i="11"/>
  <c r="U252" i="11"/>
  <c r="U212" i="11"/>
  <c r="U172" i="11"/>
  <c r="U148" i="11"/>
  <c r="U120" i="11"/>
  <c r="U88" i="11"/>
  <c r="U60" i="11"/>
  <c r="U27" i="11"/>
  <c r="U44" i="11"/>
  <c r="U20" i="11"/>
  <c r="U37" i="11"/>
  <c r="U9" i="11"/>
  <c r="U210" i="11"/>
  <c r="U170" i="11"/>
  <c r="U134" i="11"/>
  <c r="U90" i="11"/>
  <c r="U42" i="11"/>
  <c r="U375" i="11"/>
  <c r="U331" i="11"/>
  <c r="U295" i="11"/>
  <c r="U255" i="11"/>
  <c r="U211" i="11"/>
  <c r="U175" i="11"/>
  <c r="U143" i="11"/>
  <c r="U99" i="11"/>
  <c r="U63" i="11"/>
  <c r="U360" i="11"/>
  <c r="U316" i="11"/>
  <c r="U276" i="11"/>
  <c r="U244" i="11"/>
  <c r="U204" i="11"/>
  <c r="U168" i="11"/>
  <c r="U140" i="11"/>
  <c r="U108" i="11"/>
  <c r="U84" i="11"/>
  <c r="U56" i="11"/>
  <c r="U47" i="11"/>
  <c r="U23" i="11"/>
  <c r="U40" i="11"/>
  <c r="U8" i="11"/>
  <c r="U57" i="11"/>
  <c r="U29" i="11"/>
  <c r="O306" i="11"/>
  <c r="O78" i="11"/>
  <c r="U36" i="11"/>
  <c r="U52" i="11"/>
  <c r="U136" i="11"/>
  <c r="U236" i="11"/>
  <c r="U352" i="11"/>
  <c r="U131" i="11"/>
  <c r="U251" i="11"/>
  <c r="U363" i="11"/>
  <c r="U130" i="11"/>
  <c r="U242" i="11"/>
  <c r="U50" i="11"/>
  <c r="U354" i="11"/>
  <c r="U257" i="11"/>
  <c r="U133" i="11"/>
  <c r="O135" i="11"/>
  <c r="O111" i="11"/>
  <c r="O99" i="11"/>
  <c r="O295" i="11"/>
  <c r="O3" i="11"/>
  <c r="O58" i="11"/>
  <c r="O51" i="11"/>
  <c r="O95" i="11"/>
  <c r="O46" i="11"/>
  <c r="O155" i="11"/>
  <c r="O231" i="11"/>
  <c r="U89" i="11"/>
  <c r="U345" i="11"/>
  <c r="U277" i="11"/>
  <c r="U209" i="11"/>
  <c r="U301" i="11"/>
  <c r="U366" i="11"/>
  <c r="U302" i="11"/>
  <c r="U46" i="11"/>
  <c r="U190" i="11"/>
  <c r="U126" i="11"/>
  <c r="U66" i="11"/>
  <c r="U355" i="11"/>
  <c r="U291" i="11"/>
  <c r="U231" i="11"/>
  <c r="U167" i="11"/>
  <c r="U103" i="11"/>
  <c r="U372" i="11"/>
  <c r="U312" i="11"/>
  <c r="U248" i="11"/>
  <c r="U184" i="11"/>
  <c r="U16" i="11"/>
  <c r="U35" i="11"/>
  <c r="U96" i="11"/>
  <c r="U160" i="11"/>
  <c r="U240" i="11"/>
  <c r="U324" i="11"/>
  <c r="U75" i="11"/>
  <c r="U159" i="11"/>
  <c r="U243" i="11"/>
  <c r="U327" i="11"/>
  <c r="U54" i="11"/>
  <c r="U138" i="11"/>
  <c r="U226" i="11"/>
  <c r="O55" i="11"/>
  <c r="O119" i="11"/>
  <c r="O30" i="11"/>
  <c r="U294" i="11"/>
  <c r="U378" i="11"/>
  <c r="U365" i="11"/>
  <c r="U129" i="11"/>
  <c r="U117" i="11"/>
  <c r="U105" i="11"/>
  <c r="U121" i="11"/>
  <c r="O35" i="11"/>
  <c r="O79" i="11"/>
  <c r="U21" i="11"/>
  <c r="U11" i="11"/>
  <c r="U72" i="11"/>
  <c r="U156" i="11"/>
  <c r="U268" i="11"/>
  <c r="U380" i="11"/>
  <c r="U163" i="11"/>
  <c r="U279" i="11"/>
  <c r="U26" i="11"/>
  <c r="U154" i="11"/>
  <c r="U266" i="11"/>
  <c r="U205" i="11"/>
  <c r="U161" i="11"/>
  <c r="U329" i="11"/>
  <c r="O15" i="11"/>
  <c r="O22" i="11"/>
  <c r="O6" i="11"/>
  <c r="O14" i="11"/>
  <c r="O125" i="11"/>
  <c r="O61" i="11"/>
  <c r="O42" i="11"/>
  <c r="O113" i="11"/>
  <c r="O167" i="11"/>
  <c r="O19" i="11"/>
  <c r="O63" i="11"/>
  <c r="O54" i="11"/>
  <c r="U153" i="11"/>
  <c r="U85" i="11"/>
  <c r="U341" i="11"/>
  <c r="U273" i="11"/>
  <c r="U221" i="11"/>
  <c r="U350" i="11"/>
  <c r="U286" i="11"/>
  <c r="U238" i="11"/>
  <c r="U174" i="11"/>
  <c r="U110" i="11"/>
  <c r="U38" i="11"/>
  <c r="U339" i="11"/>
  <c r="U275" i="11"/>
  <c r="U215" i="11"/>
  <c r="U151" i="11"/>
  <c r="U87" i="11"/>
  <c r="U356" i="11"/>
  <c r="U296" i="11"/>
  <c r="U232" i="11"/>
  <c r="U17" i="11"/>
  <c r="U32" i="11"/>
  <c r="U51" i="11"/>
  <c r="U112" i="11"/>
  <c r="U176" i="11"/>
  <c r="U260" i="11"/>
  <c r="U344" i="11"/>
  <c r="U95" i="11"/>
  <c r="U179" i="11"/>
  <c r="U263" i="11"/>
  <c r="U347" i="11"/>
  <c r="U78" i="11"/>
  <c r="U162" i="11"/>
  <c r="U246" i="11"/>
  <c r="O38" i="11"/>
  <c r="U379" i="11"/>
  <c r="U189" i="11"/>
  <c r="U314" i="11"/>
  <c r="O219" i="11"/>
  <c r="U385" i="11"/>
  <c r="U373" i="11"/>
  <c r="U361" i="11"/>
  <c r="O131" i="11"/>
  <c r="U41" i="11"/>
  <c r="U31" i="11"/>
  <c r="U92" i="11"/>
  <c r="U180" i="11"/>
  <c r="U292" i="11"/>
  <c r="U79" i="11"/>
  <c r="U191" i="11"/>
  <c r="U311" i="11"/>
  <c r="U70" i="11"/>
  <c r="U186" i="11"/>
  <c r="U298" i="11"/>
  <c r="U93" i="11"/>
  <c r="U357" i="11"/>
  <c r="U233" i="11"/>
  <c r="O39" i="11"/>
  <c r="O62" i="11"/>
  <c r="O7" i="11"/>
  <c r="O70" i="11"/>
  <c r="O161" i="11"/>
  <c r="O49" i="11"/>
  <c r="O26" i="11"/>
  <c r="O31" i="11"/>
  <c r="O115" i="11"/>
  <c r="O347" i="11"/>
  <c r="U217" i="11"/>
  <c r="U149" i="11"/>
  <c r="U81" i="11"/>
  <c r="U337" i="11"/>
  <c r="U141" i="11"/>
  <c r="U334" i="11"/>
  <c r="U270" i="11"/>
  <c r="U222" i="11"/>
  <c r="U158" i="11"/>
  <c r="U94" i="11"/>
  <c r="U18" i="11"/>
  <c r="U323" i="11"/>
  <c r="U259" i="11"/>
  <c r="U199" i="11"/>
  <c r="U135" i="11"/>
  <c r="U71" i="11"/>
  <c r="U340" i="11"/>
  <c r="U280" i="11"/>
  <c r="U216" i="11"/>
  <c r="U33" i="11"/>
  <c r="U48" i="11"/>
  <c r="U64" i="11"/>
  <c r="U128" i="11"/>
  <c r="U196" i="11"/>
  <c r="U284" i="11"/>
  <c r="U364" i="11"/>
  <c r="U115" i="11"/>
  <c r="U203" i="11"/>
  <c r="U283" i="11"/>
  <c r="U367" i="11"/>
  <c r="U98" i="11"/>
  <c r="U182" i="11"/>
  <c r="O23" i="11"/>
  <c r="O87" i="11"/>
  <c r="U250" i="11"/>
  <c r="U338" i="11"/>
  <c r="U333" i="11"/>
  <c r="U305" i="11"/>
  <c r="U293" i="11"/>
  <c r="U265" i="11"/>
  <c r="U208" i="11"/>
  <c r="U335" i="11"/>
  <c r="U245" i="11"/>
  <c r="O47" i="11"/>
  <c r="O10" i="11"/>
  <c r="O283" i="11"/>
  <c r="O127" i="11"/>
  <c r="U281" i="11"/>
  <c r="U382" i="11"/>
  <c r="U142" i="11"/>
  <c r="U247" i="11"/>
  <c r="U328" i="11"/>
  <c r="U19" i="11"/>
  <c r="U304" i="11"/>
  <c r="U303" i="11"/>
  <c r="U225" i="11"/>
  <c r="O116" i="11"/>
  <c r="O244" i="11"/>
  <c r="O372" i="11"/>
  <c r="O149" i="11"/>
  <c r="O17" i="11"/>
  <c r="O263" i="11"/>
  <c r="O326" i="11"/>
  <c r="O373" i="11"/>
  <c r="O20" i="11"/>
  <c r="O148" i="11"/>
  <c r="O276" i="11"/>
  <c r="O146" i="11"/>
  <c r="O198" i="11"/>
  <c r="O358" i="11"/>
  <c r="O257" i="11"/>
  <c r="O361" i="11"/>
  <c r="U12" i="11"/>
  <c r="U320" i="11"/>
  <c r="U102" i="11"/>
  <c r="U326" i="11"/>
  <c r="O5" i="11"/>
  <c r="O359" i="11"/>
  <c r="U213" i="11"/>
  <c r="U318" i="11"/>
  <c r="U82" i="11"/>
  <c r="U183" i="11"/>
  <c r="U264" i="11"/>
  <c r="U80" i="11"/>
  <c r="U384" i="11"/>
  <c r="U22" i="11"/>
  <c r="U197" i="11"/>
  <c r="O40" i="11"/>
  <c r="O168" i="11"/>
  <c r="O296" i="11"/>
  <c r="O102" i="11"/>
  <c r="O166" i="11"/>
  <c r="O313" i="11"/>
  <c r="O29" i="11"/>
  <c r="O187" i="11"/>
  <c r="O315" i="11"/>
  <c r="O370" i="11"/>
  <c r="O72" i="11"/>
  <c r="O200" i="11"/>
  <c r="O328" i="11"/>
  <c r="O210" i="11"/>
  <c r="O262" i="11"/>
  <c r="O293" i="11"/>
  <c r="U55" i="11"/>
  <c r="U107" i="11"/>
  <c r="U214" i="11"/>
  <c r="O67" i="11"/>
  <c r="U145" i="11"/>
  <c r="U254" i="11"/>
  <c r="U371" i="11"/>
  <c r="U119" i="11"/>
  <c r="U200" i="11"/>
  <c r="U144" i="11"/>
  <c r="U139" i="11"/>
  <c r="U118" i="11"/>
  <c r="U274" i="11"/>
  <c r="U185" i="11"/>
  <c r="O52" i="11"/>
  <c r="O180" i="11"/>
  <c r="O308" i="11"/>
  <c r="O114" i="11"/>
  <c r="O178" i="11"/>
  <c r="O230" i="11"/>
  <c r="O338" i="11"/>
  <c r="O237" i="11"/>
  <c r="O341" i="11"/>
  <c r="U253" i="11"/>
  <c r="O81" i="11"/>
  <c r="O199" i="11"/>
  <c r="O327" i="11"/>
  <c r="O181" i="11"/>
  <c r="O84" i="11"/>
  <c r="O212" i="11"/>
  <c r="O340" i="11"/>
  <c r="O274" i="11"/>
  <c r="U116" i="11"/>
  <c r="U219" i="11"/>
  <c r="O103" i="11"/>
  <c r="U369" i="11"/>
  <c r="O71" i="11"/>
  <c r="O74" i="11"/>
  <c r="O83" i="11"/>
  <c r="U61" i="11"/>
  <c r="U14" i="11"/>
  <c r="U206" i="11"/>
  <c r="U307" i="11"/>
  <c r="U3" i="11"/>
  <c r="U49" i="11"/>
  <c r="U220" i="11"/>
  <c r="U223" i="11"/>
  <c r="U202" i="11"/>
  <c r="U358" i="11"/>
  <c r="U349" i="11"/>
  <c r="O104" i="11"/>
  <c r="O232" i="11"/>
  <c r="O360" i="11"/>
  <c r="O242" i="11"/>
  <c r="O294" i="11"/>
  <c r="O193" i="11"/>
  <c r="O93" i="11"/>
  <c r="O251" i="11"/>
  <c r="O379" i="11"/>
  <c r="O225" i="11"/>
  <c r="O8" i="11"/>
  <c r="O136" i="11"/>
  <c r="O264" i="11"/>
  <c r="O134" i="11"/>
  <c r="O65" i="11"/>
  <c r="O129" i="11"/>
  <c r="O56" i="11"/>
  <c r="O120" i="11"/>
  <c r="O184" i="11"/>
  <c r="O248" i="11"/>
  <c r="O312" i="11"/>
  <c r="O151" i="11"/>
  <c r="O215" i="11"/>
  <c r="O279" i="11"/>
  <c r="O343" i="11"/>
  <c r="O301" i="11"/>
  <c r="O130" i="11"/>
  <c r="O194" i="11"/>
  <c r="O258" i="11"/>
  <c r="O310" i="11"/>
  <c r="O354" i="11"/>
  <c r="O197" i="11"/>
  <c r="O241" i="11"/>
  <c r="O163" i="11"/>
  <c r="O195" i="11"/>
  <c r="O227" i="11"/>
  <c r="O259" i="11"/>
  <c r="O291" i="11"/>
  <c r="O323" i="11"/>
  <c r="O355" i="11"/>
  <c r="O94" i="11"/>
  <c r="O126" i="11"/>
  <c r="O158" i="11"/>
  <c r="O190" i="11"/>
  <c r="O222" i="11"/>
  <c r="O254" i="11"/>
  <c r="O286" i="11"/>
  <c r="O318" i="11"/>
  <c r="O350" i="11"/>
  <c r="O382" i="11"/>
  <c r="O157" i="11"/>
  <c r="O189" i="11"/>
  <c r="O353" i="11"/>
  <c r="O385" i="11"/>
  <c r="O13" i="11"/>
  <c r="O77" i="11"/>
  <c r="O4" i="11"/>
  <c r="O68" i="11"/>
  <c r="O132" i="11"/>
  <c r="O196" i="11"/>
  <c r="O260" i="11"/>
  <c r="O324" i="11"/>
  <c r="O171" i="11"/>
  <c r="O235" i="11"/>
  <c r="O299" i="11"/>
  <c r="O363" i="11"/>
  <c r="O325" i="11"/>
  <c r="O86" i="11"/>
  <c r="O150" i="11"/>
  <c r="O214" i="11"/>
  <c r="O278" i="11"/>
  <c r="O322" i="11"/>
  <c r="O165" i="11"/>
  <c r="O209" i="11"/>
  <c r="O253" i="11"/>
  <c r="O377" i="11"/>
  <c r="O25" i="11"/>
  <c r="O57" i="11"/>
  <c r="O89" i="11"/>
  <c r="O121" i="11"/>
  <c r="O16" i="11"/>
  <c r="O48" i="11"/>
  <c r="O80" i="11"/>
  <c r="O112" i="11"/>
  <c r="O144" i="11"/>
  <c r="O176" i="11"/>
  <c r="O208" i="11"/>
  <c r="O240" i="11"/>
  <c r="O272" i="11"/>
  <c r="O304" i="11"/>
  <c r="O336" i="11"/>
  <c r="O368" i="11"/>
  <c r="O317" i="11"/>
  <c r="O233" i="11"/>
  <c r="O261" i="11"/>
  <c r="O380" i="11"/>
  <c r="O33" i="11"/>
  <c r="O97" i="11"/>
  <c r="O24" i="11"/>
  <c r="O88" i="11"/>
  <c r="O152" i="11"/>
  <c r="O216" i="11"/>
  <c r="O280" i="11"/>
  <c r="O344" i="11"/>
  <c r="O183" i="11"/>
  <c r="O247" i="11"/>
  <c r="O311" i="11"/>
  <c r="O375" i="11"/>
  <c r="O281" i="11"/>
  <c r="O98" i="11"/>
  <c r="O162" i="11"/>
  <c r="O226" i="11"/>
  <c r="O290" i="11"/>
  <c r="O374" i="11"/>
  <c r="O177" i="11"/>
  <c r="O221" i="11"/>
  <c r="O345" i="11"/>
  <c r="O384" i="11"/>
  <c r="O147" i="11"/>
  <c r="O179" i="11"/>
  <c r="O211" i="11"/>
  <c r="O243" i="11"/>
  <c r="O275" i="11"/>
  <c r="O307" i="11"/>
  <c r="O339" i="11"/>
  <c r="O371" i="11"/>
  <c r="O110" i="11"/>
  <c r="O142" i="11"/>
  <c r="O174" i="11"/>
  <c r="O206" i="11"/>
  <c r="O238" i="11"/>
  <c r="O270" i="11"/>
  <c r="O302" i="11"/>
  <c r="O334" i="11"/>
  <c r="O366" i="11"/>
  <c r="O141" i="11"/>
  <c r="O173" i="11"/>
  <c r="O205" i="11"/>
  <c r="O273" i="11"/>
  <c r="O337" i="11"/>
  <c r="O369" i="11"/>
  <c r="O45" i="11"/>
  <c r="O109" i="11"/>
  <c r="O36" i="11"/>
  <c r="O100" i="11"/>
  <c r="O164" i="11"/>
  <c r="O228" i="11"/>
  <c r="O292" i="11"/>
  <c r="O356" i="11"/>
  <c r="O203" i="11"/>
  <c r="O267" i="11"/>
  <c r="O331" i="11"/>
  <c r="O285" i="11"/>
  <c r="O305" i="11"/>
  <c r="O118" i="11"/>
  <c r="O182" i="11"/>
  <c r="O246" i="11"/>
  <c r="O342" i="11"/>
  <c r="O265" i="11"/>
  <c r="O145" i="11"/>
  <c r="O357" i="11"/>
  <c r="O9" i="11"/>
  <c r="O41" i="11"/>
  <c r="O73" i="11"/>
  <c r="O105" i="11"/>
  <c r="O137" i="11"/>
  <c r="O32" i="11"/>
  <c r="O64" i="11"/>
  <c r="O96" i="11"/>
  <c r="O128" i="11"/>
  <c r="O160" i="11"/>
  <c r="O192" i="11"/>
  <c r="O224" i="11"/>
  <c r="O256" i="11"/>
  <c r="O288" i="11"/>
  <c r="O320" i="11"/>
  <c r="O352" i="11"/>
  <c r="O277" i="11"/>
  <c r="O217" i="11"/>
  <c r="O249" i="11"/>
  <c r="O297" i="11"/>
  <c r="O21" i="11"/>
  <c r="O53" i="11"/>
  <c r="O85" i="11"/>
  <c r="O117" i="11"/>
  <c r="O106" i="11"/>
  <c r="O138" i="11"/>
  <c r="O170" i="11"/>
  <c r="O202" i="11"/>
  <c r="O234" i="11"/>
  <c r="O266" i="11"/>
  <c r="O298" i="11"/>
  <c r="O330" i="11"/>
  <c r="O362" i="11"/>
  <c r="O309" i="11"/>
  <c r="O333" i="11"/>
  <c r="O365" i="11"/>
  <c r="O11" i="11"/>
  <c r="O43" i="11"/>
  <c r="O75" i="11"/>
  <c r="O107" i="11"/>
  <c r="O139" i="11"/>
  <c r="O18" i="11"/>
  <c r="O50" i="11"/>
  <c r="O82" i="11"/>
  <c r="O12" i="11"/>
  <c r="O44" i="11"/>
  <c r="O76" i="11"/>
  <c r="O108" i="11"/>
  <c r="O140" i="11"/>
  <c r="O172" i="11"/>
  <c r="O204" i="11"/>
  <c r="O236" i="11"/>
  <c r="O268" i="11"/>
  <c r="O300" i="11"/>
  <c r="O332" i="11"/>
  <c r="O364" i="11"/>
  <c r="O159" i="11"/>
  <c r="O191" i="11"/>
  <c r="O223" i="11"/>
  <c r="O255" i="11"/>
  <c r="O287" i="11"/>
  <c r="O319" i="11"/>
  <c r="O351" i="11"/>
  <c r="O383" i="11"/>
  <c r="O269" i="11"/>
  <c r="O329" i="11"/>
  <c r="O169" i="11"/>
  <c r="O201" i="11"/>
  <c r="O229" i="11"/>
  <c r="O37" i="11"/>
  <c r="O69" i="11"/>
  <c r="O101" i="11"/>
  <c r="O133" i="11"/>
  <c r="O90" i="11"/>
  <c r="O122" i="11"/>
  <c r="O154" i="11"/>
  <c r="O186" i="11"/>
  <c r="O218" i="11"/>
  <c r="O250" i="11"/>
  <c r="O282" i="11"/>
  <c r="O314" i="11"/>
  <c r="O346" i="11"/>
  <c r="O378" i="11"/>
  <c r="O289" i="11"/>
  <c r="O349" i="11"/>
  <c r="O381" i="11"/>
  <c r="O27" i="11"/>
  <c r="O59" i="11"/>
  <c r="O91" i="11"/>
  <c r="O123" i="11"/>
  <c r="O34" i="11"/>
  <c r="O66" i="11"/>
  <c r="O28" i="11"/>
  <c r="O60" i="11"/>
  <c r="O92" i="11"/>
  <c r="O124" i="11"/>
  <c r="O156" i="11"/>
  <c r="O188" i="11"/>
  <c r="O220" i="11"/>
  <c r="O252" i="11"/>
  <c r="O284" i="11"/>
  <c r="O316" i="11"/>
  <c r="O348" i="11"/>
  <c r="O143" i="11"/>
  <c r="O175" i="11"/>
  <c r="O207" i="11"/>
  <c r="O239" i="11"/>
  <c r="O271" i="11"/>
  <c r="O303" i="11"/>
  <c r="O335" i="11"/>
  <c r="O367" i="11"/>
  <c r="O153" i="11"/>
  <c r="O185" i="11"/>
  <c r="O213" i="11"/>
  <c r="O245" i="11"/>
  <c r="O321" i="11"/>
  <c r="O376" i="11"/>
  <c r="P12" i="11"/>
  <c r="P108" i="11"/>
  <c r="P83" i="11"/>
  <c r="P60" i="11"/>
  <c r="P140" i="11"/>
  <c r="P35" i="11"/>
  <c r="P92" i="11"/>
  <c r="P28" i="11"/>
  <c r="P19" i="11"/>
  <c r="V256" i="11"/>
  <c r="V14" i="11"/>
  <c r="P381" i="11"/>
  <c r="P44" i="11"/>
  <c r="P76" i="11"/>
  <c r="P67" i="11"/>
  <c r="AB315" i="11"/>
  <c r="V64" i="11"/>
  <c r="V30" i="11"/>
  <c r="V192" i="11"/>
  <c r="V65" i="11"/>
  <c r="V80" i="11"/>
  <c r="V363" i="11"/>
  <c r="V315" i="11"/>
  <c r="V17" i="11"/>
  <c r="V231" i="11"/>
  <c r="V167" i="11"/>
  <c r="V103" i="11"/>
  <c r="V385" i="11"/>
  <c r="V321" i="11"/>
  <c r="V257" i="11"/>
  <c r="V193" i="11"/>
  <c r="V129" i="11"/>
  <c r="V16" i="11"/>
  <c r="V224" i="11"/>
  <c r="V320" i="11"/>
  <c r="V144" i="11"/>
  <c r="V299" i="11"/>
  <c r="V251" i="11"/>
  <c r="V331" i="11"/>
  <c r="V215" i="11"/>
  <c r="V151" i="11"/>
  <c r="V87" i="11"/>
  <c r="V369" i="11"/>
  <c r="V305" i="11"/>
  <c r="V241" i="11"/>
  <c r="V177" i="11"/>
  <c r="V15" i="11"/>
  <c r="V6" i="11"/>
  <c r="V288" i="11"/>
  <c r="V49" i="11"/>
  <c r="V113" i="11"/>
  <c r="V336" i="11"/>
  <c r="P124" i="11"/>
  <c r="V128" i="11"/>
  <c r="V46" i="11"/>
  <c r="V267" i="11"/>
  <c r="V97" i="11"/>
  <c r="V208" i="11"/>
  <c r="V55" i="11"/>
  <c r="V7" i="11"/>
  <c r="V283" i="11"/>
  <c r="V199" i="11"/>
  <c r="V135" i="11"/>
  <c r="V71" i="11"/>
  <c r="V353" i="11"/>
  <c r="V289" i="11"/>
  <c r="V225" i="11"/>
  <c r="V161" i="11"/>
  <c r="V48" i="11"/>
  <c r="V96" i="11"/>
  <c r="V352" i="11"/>
  <c r="P51" i="11"/>
  <c r="V380" i="11"/>
  <c r="V272" i="11"/>
  <c r="V371" i="11"/>
  <c r="V379" i="11"/>
  <c r="V33" i="11"/>
  <c r="V247" i="11"/>
  <c r="V183" i="11"/>
  <c r="V119" i="11"/>
  <c r="V51" i="11"/>
  <c r="V337" i="11"/>
  <c r="V273" i="11"/>
  <c r="V209" i="11"/>
  <c r="V145" i="11"/>
  <c r="V32" i="11"/>
  <c r="V160" i="11"/>
  <c r="V43" i="11"/>
  <c r="V81" i="11"/>
  <c r="V304" i="11"/>
  <c r="P54" i="11"/>
  <c r="P118" i="11"/>
  <c r="P93" i="11"/>
  <c r="P205" i="11"/>
  <c r="P333" i="11"/>
  <c r="P224" i="11"/>
  <c r="P352" i="11"/>
  <c r="P171" i="11"/>
  <c r="P283" i="11"/>
  <c r="P377" i="11"/>
  <c r="V173" i="11"/>
  <c r="V301" i="11"/>
  <c r="V381" i="11"/>
  <c r="V108" i="11"/>
  <c r="V220" i="11"/>
  <c r="V332" i="11"/>
  <c r="V99" i="11"/>
  <c r="P8" i="11"/>
  <c r="P136" i="11"/>
  <c r="P63" i="11"/>
  <c r="V22" i="11"/>
  <c r="V9" i="11"/>
  <c r="V24" i="11"/>
  <c r="V57" i="11"/>
  <c r="V121" i="11"/>
  <c r="V185" i="11"/>
  <c r="V249" i="11"/>
  <c r="V313" i="11"/>
  <c r="V377" i="11"/>
  <c r="V104" i="11"/>
  <c r="V168" i="11"/>
  <c r="V232" i="11"/>
  <c r="V296" i="11"/>
  <c r="V360" i="11"/>
  <c r="V63" i="11"/>
  <c r="V127" i="11"/>
  <c r="V191" i="11"/>
  <c r="P20" i="11"/>
  <c r="P84" i="11"/>
  <c r="P59" i="11"/>
  <c r="P14" i="11"/>
  <c r="P46" i="11"/>
  <c r="P78" i="11"/>
  <c r="P110" i="11"/>
  <c r="V19" i="11"/>
  <c r="V275" i="11"/>
  <c r="V307" i="11"/>
  <c r="V339" i="11"/>
  <c r="P5" i="11"/>
  <c r="P37" i="11"/>
  <c r="P69" i="11"/>
  <c r="P101" i="11"/>
  <c r="P133" i="11"/>
  <c r="P165" i="11"/>
  <c r="P197" i="11"/>
  <c r="P229" i="11"/>
  <c r="P261" i="11"/>
  <c r="P293" i="11"/>
  <c r="P325" i="11"/>
  <c r="P357" i="11"/>
  <c r="P306" i="11"/>
  <c r="P222" i="11"/>
  <c r="P254" i="11"/>
  <c r="P318" i="11"/>
  <c r="P29" i="11"/>
  <c r="P173" i="11"/>
  <c r="P317" i="11"/>
  <c r="P208" i="11"/>
  <c r="P336" i="11"/>
  <c r="P155" i="11"/>
  <c r="P299" i="11"/>
  <c r="P262" i="11"/>
  <c r="P186" i="11"/>
  <c r="P246" i="11"/>
  <c r="P334" i="11"/>
  <c r="V62" i="11"/>
  <c r="V126" i="11"/>
  <c r="V190" i="11"/>
  <c r="V254" i="11"/>
  <c r="V318" i="11"/>
  <c r="V382" i="11"/>
  <c r="V122" i="11"/>
  <c r="V186" i="11"/>
  <c r="V250" i="11"/>
  <c r="V314" i="11"/>
  <c r="V378" i="11"/>
  <c r="V118" i="11"/>
  <c r="V182" i="11"/>
  <c r="V246" i="11"/>
  <c r="V310" i="11"/>
  <c r="V374" i="11"/>
  <c r="V258" i="11"/>
  <c r="V178" i="11"/>
  <c r="V98" i="11"/>
  <c r="V354" i="11"/>
  <c r="V82" i="11"/>
  <c r="V42" i="11"/>
  <c r="V29" i="11"/>
  <c r="V44" i="11"/>
  <c r="V109" i="11"/>
  <c r="V237" i="11"/>
  <c r="V140" i="11"/>
  <c r="V268" i="11"/>
  <c r="V83" i="11"/>
  <c r="V195" i="11"/>
  <c r="P104" i="11"/>
  <c r="V376" i="11"/>
  <c r="P66" i="11"/>
  <c r="P130" i="11"/>
  <c r="V311" i="11"/>
  <c r="V375" i="11"/>
  <c r="P57" i="11"/>
  <c r="P121" i="11"/>
  <c r="P185" i="11"/>
  <c r="P249" i="11"/>
  <c r="P313" i="11"/>
  <c r="P204" i="11"/>
  <c r="P268" i="11"/>
  <c r="P332" i="11"/>
  <c r="P135" i="11"/>
  <c r="P199" i="11"/>
  <c r="P263" i="11"/>
  <c r="P327" i="11"/>
  <c r="P3" i="11"/>
  <c r="P150" i="11"/>
  <c r="P226" i="11"/>
  <c r="P346" i="11"/>
  <c r="V112" i="11"/>
  <c r="V368" i="11"/>
  <c r="P70" i="11"/>
  <c r="P134" i="11"/>
  <c r="P125" i="11"/>
  <c r="P237" i="11"/>
  <c r="P365" i="11"/>
  <c r="P256" i="11"/>
  <c r="P384" i="11"/>
  <c r="P187" i="11"/>
  <c r="P331" i="11"/>
  <c r="V28" i="11"/>
  <c r="V205" i="11"/>
  <c r="V317" i="11"/>
  <c r="V124" i="11"/>
  <c r="V252" i="11"/>
  <c r="V364" i="11"/>
  <c r="V131" i="11"/>
  <c r="P40" i="11"/>
  <c r="P79" i="11"/>
  <c r="V38" i="11"/>
  <c r="V25" i="11"/>
  <c r="V40" i="11"/>
  <c r="V73" i="11"/>
  <c r="V137" i="11"/>
  <c r="V201" i="11"/>
  <c r="V265" i="11"/>
  <c r="V329" i="11"/>
  <c r="V120" i="11"/>
  <c r="V184" i="11"/>
  <c r="V248" i="11"/>
  <c r="V312" i="11"/>
  <c r="V11" i="11"/>
  <c r="V79" i="11"/>
  <c r="V143" i="11"/>
  <c r="V207" i="11"/>
  <c r="P36" i="11"/>
  <c r="P100" i="11"/>
  <c r="P11" i="11"/>
  <c r="P75" i="11"/>
  <c r="P168" i="11"/>
  <c r="P200" i="11"/>
  <c r="P232" i="11"/>
  <c r="P264" i="11"/>
  <c r="P296" i="11"/>
  <c r="P328" i="11"/>
  <c r="P360" i="11"/>
  <c r="P99" i="11"/>
  <c r="P131" i="11"/>
  <c r="P163" i="11"/>
  <c r="P195" i="11"/>
  <c r="P227" i="11"/>
  <c r="P259" i="11"/>
  <c r="P291" i="11"/>
  <c r="P323" i="11"/>
  <c r="P355" i="11"/>
  <c r="P210" i="11"/>
  <c r="P162" i="11"/>
  <c r="P194" i="11"/>
  <c r="P330" i="11"/>
  <c r="P358" i="11"/>
  <c r="P77" i="11"/>
  <c r="P221" i="11"/>
  <c r="P349" i="11"/>
  <c r="P240" i="11"/>
  <c r="P368" i="11"/>
  <c r="P203" i="11"/>
  <c r="P315" i="11"/>
  <c r="P282" i="11"/>
  <c r="P202" i="11"/>
  <c r="P278" i="11"/>
  <c r="P350" i="11"/>
  <c r="V78" i="11"/>
  <c r="V142" i="11"/>
  <c r="V206" i="11"/>
  <c r="V270" i="11"/>
  <c r="V334" i="11"/>
  <c r="V74" i="11"/>
  <c r="V138" i="11"/>
  <c r="V202" i="11"/>
  <c r="V266" i="11"/>
  <c r="V330" i="11"/>
  <c r="V70" i="11"/>
  <c r="V134" i="11"/>
  <c r="V198" i="11"/>
  <c r="V262" i="11"/>
  <c r="V326" i="11"/>
  <c r="V66" i="11"/>
  <c r="V322" i="11"/>
  <c r="V242" i="11"/>
  <c r="V162" i="11"/>
  <c r="V274" i="11"/>
  <c r="V338" i="11"/>
  <c r="V58" i="11"/>
  <c r="V45" i="11"/>
  <c r="V61" i="11"/>
  <c r="V125" i="11"/>
  <c r="V285" i="11"/>
  <c r="V188" i="11"/>
  <c r="V300" i="11"/>
  <c r="V115" i="11"/>
  <c r="V227" i="11"/>
  <c r="P120" i="11"/>
  <c r="P18" i="11"/>
  <c r="P82" i="11"/>
  <c r="V263" i="11"/>
  <c r="V327" i="11"/>
  <c r="V3" i="11"/>
  <c r="P9" i="11"/>
  <c r="P73" i="11"/>
  <c r="P137" i="11"/>
  <c r="P201" i="11"/>
  <c r="P265" i="11"/>
  <c r="P329" i="11"/>
  <c r="P156" i="11"/>
  <c r="P220" i="11"/>
  <c r="P284" i="11"/>
  <c r="P348" i="11"/>
  <c r="P87" i="11"/>
  <c r="P151" i="11"/>
  <c r="P215" i="11"/>
  <c r="P279" i="11"/>
  <c r="P343" i="11"/>
  <c r="P274" i="11"/>
  <c r="P166" i="11"/>
  <c r="P242" i="11"/>
  <c r="P362" i="11"/>
  <c r="V176" i="11"/>
  <c r="P22" i="11"/>
  <c r="P86" i="11"/>
  <c r="P45" i="11"/>
  <c r="P157" i="11"/>
  <c r="P253" i="11"/>
  <c r="P144" i="11"/>
  <c r="P288" i="11"/>
  <c r="P91" i="11"/>
  <c r="P235" i="11"/>
  <c r="P347" i="11"/>
  <c r="V141" i="11"/>
  <c r="V253" i="11"/>
  <c r="V333" i="11"/>
  <c r="V60" i="11"/>
  <c r="V156" i="11"/>
  <c r="V284" i="11"/>
  <c r="V31" i="11"/>
  <c r="V147" i="11"/>
  <c r="P56" i="11"/>
  <c r="V54" i="11"/>
  <c r="V41" i="11"/>
  <c r="V56" i="11"/>
  <c r="V89" i="11"/>
  <c r="V153" i="11"/>
  <c r="V217" i="11"/>
  <c r="V281" i="11"/>
  <c r="V345" i="11"/>
  <c r="V72" i="11"/>
  <c r="V136" i="11"/>
  <c r="V200" i="11"/>
  <c r="V264" i="11"/>
  <c r="V328" i="11"/>
  <c r="V39" i="11"/>
  <c r="V95" i="11"/>
  <c r="V159" i="11"/>
  <c r="V223" i="11"/>
  <c r="P52" i="11"/>
  <c r="P116" i="11"/>
  <c r="P27" i="11"/>
  <c r="P30" i="11"/>
  <c r="P62" i="11"/>
  <c r="P94" i="11"/>
  <c r="P126" i="11"/>
  <c r="V259" i="11"/>
  <c r="V291" i="11"/>
  <c r="V323" i="11"/>
  <c r="V355" i="11"/>
  <c r="P21" i="11"/>
  <c r="P53" i="11"/>
  <c r="P85" i="11"/>
  <c r="P117" i="11"/>
  <c r="P149" i="11"/>
  <c r="P181" i="11"/>
  <c r="P213" i="11"/>
  <c r="P245" i="11"/>
  <c r="P277" i="11"/>
  <c r="P309" i="11"/>
  <c r="P341" i="11"/>
  <c r="P266" i="11"/>
  <c r="P238" i="11"/>
  <c r="P385" i="11"/>
  <c r="P109" i="11"/>
  <c r="P269" i="11"/>
  <c r="P160" i="11"/>
  <c r="P272" i="11"/>
  <c r="P107" i="11"/>
  <c r="P219" i="11"/>
  <c r="P363" i="11"/>
  <c r="P322" i="11"/>
  <c r="P214" i="11"/>
  <c r="P290" i="11"/>
  <c r="P366" i="11"/>
  <c r="V94" i="11"/>
  <c r="V158" i="11"/>
  <c r="V222" i="11"/>
  <c r="V286" i="11"/>
  <c r="V350" i="11"/>
  <c r="V90" i="11"/>
  <c r="V154" i="11"/>
  <c r="V218" i="11"/>
  <c r="V282" i="11"/>
  <c r="V346" i="11"/>
  <c r="V86" i="11"/>
  <c r="V150" i="11"/>
  <c r="V214" i="11"/>
  <c r="V278" i="11"/>
  <c r="V342" i="11"/>
  <c r="V130" i="11"/>
  <c r="V35" i="11"/>
  <c r="V306" i="11"/>
  <c r="V226" i="11"/>
  <c r="V210" i="11"/>
  <c r="V10" i="11"/>
  <c r="V77" i="11"/>
  <c r="V189" i="11"/>
  <c r="V365" i="11"/>
  <c r="V204" i="11"/>
  <c r="V348" i="11"/>
  <c r="V163" i="11"/>
  <c r="V243" i="11"/>
  <c r="P24" i="11"/>
  <c r="P15" i="11"/>
  <c r="P34" i="11"/>
  <c r="P98" i="11"/>
  <c r="V279" i="11"/>
  <c r="V343" i="11"/>
  <c r="P25" i="11"/>
  <c r="P89" i="11"/>
  <c r="P153" i="11"/>
  <c r="P217" i="11"/>
  <c r="P281" i="11"/>
  <c r="P345" i="11"/>
  <c r="P172" i="11"/>
  <c r="P236" i="11"/>
  <c r="P300" i="11"/>
  <c r="P364" i="11"/>
  <c r="P103" i="11"/>
  <c r="P167" i="11"/>
  <c r="P231" i="11"/>
  <c r="P295" i="11"/>
  <c r="P359" i="11"/>
  <c r="P294" i="11"/>
  <c r="P182" i="11"/>
  <c r="P270" i="11"/>
  <c r="P378" i="11"/>
  <c r="V240" i="11"/>
  <c r="V347" i="11"/>
  <c r="P38" i="11"/>
  <c r="P102" i="11"/>
  <c r="P61" i="11"/>
  <c r="P189" i="11"/>
  <c r="P301" i="11"/>
  <c r="P192" i="11"/>
  <c r="P320" i="11"/>
  <c r="P139" i="11"/>
  <c r="P267" i="11"/>
  <c r="P154" i="11"/>
  <c r="V157" i="11"/>
  <c r="V269" i="11"/>
  <c r="V349" i="11"/>
  <c r="V92" i="11"/>
  <c r="V172" i="11"/>
  <c r="V316" i="11"/>
  <c r="V67" i="11"/>
  <c r="V211" i="11"/>
  <c r="P88" i="11"/>
  <c r="P31" i="11"/>
  <c r="V8" i="11"/>
  <c r="V105" i="11"/>
  <c r="V169" i="11"/>
  <c r="V233" i="11"/>
  <c r="V297" i="11"/>
  <c r="V361" i="11"/>
  <c r="V88" i="11"/>
  <c r="V152" i="11"/>
  <c r="V216" i="11"/>
  <c r="V280" i="11"/>
  <c r="V344" i="11"/>
  <c r="V47" i="11"/>
  <c r="V111" i="11"/>
  <c r="V175" i="11"/>
  <c r="V239" i="11"/>
  <c r="P4" i="11"/>
  <c r="P68" i="11"/>
  <c r="P132" i="11"/>
  <c r="P43" i="11"/>
  <c r="P152" i="11"/>
  <c r="P184" i="11"/>
  <c r="P216" i="11"/>
  <c r="P248" i="11"/>
  <c r="P280" i="11"/>
  <c r="P312" i="11"/>
  <c r="P344" i="11"/>
  <c r="P376" i="11"/>
  <c r="P115" i="11"/>
  <c r="P147" i="11"/>
  <c r="P179" i="11"/>
  <c r="P211" i="11"/>
  <c r="P243" i="11"/>
  <c r="P275" i="11"/>
  <c r="P307" i="11"/>
  <c r="P339" i="11"/>
  <c r="P371" i="11"/>
  <c r="P146" i="11"/>
  <c r="P178" i="11"/>
  <c r="P342" i="11"/>
  <c r="P374" i="11"/>
  <c r="P13" i="11"/>
  <c r="P141" i="11"/>
  <c r="P285" i="11"/>
  <c r="P176" i="11"/>
  <c r="P304" i="11"/>
  <c r="P123" i="11"/>
  <c r="P251" i="11"/>
  <c r="P379" i="11"/>
  <c r="P170" i="11"/>
  <c r="P230" i="11"/>
  <c r="P302" i="11"/>
  <c r="P382" i="11"/>
  <c r="V110" i="11"/>
  <c r="V174" i="11"/>
  <c r="V238" i="11"/>
  <c r="V302" i="11"/>
  <c r="V366" i="11"/>
  <c r="V106" i="11"/>
  <c r="V170" i="11"/>
  <c r="V234" i="11"/>
  <c r="V298" i="11"/>
  <c r="V362" i="11"/>
  <c r="V102" i="11"/>
  <c r="V166" i="11"/>
  <c r="V230" i="11"/>
  <c r="V294" i="11"/>
  <c r="V358" i="11"/>
  <c r="V194" i="11"/>
  <c r="V114" i="11"/>
  <c r="V370" i="11"/>
  <c r="V290" i="11"/>
  <c r="V146" i="11"/>
  <c r="V26" i="11"/>
  <c r="V13" i="11"/>
  <c r="V12" i="11"/>
  <c r="V93" i="11"/>
  <c r="V221" i="11"/>
  <c r="V76" i="11"/>
  <c r="V236" i="11"/>
  <c r="V23" i="11"/>
  <c r="V179" i="11"/>
  <c r="P72" i="11"/>
  <c r="P47" i="11"/>
  <c r="P50" i="11"/>
  <c r="P114" i="11"/>
  <c r="V295" i="11"/>
  <c r="V359" i="11"/>
  <c r="P41" i="11"/>
  <c r="P105" i="11"/>
  <c r="P169" i="11"/>
  <c r="P233" i="11"/>
  <c r="P297" i="11"/>
  <c r="P361" i="11"/>
  <c r="P188" i="11"/>
  <c r="P252" i="11"/>
  <c r="P316" i="11"/>
  <c r="P380" i="11"/>
  <c r="P119" i="11"/>
  <c r="P183" i="11"/>
  <c r="P247" i="11"/>
  <c r="P311" i="11"/>
  <c r="P375" i="11"/>
  <c r="P314" i="11"/>
  <c r="P198" i="11"/>
  <c r="P326" i="11"/>
  <c r="P373" i="11"/>
  <c r="V5" i="11"/>
  <c r="V37" i="11"/>
  <c r="V20" i="11"/>
  <c r="V52" i="11"/>
  <c r="V27" i="11"/>
  <c r="V75" i="11"/>
  <c r="V107" i="11"/>
  <c r="V139" i="11"/>
  <c r="V171" i="11"/>
  <c r="V203" i="11"/>
  <c r="V235" i="11"/>
  <c r="P32" i="11"/>
  <c r="P64" i="11"/>
  <c r="P96" i="11"/>
  <c r="P128" i="11"/>
  <c r="P7" i="11"/>
  <c r="P39" i="11"/>
  <c r="P71" i="11"/>
  <c r="P33" i="11"/>
  <c r="P65" i="11"/>
  <c r="P97" i="11"/>
  <c r="P129" i="11"/>
  <c r="P161" i="11"/>
  <c r="P193" i="11"/>
  <c r="P225" i="11"/>
  <c r="P257" i="11"/>
  <c r="P289" i="11"/>
  <c r="P321" i="11"/>
  <c r="P353" i="11"/>
  <c r="P148" i="11"/>
  <c r="P180" i="11"/>
  <c r="P212" i="11"/>
  <c r="P244" i="11"/>
  <c r="P276" i="11"/>
  <c r="P308" i="11"/>
  <c r="P340" i="11"/>
  <c r="P372" i="11"/>
  <c r="P258" i="11"/>
  <c r="P158" i="11"/>
  <c r="P190" i="11"/>
  <c r="P218" i="11"/>
  <c r="P250" i="11"/>
  <c r="V18" i="11"/>
  <c r="V50" i="11"/>
  <c r="V69" i="11"/>
  <c r="V101" i="11"/>
  <c r="V133" i="11"/>
  <c r="V165" i="11"/>
  <c r="V197" i="11"/>
  <c r="V229" i="11"/>
  <c r="V261" i="11"/>
  <c r="V293" i="11"/>
  <c r="V325" i="11"/>
  <c r="V357" i="11"/>
  <c r="V84" i="11"/>
  <c r="V116" i="11"/>
  <c r="V148" i="11"/>
  <c r="V180" i="11"/>
  <c r="V212" i="11"/>
  <c r="V244" i="11"/>
  <c r="V276" i="11"/>
  <c r="V308" i="11"/>
  <c r="V340" i="11"/>
  <c r="V372" i="11"/>
  <c r="P26" i="11"/>
  <c r="P58" i="11"/>
  <c r="P90" i="11"/>
  <c r="P122" i="11"/>
  <c r="V255" i="11"/>
  <c r="V287" i="11"/>
  <c r="V319" i="11"/>
  <c r="V351" i="11"/>
  <c r="V383" i="11"/>
  <c r="P111" i="11"/>
  <c r="P143" i="11"/>
  <c r="P175" i="11"/>
  <c r="P207" i="11"/>
  <c r="P239" i="11"/>
  <c r="P271" i="11"/>
  <c r="P303" i="11"/>
  <c r="P335" i="11"/>
  <c r="P367" i="11"/>
  <c r="P286" i="11"/>
  <c r="P338" i="11"/>
  <c r="P370" i="11"/>
  <c r="V21" i="11"/>
  <c r="V4" i="11"/>
  <c r="V36" i="11"/>
  <c r="V59" i="11"/>
  <c r="V91" i="11"/>
  <c r="V123" i="11"/>
  <c r="V155" i="11"/>
  <c r="V187" i="11"/>
  <c r="V219" i="11"/>
  <c r="P16" i="11"/>
  <c r="P48" i="11"/>
  <c r="P80" i="11"/>
  <c r="P112" i="11"/>
  <c r="P23" i="11"/>
  <c r="P55" i="11"/>
  <c r="V384" i="11"/>
  <c r="P6" i="11"/>
  <c r="P17" i="11"/>
  <c r="P49" i="11"/>
  <c r="P81" i="11"/>
  <c r="P113" i="11"/>
  <c r="P145" i="11"/>
  <c r="P177" i="11"/>
  <c r="P209" i="11"/>
  <c r="P241" i="11"/>
  <c r="P273" i="11"/>
  <c r="P305" i="11"/>
  <c r="P337" i="11"/>
  <c r="P369" i="11"/>
  <c r="P164" i="11"/>
  <c r="P196" i="11"/>
  <c r="P228" i="11"/>
  <c r="P260" i="11"/>
  <c r="P292" i="11"/>
  <c r="P324" i="11"/>
  <c r="P356" i="11"/>
  <c r="P142" i="11"/>
  <c r="P174" i="11"/>
  <c r="P206" i="11"/>
  <c r="P234" i="11"/>
  <c r="P310" i="11"/>
  <c r="V34" i="11"/>
  <c r="V53" i="11"/>
  <c r="V85" i="11"/>
  <c r="V117" i="11"/>
  <c r="V149" i="11"/>
  <c r="V181" i="11"/>
  <c r="V213" i="11"/>
  <c r="V245" i="11"/>
  <c r="V277" i="11"/>
  <c r="V309" i="11"/>
  <c r="V341" i="11"/>
  <c r="V373" i="11"/>
  <c r="V68" i="11"/>
  <c r="V100" i="11"/>
  <c r="V132" i="11"/>
  <c r="V164" i="11"/>
  <c r="V196" i="11"/>
  <c r="V228" i="11"/>
  <c r="V260" i="11"/>
  <c r="V292" i="11"/>
  <c r="V324" i="11"/>
  <c r="V356" i="11"/>
  <c r="P10" i="11"/>
  <c r="P42" i="11"/>
  <c r="P74" i="11"/>
  <c r="P106" i="11"/>
  <c r="P138" i="11"/>
  <c r="V271" i="11"/>
  <c r="V303" i="11"/>
  <c r="V335" i="11"/>
  <c r="V367" i="11"/>
  <c r="P95" i="11"/>
  <c r="P127" i="11"/>
  <c r="P159" i="11"/>
  <c r="P191" i="11"/>
  <c r="P223" i="11"/>
  <c r="P255" i="11"/>
  <c r="P287" i="11"/>
  <c r="P319" i="11"/>
  <c r="P351" i="11"/>
  <c r="P383" i="11"/>
  <c r="P298" i="11"/>
  <c r="P354" i="11"/>
  <c r="AB27" i="11"/>
  <c r="AB66" i="11"/>
  <c r="AB134" i="11"/>
  <c r="AB282" i="11"/>
  <c r="AB104" i="11"/>
  <c r="AB184" i="11"/>
  <c r="AB360" i="11"/>
  <c r="AB231" i="11"/>
  <c r="AB7" i="11"/>
  <c r="AB39" i="11"/>
  <c r="AB71" i="11"/>
  <c r="AB130" i="11"/>
  <c r="AB242" i="11"/>
  <c r="AB278" i="11"/>
  <c r="AB318" i="11"/>
  <c r="AB350" i="11"/>
  <c r="AB382" i="11"/>
  <c r="AB308" i="11"/>
  <c r="AB340" i="11"/>
  <c r="AB372" i="11"/>
  <c r="AB115" i="11"/>
  <c r="AB147" i="11"/>
  <c r="AB179" i="11"/>
  <c r="AB211" i="11"/>
  <c r="AB243" i="11"/>
  <c r="AB275" i="11"/>
  <c r="AB166" i="11"/>
  <c r="AB174" i="11"/>
  <c r="AB197" i="11"/>
  <c r="AB72" i="11"/>
  <c r="AB338" i="11"/>
  <c r="AB357" i="11"/>
  <c r="AB247" i="11"/>
  <c r="AB35" i="11"/>
  <c r="AB30" i="11"/>
  <c r="AB98" i="11"/>
  <c r="AB126" i="11"/>
  <c r="AB250" i="11"/>
  <c r="AB198" i="11"/>
  <c r="AB314" i="11"/>
  <c r="AB346" i="11"/>
  <c r="AB378" i="11"/>
  <c r="AB111" i="11"/>
  <c r="AB143" i="11"/>
  <c r="AB175" i="11"/>
  <c r="AB207" i="11"/>
  <c r="AB239" i="11"/>
  <c r="AB271" i="11"/>
  <c r="AB299" i="11"/>
  <c r="AB367" i="11"/>
  <c r="AB43" i="11"/>
  <c r="AB90" i="11"/>
  <c r="AB106" i="11"/>
  <c r="AB165" i="11"/>
  <c r="AB56" i="11"/>
  <c r="AB280" i="11"/>
  <c r="AB322" i="11"/>
  <c r="AB312" i="11"/>
  <c r="AB167" i="11"/>
  <c r="AB375" i="11"/>
  <c r="AB63" i="11"/>
  <c r="AB26" i="11"/>
  <c r="AB94" i="11"/>
  <c r="AB190" i="11"/>
  <c r="AB266" i="11"/>
  <c r="AB310" i="11"/>
  <c r="AB342" i="11"/>
  <c r="AB374" i="11"/>
  <c r="AB313" i="11"/>
  <c r="AB345" i="11"/>
  <c r="AB377" i="11"/>
  <c r="AB107" i="11"/>
  <c r="AB139" i="11"/>
  <c r="AB171" i="11"/>
  <c r="AB203" i="11"/>
  <c r="AB235" i="11"/>
  <c r="AB267" i="11"/>
  <c r="AB295" i="11"/>
  <c r="AB363" i="11"/>
  <c r="AB379" i="11"/>
  <c r="AB159" i="11"/>
  <c r="AB73" i="11"/>
  <c r="AB133" i="11"/>
  <c r="AB290" i="11"/>
  <c r="AB307" i="11"/>
  <c r="AB6" i="11"/>
  <c r="AB238" i="11"/>
  <c r="AB294" i="11"/>
  <c r="AB358" i="11"/>
  <c r="AB361" i="11"/>
  <c r="AB187" i="11"/>
  <c r="AB251" i="11"/>
  <c r="AB311" i="11"/>
  <c r="AB351" i="11"/>
  <c r="AB369" i="11"/>
  <c r="AB122" i="11"/>
  <c r="AB216" i="11"/>
  <c r="AB83" i="11"/>
  <c r="AB86" i="11"/>
  <c r="AB253" i="11"/>
  <c r="AB64" i="11"/>
  <c r="AB160" i="11"/>
  <c r="AB288" i="11"/>
  <c r="AB304" i="11"/>
  <c r="AB50" i="11"/>
  <c r="AB264" i="11"/>
  <c r="AB347" i="11"/>
  <c r="AB29" i="11"/>
  <c r="AB150" i="11"/>
  <c r="AB105" i="11"/>
  <c r="AB233" i="11"/>
  <c r="AB76" i="11"/>
  <c r="AB204" i="11"/>
  <c r="AB364" i="11"/>
  <c r="AB59" i="11"/>
  <c r="AB78" i="11"/>
  <c r="AB146" i="11"/>
  <c r="AB101" i="11"/>
  <c r="AB120" i="11"/>
  <c r="AB232" i="11"/>
  <c r="AB376" i="11"/>
  <c r="AB263" i="11"/>
  <c r="AB22" i="11"/>
  <c r="AB62" i="11"/>
  <c r="AB5" i="11"/>
  <c r="AB37" i="11"/>
  <c r="AB69" i="11"/>
  <c r="AB102" i="11"/>
  <c r="AB170" i="11"/>
  <c r="AB206" i="11"/>
  <c r="AB97" i="11"/>
  <c r="AB129" i="11"/>
  <c r="AB161" i="11"/>
  <c r="AB193" i="11"/>
  <c r="AB225" i="11"/>
  <c r="AB257" i="11"/>
  <c r="AB4" i="11"/>
  <c r="AB36" i="11"/>
  <c r="AB68" i="11"/>
  <c r="AB100" i="11"/>
  <c r="AB132" i="11"/>
  <c r="AB164" i="11"/>
  <c r="AB196" i="11"/>
  <c r="AB228" i="11"/>
  <c r="AB260" i="11"/>
  <c r="AB289" i="11"/>
  <c r="AB321" i="11"/>
  <c r="AB353" i="11"/>
  <c r="AB385" i="11"/>
  <c r="AB230" i="11"/>
  <c r="AB218" i="11"/>
  <c r="AB245" i="11"/>
  <c r="AB88" i="11"/>
  <c r="AB354" i="11"/>
  <c r="AB344" i="11"/>
  <c r="AB279" i="11"/>
  <c r="AB51" i="11"/>
  <c r="AB70" i="11"/>
  <c r="AB17" i="11"/>
  <c r="AB49" i="11"/>
  <c r="AB81" i="11"/>
  <c r="AB258" i="11"/>
  <c r="AB109" i="11"/>
  <c r="AB141" i="11"/>
  <c r="AB173" i="11"/>
  <c r="AB205" i="11"/>
  <c r="AB237" i="11"/>
  <c r="AB269" i="11"/>
  <c r="AB16" i="11"/>
  <c r="AB48" i="11"/>
  <c r="AB80" i="11"/>
  <c r="AB112" i="11"/>
  <c r="AB144" i="11"/>
  <c r="AB176" i="11"/>
  <c r="AB208" i="11"/>
  <c r="AB240" i="11"/>
  <c r="AB272" i="11"/>
  <c r="AB317" i="11"/>
  <c r="AB349" i="11"/>
  <c r="AB381" i="11"/>
  <c r="AB320" i="11"/>
  <c r="AB352" i="11"/>
  <c r="AB384" i="11"/>
  <c r="AB339" i="11"/>
  <c r="AB75" i="11"/>
  <c r="AB25" i="11"/>
  <c r="AB117" i="11"/>
  <c r="AB229" i="11"/>
  <c r="AB200" i="11"/>
  <c r="AB214" i="11"/>
  <c r="AB309" i="11"/>
  <c r="AB328" i="11"/>
  <c r="AB183" i="11"/>
  <c r="AB15" i="11"/>
  <c r="AB79" i="11"/>
  <c r="AB42" i="11"/>
  <c r="AB13" i="11"/>
  <c r="AB45" i="11"/>
  <c r="AB77" i="11"/>
  <c r="AB138" i="11"/>
  <c r="AB274" i="11"/>
  <c r="AB121" i="11"/>
  <c r="AB153" i="11"/>
  <c r="AB185" i="11"/>
  <c r="AB217" i="11"/>
  <c r="AB249" i="11"/>
  <c r="AB281" i="11"/>
  <c r="AB28" i="11"/>
  <c r="AB60" i="11"/>
  <c r="AB92" i="11"/>
  <c r="AB124" i="11"/>
  <c r="AB156" i="11"/>
  <c r="AB188" i="11"/>
  <c r="AB220" i="11"/>
  <c r="AB252" i="11"/>
  <c r="AB284" i="11"/>
  <c r="AB262" i="11"/>
  <c r="AB316" i="11"/>
  <c r="AB348" i="11"/>
  <c r="AB380" i="11"/>
  <c r="AB127" i="11"/>
  <c r="AB10" i="11"/>
  <c r="AB248" i="11"/>
  <c r="AB373" i="11"/>
  <c r="AB31" i="11"/>
  <c r="AB54" i="11"/>
  <c r="AB110" i="11"/>
  <c r="AB178" i="11"/>
  <c r="AB286" i="11"/>
  <c r="AB326" i="11"/>
  <c r="AB329" i="11"/>
  <c r="AB123" i="11"/>
  <c r="AB219" i="11"/>
  <c r="AB305" i="11"/>
  <c r="AB383" i="11"/>
  <c r="AB8" i="11"/>
  <c r="AB215" i="11"/>
  <c r="AB58" i="11"/>
  <c r="AB46" i="11"/>
  <c r="AB157" i="11"/>
  <c r="AB285" i="11"/>
  <c r="AB96" i="11"/>
  <c r="AB224" i="11"/>
  <c r="AB365" i="11"/>
  <c r="AB368" i="11"/>
  <c r="AB327" i="11"/>
  <c r="AB89" i="11"/>
  <c r="AB306" i="11"/>
  <c r="AB47" i="11"/>
  <c r="AB93" i="11"/>
  <c r="AB137" i="11"/>
  <c r="AB265" i="11"/>
  <c r="AB108" i="11"/>
  <c r="AB236" i="11"/>
  <c r="AB91" i="11"/>
  <c r="AB41" i="11"/>
  <c r="AB162" i="11"/>
  <c r="AB213" i="11"/>
  <c r="AB152" i="11"/>
  <c r="AB370" i="11"/>
  <c r="AB119" i="11"/>
  <c r="AB319" i="11"/>
  <c r="AB23" i="11"/>
  <c r="AB55" i="11"/>
  <c r="AB87" i="11"/>
  <c r="AB34" i="11"/>
  <c r="AB74" i="11"/>
  <c r="AB302" i="11"/>
  <c r="AB334" i="11"/>
  <c r="AB366" i="11"/>
  <c r="AB292" i="11"/>
  <c r="AB324" i="11"/>
  <c r="AB356" i="11"/>
  <c r="AB99" i="11"/>
  <c r="AB131" i="11"/>
  <c r="AB163" i="11"/>
  <c r="AB195" i="11"/>
  <c r="AB227" i="11"/>
  <c r="AB259" i="11"/>
  <c r="AB291" i="11"/>
  <c r="AB331" i="11"/>
  <c r="AB371" i="11"/>
  <c r="AB9" i="11"/>
  <c r="AB254" i="11"/>
  <c r="AB261" i="11"/>
  <c r="AB136" i="11"/>
  <c r="AB293" i="11"/>
  <c r="AB103" i="11"/>
  <c r="AB335" i="11"/>
  <c r="AB67" i="11"/>
  <c r="AB18" i="11"/>
  <c r="AB114" i="11"/>
  <c r="AB142" i="11"/>
  <c r="AB182" i="11"/>
  <c r="AB222" i="11"/>
  <c r="AB298" i="11"/>
  <c r="AB330" i="11"/>
  <c r="AB362" i="11"/>
  <c r="AB95" i="11"/>
  <c r="AB191" i="11"/>
  <c r="AB223" i="11"/>
  <c r="AB255" i="11"/>
  <c r="AB287" i="11"/>
  <c r="AB24" i="11"/>
  <c r="AB135" i="11"/>
  <c r="AB202" i="11"/>
  <c r="AB297" i="11"/>
  <c r="AB155" i="11"/>
  <c r="AB283" i="11"/>
  <c r="AB303" i="11"/>
  <c r="AB19" i="11"/>
  <c r="AB33" i="11"/>
  <c r="AB154" i="11"/>
  <c r="AB125" i="11"/>
  <c r="AB189" i="11"/>
  <c r="AB128" i="11"/>
  <c r="AB256" i="11"/>
  <c r="AB301" i="11"/>
  <c r="AB336" i="11"/>
  <c r="AB11" i="11"/>
  <c r="AB149" i="11"/>
  <c r="AB296" i="11"/>
  <c r="AB14" i="11"/>
  <c r="AB61" i="11"/>
  <c r="AB210" i="11"/>
  <c r="AB169" i="11"/>
  <c r="AB12" i="11"/>
  <c r="AB140" i="11"/>
  <c r="AB268" i="11"/>
  <c r="AB300" i="11"/>
  <c r="AB323" i="11"/>
  <c r="AB38" i="11"/>
  <c r="AB57" i="11"/>
  <c r="AB226" i="11"/>
  <c r="AB277" i="11"/>
  <c r="AB168" i="11"/>
  <c r="AB341" i="11"/>
  <c r="AB199" i="11"/>
  <c r="AB359" i="11"/>
  <c r="AB21" i="11"/>
  <c r="AB53" i="11"/>
  <c r="AB85" i="11"/>
  <c r="AB118" i="11"/>
  <c r="AB158" i="11"/>
  <c r="AB186" i="11"/>
  <c r="AB234" i="11"/>
  <c r="AB270" i="11"/>
  <c r="AB113" i="11"/>
  <c r="AB145" i="11"/>
  <c r="AB177" i="11"/>
  <c r="AB209" i="11"/>
  <c r="AB241" i="11"/>
  <c r="AB273" i="11"/>
  <c r="AB20" i="11"/>
  <c r="AB52" i="11"/>
  <c r="AB84" i="11"/>
  <c r="AB116" i="11"/>
  <c r="AB148" i="11"/>
  <c r="AB180" i="11"/>
  <c r="AB212" i="11"/>
  <c r="AB244" i="11"/>
  <c r="AB276" i="11"/>
  <c r="AB246" i="11"/>
  <c r="AB337" i="11"/>
  <c r="AB343" i="11"/>
  <c r="AB181" i="11"/>
  <c r="AB325" i="11"/>
  <c r="AB65" i="11"/>
  <c r="AB194" i="11"/>
  <c r="AB221" i="11"/>
  <c r="AB32" i="11"/>
  <c r="AB192" i="11"/>
  <c r="AB333" i="11"/>
  <c r="AB355" i="11"/>
  <c r="AB40" i="11"/>
  <c r="AB151" i="11"/>
  <c r="AB82" i="11"/>
  <c r="AB201" i="11"/>
  <c r="AB44" i="11"/>
  <c r="AB172" i="11"/>
  <c r="AB332" i="11"/>
  <c r="AB3" i="11"/>
  <c r="K21" i="11"/>
  <c r="K149" i="11"/>
  <c r="K277" i="11"/>
  <c r="K328" i="11"/>
  <c r="K360" i="11"/>
  <c r="K352" i="11"/>
  <c r="K53" i="11"/>
  <c r="K181" i="11"/>
  <c r="K302" i="11"/>
  <c r="K336" i="11"/>
  <c r="K368" i="11"/>
  <c r="K85" i="11"/>
  <c r="K213" i="11"/>
  <c r="K312" i="11"/>
  <c r="K344" i="11"/>
  <c r="K376" i="11"/>
  <c r="K384" i="11"/>
  <c r="K117" i="11"/>
  <c r="K245" i="11"/>
  <c r="K320" i="11"/>
  <c r="K17" i="11"/>
  <c r="K357" i="11"/>
  <c r="K325" i="11"/>
  <c r="K265" i="11"/>
  <c r="K137" i="11"/>
  <c r="K9" i="11"/>
  <c r="K356" i="11"/>
  <c r="K324" i="11"/>
  <c r="K261" i="11"/>
  <c r="K133" i="11"/>
  <c r="K5" i="11"/>
  <c r="K361" i="11"/>
  <c r="K329" i="11"/>
  <c r="K281" i="11"/>
  <c r="K153" i="11"/>
  <c r="K25" i="11"/>
  <c r="K371" i="11"/>
  <c r="K355" i="11"/>
  <c r="K339" i="11"/>
  <c r="K323" i="11"/>
  <c r="K306" i="11"/>
  <c r="K257" i="11"/>
  <c r="K193" i="11"/>
  <c r="K129" i="11"/>
  <c r="K65" i="11"/>
  <c r="K10" i="11"/>
  <c r="K26" i="11"/>
  <c r="K42" i="11"/>
  <c r="K58" i="11"/>
  <c r="K74" i="11"/>
  <c r="K90" i="11"/>
  <c r="K106" i="11"/>
  <c r="K122" i="11"/>
  <c r="K138" i="11"/>
  <c r="K154" i="11"/>
  <c r="K170" i="11"/>
  <c r="K186" i="11"/>
  <c r="K202" i="11"/>
  <c r="K218" i="11"/>
  <c r="K234" i="11"/>
  <c r="K250" i="11"/>
  <c r="K266" i="11"/>
  <c r="K282" i="11"/>
  <c r="K7" i="11"/>
  <c r="K23" i="11"/>
  <c r="K39" i="11"/>
  <c r="K55" i="11"/>
  <c r="K71" i="11"/>
  <c r="K87" i="11"/>
  <c r="K103" i="11"/>
  <c r="K119" i="11"/>
  <c r="K135" i="11"/>
  <c r="K151" i="11"/>
  <c r="K167" i="11"/>
  <c r="K183" i="11"/>
  <c r="K199" i="11"/>
  <c r="K215" i="11"/>
  <c r="K231" i="11"/>
  <c r="K247" i="11"/>
  <c r="K263" i="11"/>
  <c r="K279" i="11"/>
  <c r="K295" i="11"/>
  <c r="K12" i="11"/>
  <c r="K28" i="11"/>
  <c r="K44" i="11"/>
  <c r="K60" i="11"/>
  <c r="K76" i="11"/>
  <c r="K92" i="11"/>
  <c r="K108" i="11"/>
  <c r="K124" i="11"/>
  <c r="K381" i="11"/>
  <c r="K349" i="11"/>
  <c r="K317" i="11"/>
  <c r="K233" i="11"/>
  <c r="K105" i="11"/>
  <c r="K380" i="11"/>
  <c r="K348" i="11"/>
  <c r="K316" i="11"/>
  <c r="K229" i="11"/>
  <c r="K101" i="11"/>
  <c r="K385" i="11"/>
  <c r="K353" i="11"/>
  <c r="K321" i="11"/>
  <c r="K249" i="11"/>
  <c r="K121" i="11"/>
  <c r="K383" i="11"/>
  <c r="K367" i="11"/>
  <c r="K351" i="11"/>
  <c r="K335" i="11"/>
  <c r="K319" i="11"/>
  <c r="K301" i="11"/>
  <c r="K241" i="11"/>
  <c r="K177" i="11"/>
  <c r="K113" i="11"/>
  <c r="K49" i="11"/>
  <c r="K14" i="11"/>
  <c r="K30" i="11"/>
  <c r="K46" i="11"/>
  <c r="K62" i="11"/>
  <c r="K78" i="11"/>
  <c r="K94" i="11"/>
  <c r="K110" i="11"/>
  <c r="K126" i="11"/>
  <c r="K142" i="11"/>
  <c r="K158" i="11"/>
  <c r="K174" i="11"/>
  <c r="K190" i="11"/>
  <c r="K206" i="11"/>
  <c r="K222" i="11"/>
  <c r="K238" i="11"/>
  <c r="K254" i="11"/>
  <c r="K270" i="11"/>
  <c r="K286" i="11"/>
  <c r="K11" i="11"/>
  <c r="K27" i="11"/>
  <c r="K43" i="11"/>
  <c r="K59" i="11"/>
  <c r="K75" i="11"/>
  <c r="K91" i="11"/>
  <c r="K107" i="11"/>
  <c r="K123" i="11"/>
  <c r="K139" i="11"/>
  <c r="K155" i="11"/>
  <c r="K171" i="11"/>
  <c r="K187" i="11"/>
  <c r="K203" i="11"/>
  <c r="K219" i="11"/>
  <c r="K235" i="11"/>
  <c r="K251" i="11"/>
  <c r="K267" i="11"/>
  <c r="K283" i="11"/>
  <c r="K299" i="11"/>
  <c r="K16" i="11"/>
  <c r="K32" i="11"/>
  <c r="K48" i="11"/>
  <c r="K64" i="11"/>
  <c r="K80" i="11"/>
  <c r="K96" i="11"/>
  <c r="K112" i="11"/>
  <c r="K128" i="11"/>
  <c r="K373" i="11"/>
  <c r="K341" i="11"/>
  <c r="K309" i="11"/>
  <c r="K201" i="11"/>
  <c r="K73" i="11"/>
  <c r="K372" i="11"/>
  <c r="K340" i="11"/>
  <c r="K307" i="11"/>
  <c r="K197" i="11"/>
  <c r="K69" i="11"/>
  <c r="K377" i="11"/>
  <c r="K345" i="11"/>
  <c r="K313" i="11"/>
  <c r="K217" i="11"/>
  <c r="K89" i="11"/>
  <c r="K379" i="11"/>
  <c r="K363" i="11"/>
  <c r="K347" i="11"/>
  <c r="K331" i="11"/>
  <c r="K315" i="11"/>
  <c r="K289" i="11"/>
  <c r="K225" i="11"/>
  <c r="K161" i="11"/>
  <c r="K97" i="11"/>
  <c r="K33" i="11"/>
  <c r="K18" i="11"/>
  <c r="K34" i="11"/>
  <c r="K50" i="11"/>
  <c r="K66" i="11"/>
  <c r="K82" i="11"/>
  <c r="K98" i="11"/>
  <c r="K114" i="11"/>
  <c r="K130" i="11"/>
  <c r="K146" i="11"/>
  <c r="K162" i="11"/>
  <c r="K178" i="11"/>
  <c r="K194" i="11"/>
  <c r="K210" i="11"/>
  <c r="K226" i="11"/>
  <c r="K242" i="11"/>
  <c r="K258" i="11"/>
  <c r="K274" i="11"/>
  <c r="K290" i="11"/>
  <c r="K15" i="11"/>
  <c r="K31" i="11"/>
  <c r="K47" i="11"/>
  <c r="K63" i="11"/>
  <c r="K79" i="11"/>
  <c r="K95" i="11"/>
  <c r="K111" i="11"/>
  <c r="K127" i="11"/>
  <c r="K143" i="11"/>
  <c r="K159" i="11"/>
  <c r="K175" i="11"/>
  <c r="K191" i="11"/>
  <c r="K207" i="11"/>
  <c r="K223" i="11"/>
  <c r="K239" i="11"/>
  <c r="K255" i="11"/>
  <c r="K271" i="11"/>
  <c r="K287" i="11"/>
  <c r="K4" i="11"/>
  <c r="K20" i="11"/>
  <c r="K36" i="11"/>
  <c r="K52" i="11"/>
  <c r="K68" i="11"/>
  <c r="K84" i="11"/>
  <c r="K100" i="11"/>
  <c r="K116" i="11"/>
  <c r="K132" i="11"/>
  <c r="K365" i="11"/>
  <c r="K333" i="11"/>
  <c r="K297" i="11"/>
  <c r="K169" i="11"/>
  <c r="K41" i="11"/>
  <c r="K364" i="11"/>
  <c r="K332" i="11"/>
  <c r="K293" i="11"/>
  <c r="K165" i="11"/>
  <c r="K37" i="11"/>
  <c r="K369" i="11"/>
  <c r="K337" i="11"/>
  <c r="K303" i="11"/>
  <c r="K185" i="11"/>
  <c r="K57" i="11"/>
  <c r="K375" i="11"/>
  <c r="K359" i="11"/>
  <c r="K343" i="11"/>
  <c r="K327" i="11"/>
  <c r="K311" i="11"/>
  <c r="K273" i="11"/>
  <c r="K209" i="11"/>
  <c r="K145" i="11"/>
  <c r="K81" i="11"/>
  <c r="K6" i="11"/>
  <c r="K22" i="11"/>
  <c r="K38" i="11"/>
  <c r="K54" i="11"/>
  <c r="K70" i="11"/>
  <c r="K86" i="11"/>
  <c r="K102" i="11"/>
  <c r="K118" i="11"/>
  <c r="K134" i="11"/>
  <c r="K150" i="11"/>
  <c r="K166" i="11"/>
  <c r="K182" i="11"/>
  <c r="K198" i="11"/>
  <c r="K214" i="11"/>
  <c r="K230" i="11"/>
  <c r="K246" i="11"/>
  <c r="K262" i="11"/>
  <c r="K278" i="11"/>
  <c r="K294" i="11"/>
  <c r="K19" i="11"/>
  <c r="K35" i="11"/>
  <c r="K51" i="11"/>
  <c r="K67" i="11"/>
  <c r="K83" i="11"/>
  <c r="K99" i="11"/>
  <c r="K115" i="11"/>
  <c r="K131" i="11"/>
  <c r="K147" i="11"/>
  <c r="K163" i="11"/>
  <c r="K179" i="11"/>
  <c r="K195" i="11"/>
  <c r="K211" i="11"/>
  <c r="K227" i="11"/>
  <c r="K243" i="11"/>
  <c r="K259" i="11"/>
  <c r="K275" i="11"/>
  <c r="K291" i="11"/>
  <c r="K8" i="11"/>
  <c r="K24" i="11"/>
  <c r="K40" i="11"/>
  <c r="K56" i="11"/>
  <c r="K72" i="11"/>
  <c r="K88" i="11"/>
  <c r="K104" i="11"/>
  <c r="K120" i="11"/>
  <c r="K136" i="11"/>
  <c r="K140" i="11"/>
  <c r="K156" i="11"/>
  <c r="K172" i="11"/>
  <c r="K188" i="11"/>
  <c r="K204" i="11"/>
  <c r="K220" i="11"/>
  <c r="K236" i="11"/>
  <c r="K252" i="11"/>
  <c r="K268" i="11"/>
  <c r="K284" i="11"/>
  <c r="K300" i="11"/>
  <c r="K374" i="11"/>
  <c r="K358" i="11"/>
  <c r="K342" i="11"/>
  <c r="K326" i="11"/>
  <c r="K310" i="11"/>
  <c r="K77" i="11"/>
  <c r="K144" i="11"/>
  <c r="K160" i="11"/>
  <c r="K176" i="11"/>
  <c r="K192" i="11"/>
  <c r="K208" i="11"/>
  <c r="K224" i="11"/>
  <c r="K240" i="11"/>
  <c r="K256" i="11"/>
  <c r="K272" i="11"/>
  <c r="K288" i="11"/>
  <c r="K304" i="11"/>
  <c r="K3" i="11"/>
  <c r="K370" i="11"/>
  <c r="K354" i="11"/>
  <c r="K338" i="11"/>
  <c r="K322" i="11"/>
  <c r="K305" i="11"/>
  <c r="K253" i="11"/>
  <c r="K189" i="11"/>
  <c r="K125" i="11"/>
  <c r="K61" i="11"/>
  <c r="K109" i="11"/>
  <c r="K378" i="11"/>
  <c r="K346" i="11"/>
  <c r="K285" i="11"/>
  <c r="K93" i="11"/>
  <c r="K205" i="11"/>
  <c r="K148" i="11"/>
  <c r="K164" i="11"/>
  <c r="K180" i="11"/>
  <c r="K196" i="11"/>
  <c r="K212" i="11"/>
  <c r="K228" i="11"/>
  <c r="K244" i="11"/>
  <c r="K260" i="11"/>
  <c r="K276" i="11"/>
  <c r="K292" i="11"/>
  <c r="K308" i="11"/>
  <c r="K382" i="11"/>
  <c r="K366" i="11"/>
  <c r="K350" i="11"/>
  <c r="K334" i="11"/>
  <c r="K318" i="11"/>
  <c r="K298" i="11"/>
  <c r="K237" i="11"/>
  <c r="K173" i="11"/>
  <c r="K45" i="11"/>
  <c r="K330" i="11"/>
  <c r="K221" i="11"/>
  <c r="K29" i="11"/>
  <c r="K269" i="11"/>
  <c r="K13" i="11"/>
  <c r="K152" i="11"/>
  <c r="K168" i="11"/>
  <c r="K184" i="11"/>
  <c r="K200" i="11"/>
  <c r="K216" i="11"/>
  <c r="K232" i="11"/>
  <c r="K248" i="11"/>
  <c r="K264" i="11"/>
  <c r="K280" i="11"/>
  <c r="K296" i="11"/>
  <c r="K362" i="11"/>
  <c r="K314" i="11"/>
  <c r="K157" i="11"/>
  <c r="K141" i="11"/>
  <c r="F2" i="1"/>
  <c r="I9" i="11"/>
  <c r="I41" i="11"/>
  <c r="I73" i="11"/>
  <c r="I105" i="11"/>
  <c r="I137" i="11"/>
  <c r="I169" i="11"/>
  <c r="I201" i="11"/>
  <c r="I233" i="11"/>
  <c r="I265" i="11"/>
  <c r="I297" i="11"/>
  <c r="I329" i="11"/>
  <c r="I361" i="11"/>
  <c r="I321" i="11"/>
  <c r="I17" i="11"/>
  <c r="I49" i="11"/>
  <c r="I81" i="11"/>
  <c r="I113" i="11"/>
  <c r="I145" i="11"/>
  <c r="I177" i="11"/>
  <c r="I209" i="11"/>
  <c r="I241" i="11"/>
  <c r="I273" i="11"/>
  <c r="I305" i="11"/>
  <c r="I337" i="11"/>
  <c r="I369" i="11"/>
  <c r="I25" i="11"/>
  <c r="I57" i="11"/>
  <c r="I89" i="11"/>
  <c r="I121" i="11"/>
  <c r="I153" i="11"/>
  <c r="I185" i="11"/>
  <c r="I217" i="11"/>
  <c r="I249" i="11"/>
  <c r="I281" i="11"/>
  <c r="I313" i="11"/>
  <c r="I345" i="11"/>
  <c r="I377" i="11"/>
  <c r="I353" i="11"/>
  <c r="E7" i="1"/>
  <c r="I33" i="11"/>
  <c r="I65" i="11"/>
  <c r="I97" i="11"/>
  <c r="I129" i="11"/>
  <c r="I161" i="11"/>
  <c r="I193" i="11"/>
  <c r="I225" i="11"/>
  <c r="I257" i="11"/>
  <c r="I289" i="11"/>
  <c r="I385" i="11"/>
  <c r="I7" i="11"/>
  <c r="I358" i="11"/>
  <c r="I326" i="11"/>
  <c r="I294" i="11"/>
  <c r="I262" i="11"/>
  <c r="I230" i="11"/>
  <c r="I198" i="11"/>
  <c r="I166" i="11"/>
  <c r="I134" i="11"/>
  <c r="I102" i="11"/>
  <c r="I70" i="11"/>
  <c r="I38" i="11"/>
  <c r="I6" i="11"/>
  <c r="I357" i="11"/>
  <c r="I325" i="11"/>
  <c r="I293" i="11"/>
  <c r="I261" i="11"/>
  <c r="I229" i="11"/>
  <c r="I197" i="11"/>
  <c r="I165" i="11"/>
  <c r="I133" i="11"/>
  <c r="I101" i="11"/>
  <c r="I69" i="11"/>
  <c r="I37" i="11"/>
  <c r="I5" i="11"/>
  <c r="I362" i="11"/>
  <c r="I330" i="11"/>
  <c r="I298" i="11"/>
  <c r="I266" i="11"/>
  <c r="I234" i="11"/>
  <c r="I202" i="11"/>
  <c r="I170" i="11"/>
  <c r="I138" i="11"/>
  <c r="I106" i="11"/>
  <c r="I74" i="11"/>
  <c r="I42" i="11"/>
  <c r="I10" i="11"/>
  <c r="I372" i="11"/>
  <c r="I356" i="11"/>
  <c r="I340" i="11"/>
  <c r="I324" i="11"/>
  <c r="I308" i="11"/>
  <c r="I292" i="11"/>
  <c r="I276" i="11"/>
  <c r="I260" i="11"/>
  <c r="I244" i="11"/>
  <c r="I228" i="11"/>
  <c r="I212" i="11"/>
  <c r="I196" i="11"/>
  <c r="I180" i="11"/>
  <c r="I164" i="11"/>
  <c r="I148" i="11"/>
  <c r="I132" i="11"/>
  <c r="I116" i="11"/>
  <c r="I100" i="11"/>
  <c r="I84" i="11"/>
  <c r="I68" i="11"/>
  <c r="I52" i="11"/>
  <c r="I36" i="11"/>
  <c r="I20" i="11"/>
  <c r="I4" i="11"/>
  <c r="I382" i="11"/>
  <c r="I350" i="11"/>
  <c r="I318" i="11"/>
  <c r="I286" i="11"/>
  <c r="I254" i="11"/>
  <c r="I222" i="11"/>
  <c r="I190" i="11"/>
  <c r="I158" i="11"/>
  <c r="I126" i="11"/>
  <c r="I94" i="11"/>
  <c r="I62" i="11"/>
  <c r="I30" i="11"/>
  <c r="I381" i="11"/>
  <c r="I349" i="11"/>
  <c r="I317" i="11"/>
  <c r="I285" i="11"/>
  <c r="I253" i="11"/>
  <c r="I221" i="11"/>
  <c r="I189" i="11"/>
  <c r="I157" i="11"/>
  <c r="I125" i="11"/>
  <c r="I93" i="11"/>
  <c r="I61" i="11"/>
  <c r="I29" i="11"/>
  <c r="I3" i="11"/>
  <c r="I354" i="11"/>
  <c r="I322" i="11"/>
  <c r="I290" i="11"/>
  <c r="I258" i="11"/>
  <c r="I226" i="11"/>
  <c r="I194" i="11"/>
  <c r="I162" i="11"/>
  <c r="I130" i="11"/>
  <c r="I98" i="11"/>
  <c r="I66" i="11"/>
  <c r="I34" i="11"/>
  <c r="I384" i="11"/>
  <c r="I368" i="11"/>
  <c r="I352" i="11"/>
  <c r="I336" i="11"/>
  <c r="I320" i="11"/>
  <c r="I304" i="11"/>
  <c r="I288" i="11"/>
  <c r="I272" i="11"/>
  <c r="I256" i="11"/>
  <c r="I240" i="11"/>
  <c r="I224" i="11"/>
  <c r="I208" i="11"/>
  <c r="I192" i="11"/>
  <c r="I176" i="11"/>
  <c r="I160" i="11"/>
  <c r="I144" i="11"/>
  <c r="I128" i="11"/>
  <c r="I112" i="11"/>
  <c r="I96" i="11"/>
  <c r="I80" i="11"/>
  <c r="I64" i="11"/>
  <c r="I48" i="11"/>
  <c r="I32" i="11"/>
  <c r="I16" i="11"/>
  <c r="I374" i="11"/>
  <c r="I342" i="11"/>
  <c r="I310" i="11"/>
  <c r="I278" i="11"/>
  <c r="I246" i="11"/>
  <c r="I214" i="11"/>
  <c r="I182" i="11"/>
  <c r="I150" i="11"/>
  <c r="I118" i="11"/>
  <c r="I86" i="11"/>
  <c r="I54" i="11"/>
  <c r="I22" i="11"/>
  <c r="I373" i="11"/>
  <c r="I341" i="11"/>
  <c r="I309" i="11"/>
  <c r="I277" i="11"/>
  <c r="I245" i="11"/>
  <c r="I213" i="11"/>
  <c r="I181" i="11"/>
  <c r="I149" i="11"/>
  <c r="I117" i="11"/>
  <c r="I85" i="11"/>
  <c r="I53" i="11"/>
  <c r="I21" i="11"/>
  <c r="I378" i="11"/>
  <c r="I346" i="11"/>
  <c r="I314" i="11"/>
  <c r="I282" i="11"/>
  <c r="I250" i="11"/>
  <c r="I218" i="11"/>
  <c r="I186" i="11"/>
  <c r="I154" i="11"/>
  <c r="I122" i="11"/>
  <c r="I90" i="11"/>
  <c r="I58" i="11"/>
  <c r="I26" i="11"/>
  <c r="I380" i="11"/>
  <c r="I364" i="11"/>
  <c r="I348" i="11"/>
  <c r="I332" i="11"/>
  <c r="I316" i="11"/>
  <c r="I300" i="11"/>
  <c r="I284" i="11"/>
  <c r="I268" i="11"/>
  <c r="I252" i="11"/>
  <c r="I236" i="11"/>
  <c r="I220" i="11"/>
  <c r="I204" i="11"/>
  <c r="I188" i="11"/>
  <c r="I172" i="11"/>
  <c r="I156" i="11"/>
  <c r="I140" i="11"/>
  <c r="I124" i="11"/>
  <c r="I108" i="11"/>
  <c r="I92" i="11"/>
  <c r="I76" i="11"/>
  <c r="I60" i="11"/>
  <c r="I44" i="11"/>
  <c r="I28" i="11"/>
  <c r="I12" i="11"/>
  <c r="I366" i="11"/>
  <c r="I334" i="11"/>
  <c r="I302" i="11"/>
  <c r="I270" i="11"/>
  <c r="I238" i="11"/>
  <c r="I206" i="11"/>
  <c r="I174" i="11"/>
  <c r="I142" i="11"/>
  <c r="I110" i="11"/>
  <c r="I78" i="11"/>
  <c r="I46" i="11"/>
  <c r="I14" i="11"/>
  <c r="I365" i="11"/>
  <c r="I333" i="11"/>
  <c r="I301" i="11"/>
  <c r="I269" i="11"/>
  <c r="I237" i="11"/>
  <c r="I205" i="11"/>
  <c r="I173" i="11"/>
  <c r="I141" i="11"/>
  <c r="I109" i="11"/>
  <c r="I77" i="11"/>
  <c r="I45" i="11"/>
  <c r="I13" i="11"/>
  <c r="I370" i="11"/>
  <c r="I338" i="11"/>
  <c r="I306" i="11"/>
  <c r="I274" i="11"/>
  <c r="I242" i="11"/>
  <c r="I210" i="11"/>
  <c r="I178" i="11"/>
  <c r="I146" i="11"/>
  <c r="I114" i="11"/>
  <c r="I82" i="11"/>
  <c r="I50" i="11"/>
  <c r="I18" i="11"/>
  <c r="I376" i="11"/>
  <c r="I360" i="11"/>
  <c r="I344" i="11"/>
  <c r="I328" i="11"/>
  <c r="I312" i="11"/>
  <c r="I296" i="11"/>
  <c r="I280" i="11"/>
  <c r="I264" i="11"/>
  <c r="I248" i="11"/>
  <c r="I232" i="11"/>
  <c r="I216" i="11"/>
  <c r="I200" i="11"/>
  <c r="I184" i="11"/>
  <c r="I168" i="11"/>
  <c r="I152" i="11"/>
  <c r="I136" i="11"/>
  <c r="I120" i="11"/>
  <c r="I104" i="11"/>
  <c r="I88" i="11"/>
  <c r="I72" i="11"/>
  <c r="I56" i="11"/>
  <c r="I40" i="11"/>
  <c r="I24" i="11"/>
  <c r="I8" i="11"/>
  <c r="I379" i="11"/>
  <c r="I363" i="11"/>
  <c r="I347" i="11"/>
  <c r="I331" i="11"/>
  <c r="I315" i="11"/>
  <c r="I299" i="11"/>
  <c r="I283" i="11"/>
  <c r="I267" i="11"/>
  <c r="I251" i="11"/>
  <c r="I235" i="11"/>
  <c r="I219" i="11"/>
  <c r="I203" i="11"/>
  <c r="I187" i="11"/>
  <c r="I171" i="11"/>
  <c r="I155" i="11"/>
  <c r="I139" i="11"/>
  <c r="I123" i="11"/>
  <c r="I107" i="11"/>
  <c r="I91" i="11"/>
  <c r="I75" i="11"/>
  <c r="I59" i="11"/>
  <c r="I43" i="11"/>
  <c r="I27" i="11"/>
  <c r="I11" i="11"/>
  <c r="I375" i="11"/>
  <c r="I359" i="11"/>
  <c r="I343" i="11"/>
  <c r="I327" i="11"/>
  <c r="I311" i="11"/>
  <c r="I295" i="11"/>
  <c r="I279" i="11"/>
  <c r="I263" i="11"/>
  <c r="I247" i="11"/>
  <c r="I231" i="11"/>
  <c r="I215" i="11"/>
  <c r="I199" i="11"/>
  <c r="I183" i="11"/>
  <c r="I167" i="11"/>
  <c r="I151" i="11"/>
  <c r="I135" i="11"/>
  <c r="I119" i="11"/>
  <c r="I103" i="11"/>
  <c r="I87" i="11"/>
  <c r="I71" i="11"/>
  <c r="I55" i="11"/>
  <c r="I39" i="11"/>
  <c r="I23" i="11"/>
  <c r="I371" i="11"/>
  <c r="I355" i="11"/>
  <c r="I339" i="11"/>
  <c r="I323" i="11"/>
  <c r="I307" i="11"/>
  <c r="I291" i="11"/>
  <c r="I275" i="11"/>
  <c r="I259" i="11"/>
  <c r="I243" i="11"/>
  <c r="I227" i="11"/>
  <c r="I211" i="11"/>
  <c r="I195" i="11"/>
  <c r="I179" i="11"/>
  <c r="I163" i="11"/>
  <c r="I147" i="11"/>
  <c r="I131" i="11"/>
  <c r="I115" i="11"/>
  <c r="I99" i="11"/>
  <c r="I83" i="11"/>
  <c r="I67" i="11"/>
  <c r="I51" i="11"/>
  <c r="I35" i="11"/>
  <c r="I19" i="11"/>
  <c r="I383" i="11"/>
  <c r="I367" i="11"/>
  <c r="I351" i="11"/>
  <c r="I335" i="11"/>
  <c r="I319" i="11"/>
  <c r="I303" i="11"/>
  <c r="I287" i="11"/>
  <c r="I271" i="11"/>
  <c r="I255" i="11"/>
  <c r="I239" i="11"/>
  <c r="I223" i="11"/>
  <c r="I207" i="11"/>
  <c r="I191" i="11"/>
  <c r="I175" i="11"/>
  <c r="I159" i="11"/>
  <c r="I143" i="11"/>
  <c r="I127" i="11"/>
  <c r="I111" i="11"/>
  <c r="I95" i="11"/>
  <c r="I79" i="11"/>
  <c r="I63" i="11"/>
  <c r="I47" i="11"/>
  <c r="I31" i="11"/>
  <c r="I15" i="11"/>
  <c r="C7" i="1"/>
  <c r="F4" i="1"/>
  <c r="F5" i="1"/>
  <c r="F6" i="1"/>
  <c r="Y223" i="8" l="1"/>
  <c r="Z223" i="8" s="1"/>
  <c r="Y99" i="8"/>
  <c r="Z99" i="8" s="1"/>
  <c r="R99" i="8"/>
  <c r="S99" i="8" s="1"/>
  <c r="Y291" i="8"/>
  <c r="Z291" i="8" s="1"/>
  <c r="Y183" i="8"/>
  <c r="Z183" i="8" s="1"/>
  <c r="R183" i="8"/>
  <c r="S183" i="8" s="1"/>
  <c r="Y59" i="8"/>
  <c r="Z59" i="8" s="1"/>
  <c r="Y251" i="8"/>
  <c r="Z251" i="8" s="1"/>
  <c r="R251" i="8"/>
  <c r="S251" i="8" s="1"/>
  <c r="Y379" i="8"/>
  <c r="Z379" i="8" s="1"/>
  <c r="R379" i="8"/>
  <c r="S379" i="8" s="1"/>
  <c r="Y248" i="8"/>
  <c r="Z248" i="8" s="1"/>
  <c r="R248" i="8"/>
  <c r="S248" i="8" s="1"/>
  <c r="Y114" i="8"/>
  <c r="Z114" i="8" s="1"/>
  <c r="R114" i="8"/>
  <c r="S114" i="8" s="1"/>
  <c r="Y109" i="8"/>
  <c r="Z109" i="8" s="1"/>
  <c r="R109" i="8"/>
  <c r="S109" i="8" s="1"/>
  <c r="Y238" i="8"/>
  <c r="Z238" i="8" s="1"/>
  <c r="R238" i="8"/>
  <c r="S238" i="8" s="1"/>
  <c r="Y188" i="8"/>
  <c r="Z188" i="8" s="1"/>
  <c r="R188" i="8"/>
  <c r="S188" i="8" s="1"/>
  <c r="Y316" i="8"/>
  <c r="Z316" i="8" s="1"/>
  <c r="R316" i="8"/>
  <c r="S316" i="8" s="1"/>
  <c r="Y378" i="8"/>
  <c r="Z378" i="8" s="1"/>
  <c r="Y118" i="8"/>
  <c r="Z118" i="8" s="1"/>
  <c r="R118" i="8"/>
  <c r="S118" i="8" s="1"/>
  <c r="Y64" i="8"/>
  <c r="Z64" i="8" s="1"/>
  <c r="R64" i="8"/>
  <c r="S64" i="8" s="1"/>
  <c r="Y320" i="8"/>
  <c r="Z320" i="8" s="1"/>
  <c r="Y381" i="8"/>
  <c r="Z381" i="8" s="1"/>
  <c r="R381" i="8"/>
  <c r="S381" i="8" s="1"/>
  <c r="Y116" i="8"/>
  <c r="Z116" i="8" s="1"/>
  <c r="R116" i="8"/>
  <c r="S116" i="8" s="1"/>
  <c r="Y372" i="8"/>
  <c r="Z372" i="8" s="1"/>
  <c r="R372" i="8"/>
  <c r="S372" i="8" s="1"/>
  <c r="Y101" i="8"/>
  <c r="Z101" i="8" s="1"/>
  <c r="R101" i="8"/>
  <c r="S101" i="8" s="1"/>
  <c r="Y230" i="8"/>
  <c r="Z230" i="8" s="1"/>
  <c r="R230" i="8"/>
  <c r="S230" i="8" s="1"/>
  <c r="Y129" i="8"/>
  <c r="Z129" i="8" s="1"/>
  <c r="R129" i="8"/>
  <c r="S129" i="8" s="1"/>
  <c r="Y177" i="8"/>
  <c r="Z177" i="8" s="1"/>
  <c r="R177" i="8"/>
  <c r="S177" i="8" s="1"/>
  <c r="Y201" i="8"/>
  <c r="Z201" i="8" s="1"/>
  <c r="Y47" i="8"/>
  <c r="Z47" i="8" s="1"/>
  <c r="R47" i="8"/>
  <c r="S47" i="8" s="1"/>
  <c r="Y111" i="8"/>
  <c r="Z111" i="8" s="1"/>
  <c r="R111" i="8"/>
  <c r="S111" i="8" s="1"/>
  <c r="Y175" i="8"/>
  <c r="Z175" i="8" s="1"/>
  <c r="R175" i="8"/>
  <c r="S175" i="8" s="1"/>
  <c r="Y239" i="8"/>
  <c r="Z239" i="8" s="1"/>
  <c r="R239" i="8"/>
  <c r="S239" i="8" s="1"/>
  <c r="Y303" i="8"/>
  <c r="Z303" i="8" s="1"/>
  <c r="R303" i="8"/>
  <c r="S303" i="8" s="1"/>
  <c r="Y367" i="8"/>
  <c r="Z367" i="8" s="1"/>
  <c r="R367" i="8"/>
  <c r="S367" i="8" s="1"/>
  <c r="Y51" i="8"/>
  <c r="Z51" i="8" s="1"/>
  <c r="Y115" i="8"/>
  <c r="Z115" i="8" s="1"/>
  <c r="R115" i="8"/>
  <c r="S115" i="8" s="1"/>
  <c r="Y179" i="8"/>
  <c r="Z179" i="8" s="1"/>
  <c r="R179" i="8"/>
  <c r="S179" i="8" s="1"/>
  <c r="Y243" i="8"/>
  <c r="Z243" i="8" s="1"/>
  <c r="R243" i="8"/>
  <c r="S243" i="8" s="1"/>
  <c r="Y307" i="8"/>
  <c r="Z307" i="8" s="1"/>
  <c r="R307" i="8"/>
  <c r="S307" i="8" s="1"/>
  <c r="Y371" i="8"/>
  <c r="Z371" i="8" s="1"/>
  <c r="R371" i="8"/>
  <c r="S371" i="8" s="1"/>
  <c r="Y71" i="8"/>
  <c r="Z71" i="8" s="1"/>
  <c r="R71" i="8"/>
  <c r="S71" i="8" s="1"/>
  <c r="Y135" i="8"/>
  <c r="Z135" i="8" s="1"/>
  <c r="R135" i="8"/>
  <c r="S135" i="8" s="1"/>
  <c r="Y199" i="8"/>
  <c r="Z199" i="8" s="1"/>
  <c r="R199" i="8"/>
  <c r="S199" i="8" s="1"/>
  <c r="Y263" i="8"/>
  <c r="Z263" i="8" s="1"/>
  <c r="R263" i="8"/>
  <c r="S263" i="8" s="1"/>
  <c r="Y327" i="8"/>
  <c r="Z327" i="8" s="1"/>
  <c r="R327" i="8"/>
  <c r="S327" i="8" s="1"/>
  <c r="Y11" i="8"/>
  <c r="Z11" i="8" s="1"/>
  <c r="R11" i="8"/>
  <c r="S11" i="8" s="1"/>
  <c r="Y75" i="8"/>
  <c r="Z75" i="8" s="1"/>
  <c r="R75" i="8"/>
  <c r="S75" i="8" s="1"/>
  <c r="Y139" i="8"/>
  <c r="Z139" i="8" s="1"/>
  <c r="R139" i="8"/>
  <c r="S139" i="8" s="1"/>
  <c r="Y203" i="8"/>
  <c r="Z203" i="8" s="1"/>
  <c r="R203" i="8"/>
  <c r="S203" i="8" s="1"/>
  <c r="Y267" i="8"/>
  <c r="Z267" i="8" s="1"/>
  <c r="R267" i="8"/>
  <c r="S267" i="8" s="1"/>
  <c r="Y331" i="8"/>
  <c r="Z331" i="8" s="1"/>
  <c r="R331" i="8"/>
  <c r="S331" i="8" s="1"/>
  <c r="Y8" i="8"/>
  <c r="Z8" i="8" s="1"/>
  <c r="R8" i="8"/>
  <c r="S8" i="8" s="1"/>
  <c r="Y72" i="8"/>
  <c r="Z72" i="8" s="1"/>
  <c r="R72" i="8"/>
  <c r="S72" i="8" s="1"/>
  <c r="Y136" i="8"/>
  <c r="Z136" i="8" s="1"/>
  <c r="R136" i="8"/>
  <c r="S136" i="8" s="1"/>
  <c r="Y200" i="8"/>
  <c r="Z200" i="8" s="1"/>
  <c r="R200" i="8"/>
  <c r="S200" i="8" s="1"/>
  <c r="Y264" i="8"/>
  <c r="Z264" i="8" s="1"/>
  <c r="R264" i="8"/>
  <c r="S264" i="8" s="1"/>
  <c r="Y328" i="8"/>
  <c r="Z328" i="8" s="1"/>
  <c r="R328" i="8"/>
  <c r="S328" i="8" s="1"/>
  <c r="Y18" i="8"/>
  <c r="Z18" i="8" s="1"/>
  <c r="R18" i="8"/>
  <c r="S18" i="8" s="1"/>
  <c r="Y146" i="8"/>
  <c r="Z146" i="8" s="1"/>
  <c r="R146" i="8"/>
  <c r="S146" i="8" s="1"/>
  <c r="Y274" i="8"/>
  <c r="Z274" i="8" s="1"/>
  <c r="R274" i="8"/>
  <c r="S274" i="8" s="1"/>
  <c r="Y13" i="8"/>
  <c r="Z13" i="8" s="1"/>
  <c r="R13" i="8"/>
  <c r="S13" i="8" s="1"/>
  <c r="Y141" i="8"/>
  <c r="Z141" i="8" s="1"/>
  <c r="R141" i="8"/>
  <c r="S141" i="8" s="1"/>
  <c r="Y269" i="8"/>
  <c r="Z269" i="8" s="1"/>
  <c r="Y14" i="8"/>
  <c r="Z14" i="8" s="1"/>
  <c r="R14" i="8"/>
  <c r="S14" i="8" s="1"/>
  <c r="Y142" i="8"/>
  <c r="Z142" i="8" s="1"/>
  <c r="R142" i="8"/>
  <c r="S142" i="8" s="1"/>
  <c r="Y270" i="8"/>
  <c r="Z270" i="8" s="1"/>
  <c r="R270" i="8"/>
  <c r="S270" i="8" s="1"/>
  <c r="Y12" i="8"/>
  <c r="Z12" i="8" s="1"/>
  <c r="R12" i="8"/>
  <c r="S12" i="8" s="1"/>
  <c r="Y76" i="8"/>
  <c r="Z76" i="8" s="1"/>
  <c r="R76" i="8"/>
  <c r="S76" i="8" s="1"/>
  <c r="Y140" i="8"/>
  <c r="Z140" i="8" s="1"/>
  <c r="R140" i="8"/>
  <c r="S140" i="8" s="1"/>
  <c r="Y204" i="8"/>
  <c r="Z204" i="8" s="1"/>
  <c r="R204" i="8"/>
  <c r="S204" i="8" s="1"/>
  <c r="Y268" i="8"/>
  <c r="Z268" i="8" s="1"/>
  <c r="R268" i="8"/>
  <c r="S268" i="8" s="1"/>
  <c r="Y332" i="8"/>
  <c r="Z332" i="8" s="1"/>
  <c r="Y26" i="8"/>
  <c r="Z26" i="8" s="1"/>
  <c r="R26" i="8"/>
  <c r="S26" i="8" s="1"/>
  <c r="Y154" i="8"/>
  <c r="Z154" i="8" s="1"/>
  <c r="R154" i="8"/>
  <c r="S154" i="8" s="1"/>
  <c r="Y282" i="8"/>
  <c r="Z282" i="8" s="1"/>
  <c r="Y21" i="8"/>
  <c r="Z21" i="8" s="1"/>
  <c r="R21" i="8"/>
  <c r="S21" i="8" s="1"/>
  <c r="Y149" i="8"/>
  <c r="Z149" i="8" s="1"/>
  <c r="R149" i="8"/>
  <c r="S149" i="8" s="1"/>
  <c r="Y277" i="8"/>
  <c r="Z277" i="8" s="1"/>
  <c r="Y22" i="8"/>
  <c r="Z22" i="8" s="1"/>
  <c r="R22" i="8"/>
  <c r="S22" i="8" s="1"/>
  <c r="Y150" i="8"/>
  <c r="Z150" i="8" s="1"/>
  <c r="R150" i="8"/>
  <c r="S150" i="8" s="1"/>
  <c r="Y278" i="8"/>
  <c r="Z278" i="8" s="1"/>
  <c r="R278" i="8"/>
  <c r="S278" i="8" s="1"/>
  <c r="Y16" i="8"/>
  <c r="Z16" i="8" s="1"/>
  <c r="R16" i="8"/>
  <c r="S16" i="8" s="1"/>
  <c r="Y80" i="8"/>
  <c r="Z80" i="8" s="1"/>
  <c r="R80" i="8"/>
  <c r="S80" i="8" s="1"/>
  <c r="Y144" i="8"/>
  <c r="Z144" i="8" s="1"/>
  <c r="Y208" i="8"/>
  <c r="Z208" i="8" s="1"/>
  <c r="R208" i="8"/>
  <c r="S208" i="8" s="1"/>
  <c r="Y272" i="8"/>
  <c r="Z272" i="8" s="1"/>
  <c r="R272" i="8"/>
  <c r="S272" i="8" s="1"/>
  <c r="Y336" i="8"/>
  <c r="Z336" i="8" s="1"/>
  <c r="R336" i="8"/>
  <c r="S336" i="8" s="1"/>
  <c r="Y34" i="8"/>
  <c r="Z34" i="8" s="1"/>
  <c r="Y162" i="8"/>
  <c r="Z162" i="8" s="1"/>
  <c r="R162" i="8"/>
  <c r="S162" i="8" s="1"/>
  <c r="Y290" i="8"/>
  <c r="Z290" i="8" s="1"/>
  <c r="R290" i="8"/>
  <c r="S290" i="8" s="1"/>
  <c r="Y29" i="8"/>
  <c r="Z29" i="8" s="1"/>
  <c r="R29" i="8"/>
  <c r="S29" i="8" s="1"/>
  <c r="Y157" i="8"/>
  <c r="Z157" i="8" s="1"/>
  <c r="Y285" i="8"/>
  <c r="Z285" i="8" s="1"/>
  <c r="R285" i="8"/>
  <c r="S285" i="8" s="1"/>
  <c r="Y30" i="8"/>
  <c r="Z30" i="8" s="1"/>
  <c r="R30" i="8"/>
  <c r="S30" i="8" s="1"/>
  <c r="Y158" i="8"/>
  <c r="Z158" i="8" s="1"/>
  <c r="R158" i="8"/>
  <c r="S158" i="8" s="1"/>
  <c r="Y286" i="8"/>
  <c r="Z286" i="8" s="1"/>
  <c r="R286" i="8"/>
  <c r="S286" i="8" s="1"/>
  <c r="Y4" i="8"/>
  <c r="Z4" i="8" s="1"/>
  <c r="R4" i="8"/>
  <c r="S4" i="8" s="1"/>
  <c r="Y68" i="8"/>
  <c r="Z68" i="8" s="1"/>
  <c r="R68" i="8"/>
  <c r="S68" i="8" s="1"/>
  <c r="Y132" i="8"/>
  <c r="Z132" i="8" s="1"/>
  <c r="R132" i="8"/>
  <c r="S132" i="8" s="1"/>
  <c r="Y196" i="8"/>
  <c r="Z196" i="8" s="1"/>
  <c r="R196" i="8"/>
  <c r="S196" i="8" s="1"/>
  <c r="Y260" i="8"/>
  <c r="Z260" i="8" s="1"/>
  <c r="R260" i="8"/>
  <c r="S260" i="8" s="1"/>
  <c r="Y324" i="8"/>
  <c r="Z324" i="8" s="1"/>
  <c r="R324" i="8"/>
  <c r="S324" i="8" s="1"/>
  <c r="Y10" i="8"/>
  <c r="Z10" i="8" s="1"/>
  <c r="R10" i="8"/>
  <c r="S10" i="8" s="1"/>
  <c r="Y138" i="8"/>
  <c r="Z138" i="8" s="1"/>
  <c r="Y266" i="8"/>
  <c r="Z266" i="8" s="1"/>
  <c r="Y5" i="8"/>
  <c r="Z5" i="8" s="1"/>
  <c r="R5" i="8"/>
  <c r="S5" i="8" s="1"/>
  <c r="Y133" i="8"/>
  <c r="Z133" i="8" s="1"/>
  <c r="R133" i="8"/>
  <c r="S133" i="8" s="1"/>
  <c r="Y261" i="8"/>
  <c r="Z261" i="8" s="1"/>
  <c r="R261" i="8"/>
  <c r="S261" i="8" s="1"/>
  <c r="Y6" i="8"/>
  <c r="Z6" i="8" s="1"/>
  <c r="R6" i="8"/>
  <c r="S6" i="8" s="1"/>
  <c r="Y134" i="8"/>
  <c r="Z134" i="8" s="1"/>
  <c r="R134" i="8"/>
  <c r="S134" i="8" s="1"/>
  <c r="Y262" i="8"/>
  <c r="Z262" i="8" s="1"/>
  <c r="R262" i="8"/>
  <c r="S262" i="8" s="1"/>
  <c r="Y7" i="8"/>
  <c r="Z7" i="8" s="1"/>
  <c r="R7" i="8"/>
  <c r="S7" i="8" s="1"/>
  <c r="Y225" i="8"/>
  <c r="Z225" i="8" s="1"/>
  <c r="R225" i="8"/>
  <c r="S225" i="8" s="1"/>
  <c r="Y97" i="8"/>
  <c r="Z97" i="8" s="1"/>
  <c r="R97" i="8"/>
  <c r="S97" i="8" s="1"/>
  <c r="Y353" i="8"/>
  <c r="Z353" i="8" s="1"/>
  <c r="R353" i="8"/>
  <c r="S353" i="8" s="1"/>
  <c r="Y281" i="8"/>
  <c r="Z281" i="8" s="1"/>
  <c r="R281" i="8"/>
  <c r="S281" i="8" s="1"/>
  <c r="Y153" i="8"/>
  <c r="Z153" i="8" s="1"/>
  <c r="R153" i="8"/>
  <c r="S153" i="8" s="1"/>
  <c r="Y25" i="8"/>
  <c r="Z25" i="8" s="1"/>
  <c r="R25" i="8"/>
  <c r="S25" i="8" s="1"/>
  <c r="Y273" i="8"/>
  <c r="Z273" i="8" s="1"/>
  <c r="R273" i="8"/>
  <c r="S273" i="8" s="1"/>
  <c r="Y145" i="8"/>
  <c r="Z145" i="8" s="1"/>
  <c r="R145" i="8"/>
  <c r="S145" i="8" s="1"/>
  <c r="Y17" i="8"/>
  <c r="Z17" i="8" s="1"/>
  <c r="R17" i="8"/>
  <c r="S17" i="8" s="1"/>
  <c r="Y297" i="8"/>
  <c r="Z297" i="8" s="1"/>
  <c r="R297" i="8"/>
  <c r="S297" i="8" s="1"/>
  <c r="Y169" i="8"/>
  <c r="Z169" i="8" s="1"/>
  <c r="Y41" i="8"/>
  <c r="Z41" i="8" s="1"/>
  <c r="R41" i="8"/>
  <c r="S41" i="8" s="1"/>
  <c r="R306" i="8"/>
  <c r="S306" i="8" s="1"/>
  <c r="R185" i="8"/>
  <c r="S185" i="8" s="1"/>
  <c r="R284" i="8"/>
  <c r="S284" i="8" s="1"/>
  <c r="R156" i="8"/>
  <c r="S156" i="8" s="1"/>
  <c r="R28" i="8"/>
  <c r="S28" i="8" s="1"/>
  <c r="R27" i="8"/>
  <c r="S27" i="8" s="1"/>
  <c r="R186" i="8"/>
  <c r="S186" i="8" s="1"/>
  <c r="R201" i="8"/>
  <c r="S201" i="8" s="1"/>
  <c r="R383" i="8"/>
  <c r="S383" i="8" s="1"/>
  <c r="R255" i="8"/>
  <c r="S255" i="8" s="1"/>
  <c r="R364" i="8"/>
  <c r="S364" i="8" s="1"/>
  <c r="R362" i="8"/>
  <c r="S362" i="8" s="1"/>
  <c r="R106" i="8"/>
  <c r="S106" i="8" s="1"/>
  <c r="R320" i="8"/>
  <c r="S320" i="8" s="1"/>
  <c r="R144" i="8"/>
  <c r="S144" i="8" s="1"/>
  <c r="R355" i="8"/>
  <c r="S355" i="8" s="1"/>
  <c r="R227" i="8"/>
  <c r="S227" i="8" s="1"/>
  <c r="AC1" i="11"/>
  <c r="W1" i="11"/>
  <c r="R35" i="8"/>
  <c r="S35" i="8" s="1"/>
  <c r="Y31" i="8"/>
  <c r="Z31" i="8" s="1"/>
  <c r="R31" i="8"/>
  <c r="S31" i="8" s="1"/>
  <c r="Y287" i="8"/>
  <c r="Z287" i="8" s="1"/>
  <c r="Y227" i="8"/>
  <c r="Z227" i="8" s="1"/>
  <c r="Y119" i="8"/>
  <c r="Z119" i="8" s="1"/>
  <c r="R119" i="8"/>
  <c r="S119" i="8" s="1"/>
  <c r="Y311" i="8"/>
  <c r="Z311" i="8" s="1"/>
  <c r="R311" i="8"/>
  <c r="S311" i="8" s="1"/>
  <c r="Y123" i="8"/>
  <c r="Z123" i="8" s="1"/>
  <c r="R123" i="8"/>
  <c r="S123" i="8" s="1"/>
  <c r="Y56" i="8"/>
  <c r="Z56" i="8" s="1"/>
  <c r="R56" i="8"/>
  <c r="S56" i="8" s="1"/>
  <c r="Y312" i="8"/>
  <c r="Z312" i="8" s="1"/>
  <c r="R312" i="8"/>
  <c r="S312" i="8" s="1"/>
  <c r="Y370" i="8"/>
  <c r="Z370" i="8" s="1"/>
  <c r="R370" i="8"/>
  <c r="S370" i="8" s="1"/>
  <c r="Y237" i="8"/>
  <c r="Z237" i="8" s="1"/>
  <c r="R237" i="8"/>
  <c r="S237" i="8" s="1"/>
  <c r="Y366" i="8"/>
  <c r="Z366" i="8" s="1"/>
  <c r="R366" i="8"/>
  <c r="S366" i="8" s="1"/>
  <c r="Y252" i="8"/>
  <c r="Z252" i="8" s="1"/>
  <c r="R252" i="8"/>
  <c r="S252" i="8" s="1"/>
  <c r="Y250" i="8"/>
  <c r="Z250" i="8" s="1"/>
  <c r="R250" i="8"/>
  <c r="S250" i="8" s="1"/>
  <c r="Y373" i="8"/>
  <c r="Z373" i="8" s="1"/>
  <c r="R373" i="8"/>
  <c r="S373" i="8" s="1"/>
  <c r="Y128" i="8"/>
  <c r="Z128" i="8" s="1"/>
  <c r="R128" i="8"/>
  <c r="S128" i="8" s="1"/>
  <c r="Y384" i="8"/>
  <c r="Z384" i="8" s="1"/>
  <c r="R384" i="8"/>
  <c r="S384" i="8" s="1"/>
  <c r="Y253" i="8"/>
  <c r="Z253" i="8" s="1"/>
  <c r="R253" i="8"/>
  <c r="S253" i="8" s="1"/>
  <c r="Y52" i="8"/>
  <c r="Z52" i="8" s="1"/>
  <c r="R52" i="8"/>
  <c r="S52" i="8" s="1"/>
  <c r="Y244" i="8"/>
  <c r="Z244" i="8" s="1"/>
  <c r="R244" i="8"/>
  <c r="S244" i="8" s="1"/>
  <c r="Y234" i="8"/>
  <c r="Z234" i="8" s="1"/>
  <c r="R234" i="8"/>
  <c r="S234" i="8" s="1"/>
  <c r="Y102" i="8"/>
  <c r="Z102" i="8" s="1"/>
  <c r="R102" i="8"/>
  <c r="S102" i="8" s="1"/>
  <c r="Y257" i="8"/>
  <c r="Z257" i="8" s="1"/>
  <c r="R257" i="8"/>
  <c r="S257" i="8" s="1"/>
  <c r="Y57" i="8"/>
  <c r="Z57" i="8" s="1"/>
  <c r="R57" i="8"/>
  <c r="S57" i="8" s="1"/>
  <c r="Y329" i="8"/>
  <c r="Z329" i="8" s="1"/>
  <c r="Y63" i="8"/>
  <c r="Z63" i="8" s="1"/>
  <c r="R63" i="8"/>
  <c r="S63" i="8" s="1"/>
  <c r="Y127" i="8"/>
  <c r="Z127" i="8" s="1"/>
  <c r="R127" i="8"/>
  <c r="S127" i="8" s="1"/>
  <c r="Y191" i="8"/>
  <c r="Z191" i="8" s="1"/>
  <c r="Y255" i="8"/>
  <c r="Z255" i="8" s="1"/>
  <c r="Y319" i="8"/>
  <c r="Z319" i="8" s="1"/>
  <c r="Y383" i="8"/>
  <c r="Z383" i="8" s="1"/>
  <c r="Y67" i="8"/>
  <c r="Z67" i="8" s="1"/>
  <c r="R67" i="8"/>
  <c r="S67" i="8" s="1"/>
  <c r="Y131" i="8"/>
  <c r="Z131" i="8" s="1"/>
  <c r="R131" i="8"/>
  <c r="S131" i="8" s="1"/>
  <c r="Y195" i="8"/>
  <c r="Z195" i="8" s="1"/>
  <c r="R195" i="8"/>
  <c r="S195" i="8" s="1"/>
  <c r="Y259" i="8"/>
  <c r="Z259" i="8" s="1"/>
  <c r="Y323" i="8"/>
  <c r="Z323" i="8" s="1"/>
  <c r="Y23" i="8"/>
  <c r="Z23" i="8" s="1"/>
  <c r="R23" i="8"/>
  <c r="S23" i="8" s="1"/>
  <c r="Y87" i="8"/>
  <c r="Z87" i="8" s="1"/>
  <c r="R87" i="8"/>
  <c r="S87" i="8" s="1"/>
  <c r="Y151" i="8"/>
  <c r="Z151" i="8" s="1"/>
  <c r="R151" i="8"/>
  <c r="S151" i="8" s="1"/>
  <c r="Y215" i="8"/>
  <c r="Z215" i="8" s="1"/>
  <c r="R215" i="8"/>
  <c r="S215" i="8" s="1"/>
  <c r="Y279" i="8"/>
  <c r="Z279" i="8" s="1"/>
  <c r="R279" i="8"/>
  <c r="S279" i="8" s="1"/>
  <c r="Y343" i="8"/>
  <c r="Z343" i="8" s="1"/>
  <c r="R343" i="8"/>
  <c r="S343" i="8" s="1"/>
  <c r="Y27" i="8"/>
  <c r="Z27" i="8" s="1"/>
  <c r="Y91" i="8"/>
  <c r="Z91" i="8" s="1"/>
  <c r="Y155" i="8"/>
  <c r="Z155" i="8" s="1"/>
  <c r="R155" i="8"/>
  <c r="S155" i="8" s="1"/>
  <c r="Y219" i="8"/>
  <c r="Z219" i="8" s="1"/>
  <c r="R219" i="8"/>
  <c r="S219" i="8" s="1"/>
  <c r="Y283" i="8"/>
  <c r="Z283" i="8" s="1"/>
  <c r="R283" i="8"/>
  <c r="S283" i="8" s="1"/>
  <c r="Y347" i="8"/>
  <c r="Z347" i="8" s="1"/>
  <c r="R347" i="8"/>
  <c r="S347" i="8" s="1"/>
  <c r="Y24" i="8"/>
  <c r="Z24" i="8" s="1"/>
  <c r="R24" i="8"/>
  <c r="S24" i="8" s="1"/>
  <c r="Y88" i="8"/>
  <c r="Z88" i="8" s="1"/>
  <c r="R88" i="8"/>
  <c r="S88" i="8" s="1"/>
  <c r="Y152" i="8"/>
  <c r="Z152" i="8" s="1"/>
  <c r="R152" i="8"/>
  <c r="S152" i="8" s="1"/>
  <c r="Y216" i="8"/>
  <c r="Z216" i="8" s="1"/>
  <c r="R216" i="8"/>
  <c r="S216" i="8" s="1"/>
  <c r="Y280" i="8"/>
  <c r="Z280" i="8" s="1"/>
  <c r="R280" i="8"/>
  <c r="S280" i="8" s="1"/>
  <c r="Y344" i="8"/>
  <c r="Z344" i="8" s="1"/>
  <c r="R344" i="8"/>
  <c r="S344" i="8" s="1"/>
  <c r="Y50" i="8"/>
  <c r="Z50" i="8" s="1"/>
  <c r="R50" i="8"/>
  <c r="S50" i="8" s="1"/>
  <c r="Y178" i="8"/>
  <c r="Z178" i="8" s="1"/>
  <c r="R178" i="8"/>
  <c r="S178" i="8" s="1"/>
  <c r="Y306" i="8"/>
  <c r="Z306" i="8" s="1"/>
  <c r="Y45" i="8"/>
  <c r="Z45" i="8" s="1"/>
  <c r="R45" i="8"/>
  <c r="S45" i="8" s="1"/>
  <c r="Y173" i="8"/>
  <c r="Z173" i="8" s="1"/>
  <c r="R173" i="8"/>
  <c r="S173" i="8" s="1"/>
  <c r="Y301" i="8"/>
  <c r="Z301" i="8" s="1"/>
  <c r="R301" i="8"/>
  <c r="S301" i="8" s="1"/>
  <c r="Y46" i="8"/>
  <c r="Z46" i="8" s="1"/>
  <c r="R46" i="8"/>
  <c r="S46" i="8" s="1"/>
  <c r="Y174" i="8"/>
  <c r="Z174" i="8" s="1"/>
  <c r="R174" i="8"/>
  <c r="S174" i="8" s="1"/>
  <c r="Y302" i="8"/>
  <c r="Z302" i="8" s="1"/>
  <c r="R302" i="8"/>
  <c r="S302" i="8" s="1"/>
  <c r="Y28" i="8"/>
  <c r="Z28" i="8" s="1"/>
  <c r="Y92" i="8"/>
  <c r="Z92" i="8" s="1"/>
  <c r="Y156" i="8"/>
  <c r="Z156" i="8" s="1"/>
  <c r="Y220" i="8"/>
  <c r="Z220" i="8" s="1"/>
  <c r="Y284" i="8"/>
  <c r="Z284" i="8" s="1"/>
  <c r="Y348" i="8"/>
  <c r="Z348" i="8" s="1"/>
  <c r="Y58" i="8"/>
  <c r="Z58" i="8" s="1"/>
  <c r="R58" i="8"/>
  <c r="S58" i="8" s="1"/>
  <c r="Y186" i="8"/>
  <c r="Z186" i="8" s="1"/>
  <c r="Y314" i="8"/>
  <c r="Z314" i="8" s="1"/>
  <c r="R314" i="8"/>
  <c r="S314" i="8" s="1"/>
  <c r="Y53" i="8"/>
  <c r="Z53" i="8" s="1"/>
  <c r="R53" i="8"/>
  <c r="S53" i="8" s="1"/>
  <c r="Y181" i="8"/>
  <c r="Z181" i="8" s="1"/>
  <c r="R181" i="8"/>
  <c r="S181" i="8" s="1"/>
  <c r="Y309" i="8"/>
  <c r="Z309" i="8" s="1"/>
  <c r="Y54" i="8"/>
  <c r="Z54" i="8" s="1"/>
  <c r="R54" i="8"/>
  <c r="S54" i="8" s="1"/>
  <c r="Y182" i="8"/>
  <c r="Z182" i="8" s="1"/>
  <c r="R182" i="8"/>
  <c r="S182" i="8" s="1"/>
  <c r="Y310" i="8"/>
  <c r="Z310" i="8" s="1"/>
  <c r="R310" i="8"/>
  <c r="S310" i="8" s="1"/>
  <c r="Y32" i="8"/>
  <c r="Z32" i="8" s="1"/>
  <c r="R32" i="8"/>
  <c r="S32" i="8" s="1"/>
  <c r="Y96" i="8"/>
  <c r="Z96" i="8" s="1"/>
  <c r="R96" i="8"/>
  <c r="S96" i="8" s="1"/>
  <c r="Y160" i="8"/>
  <c r="Z160" i="8" s="1"/>
  <c r="R160" i="8"/>
  <c r="S160" i="8" s="1"/>
  <c r="Y224" i="8"/>
  <c r="Z224" i="8" s="1"/>
  <c r="R224" i="8"/>
  <c r="S224" i="8" s="1"/>
  <c r="Y288" i="8"/>
  <c r="Z288" i="8" s="1"/>
  <c r="R288" i="8"/>
  <c r="S288" i="8" s="1"/>
  <c r="Y352" i="8"/>
  <c r="Z352" i="8" s="1"/>
  <c r="R352" i="8"/>
  <c r="S352" i="8" s="1"/>
  <c r="Y66" i="8"/>
  <c r="Z66" i="8" s="1"/>
  <c r="R66" i="8"/>
  <c r="S66" i="8" s="1"/>
  <c r="Y194" i="8"/>
  <c r="Z194" i="8" s="1"/>
  <c r="R194" i="8"/>
  <c r="S194" i="8" s="1"/>
  <c r="Y322" i="8"/>
  <c r="Z322" i="8" s="1"/>
  <c r="R322" i="8"/>
  <c r="S322" i="8" s="1"/>
  <c r="Y61" i="8"/>
  <c r="Z61" i="8" s="1"/>
  <c r="R61" i="8"/>
  <c r="S61" i="8" s="1"/>
  <c r="Y189" i="8"/>
  <c r="Z189" i="8" s="1"/>
  <c r="R189" i="8"/>
  <c r="S189" i="8" s="1"/>
  <c r="Y317" i="8"/>
  <c r="Z317" i="8" s="1"/>
  <c r="R317" i="8"/>
  <c r="S317" i="8" s="1"/>
  <c r="Y62" i="8"/>
  <c r="Z62" i="8" s="1"/>
  <c r="R62" i="8"/>
  <c r="S62" i="8" s="1"/>
  <c r="Y190" i="8"/>
  <c r="Z190" i="8" s="1"/>
  <c r="R190" i="8"/>
  <c r="S190" i="8" s="1"/>
  <c r="Y318" i="8"/>
  <c r="Z318" i="8" s="1"/>
  <c r="R318" i="8"/>
  <c r="S318" i="8" s="1"/>
  <c r="Y20" i="8"/>
  <c r="Z20" i="8" s="1"/>
  <c r="R20" i="8"/>
  <c r="S20" i="8" s="1"/>
  <c r="Y84" i="8"/>
  <c r="Z84" i="8" s="1"/>
  <c r="R84" i="8"/>
  <c r="S84" i="8" s="1"/>
  <c r="Y148" i="8"/>
  <c r="Z148" i="8" s="1"/>
  <c r="R148" i="8"/>
  <c r="S148" i="8" s="1"/>
  <c r="Y212" i="8"/>
  <c r="Z212" i="8" s="1"/>
  <c r="R212" i="8"/>
  <c r="S212" i="8" s="1"/>
  <c r="Y276" i="8"/>
  <c r="Z276" i="8" s="1"/>
  <c r="R276" i="8"/>
  <c r="S276" i="8" s="1"/>
  <c r="Y340" i="8"/>
  <c r="Z340" i="8" s="1"/>
  <c r="R340" i="8"/>
  <c r="S340" i="8" s="1"/>
  <c r="Y42" i="8"/>
  <c r="Z42" i="8" s="1"/>
  <c r="R42" i="8"/>
  <c r="S42" i="8" s="1"/>
  <c r="Y170" i="8"/>
  <c r="Z170" i="8" s="1"/>
  <c r="R170" i="8"/>
  <c r="S170" i="8" s="1"/>
  <c r="Y298" i="8"/>
  <c r="Z298" i="8" s="1"/>
  <c r="R298" i="8"/>
  <c r="S298" i="8" s="1"/>
  <c r="Y37" i="8"/>
  <c r="Z37" i="8" s="1"/>
  <c r="R37" i="8"/>
  <c r="S37" i="8" s="1"/>
  <c r="Y165" i="8"/>
  <c r="Z165" i="8" s="1"/>
  <c r="R165" i="8"/>
  <c r="S165" i="8" s="1"/>
  <c r="Y293" i="8"/>
  <c r="Z293" i="8" s="1"/>
  <c r="R293" i="8"/>
  <c r="S293" i="8" s="1"/>
  <c r="Y38" i="8"/>
  <c r="Z38" i="8" s="1"/>
  <c r="R38" i="8"/>
  <c r="S38" i="8" s="1"/>
  <c r="Y166" i="8"/>
  <c r="Z166" i="8" s="1"/>
  <c r="R166" i="8"/>
  <c r="S166" i="8" s="1"/>
  <c r="Y294" i="8"/>
  <c r="Z294" i="8" s="1"/>
  <c r="R294" i="8"/>
  <c r="S294" i="8" s="1"/>
  <c r="Y385" i="8"/>
  <c r="Z385" i="8" s="1"/>
  <c r="Y193" i="8"/>
  <c r="Z193" i="8" s="1"/>
  <c r="R193" i="8"/>
  <c r="S193" i="8" s="1"/>
  <c r="Y65" i="8"/>
  <c r="Z65" i="8" s="1"/>
  <c r="R65" i="8"/>
  <c r="S65" i="8" s="1"/>
  <c r="Y377" i="8"/>
  <c r="Z377" i="8" s="1"/>
  <c r="R377" i="8"/>
  <c r="S377" i="8" s="1"/>
  <c r="Y249" i="8"/>
  <c r="Z249" i="8" s="1"/>
  <c r="R249" i="8"/>
  <c r="S249" i="8" s="1"/>
  <c r="Y121" i="8"/>
  <c r="Z121" i="8" s="1"/>
  <c r="R121" i="8"/>
  <c r="S121" i="8" s="1"/>
  <c r="Y369" i="8"/>
  <c r="Z369" i="8" s="1"/>
  <c r="R369" i="8"/>
  <c r="S369" i="8" s="1"/>
  <c r="Y241" i="8"/>
  <c r="Z241" i="8" s="1"/>
  <c r="R241" i="8"/>
  <c r="S241" i="8" s="1"/>
  <c r="Y113" i="8"/>
  <c r="Z113" i="8" s="1"/>
  <c r="R113" i="8"/>
  <c r="S113" i="8" s="1"/>
  <c r="Y321" i="8"/>
  <c r="Z321" i="8" s="1"/>
  <c r="Y265" i="8"/>
  <c r="Z265" i="8" s="1"/>
  <c r="R265" i="8"/>
  <c r="S265" i="8" s="1"/>
  <c r="Y137" i="8"/>
  <c r="Z137" i="8" s="1"/>
  <c r="R137" i="8"/>
  <c r="S137" i="8" s="1"/>
  <c r="Y9" i="8"/>
  <c r="Z9" i="8" s="1"/>
  <c r="R9" i="8"/>
  <c r="S9" i="8" s="1"/>
  <c r="K1" i="11"/>
  <c r="V1" i="11"/>
  <c r="P1" i="11"/>
  <c r="R321" i="8"/>
  <c r="S321" i="8" s="1"/>
  <c r="R124" i="8"/>
  <c r="S124" i="8" s="1"/>
  <c r="R289" i="8"/>
  <c r="S289" i="8" s="1"/>
  <c r="R282" i="8"/>
  <c r="S282" i="8" s="1"/>
  <c r="R169" i="8"/>
  <c r="S169" i="8" s="1"/>
  <c r="R351" i="8"/>
  <c r="S351" i="8" s="1"/>
  <c r="R223" i="8"/>
  <c r="S223" i="8" s="1"/>
  <c r="R332" i="8"/>
  <c r="S332" i="8" s="1"/>
  <c r="R365" i="8"/>
  <c r="S365" i="8" s="1"/>
  <c r="R330" i="8"/>
  <c r="S330" i="8" s="1"/>
  <c r="R157" i="8"/>
  <c r="S157" i="8" s="1"/>
  <c r="R323" i="8"/>
  <c r="S323" i="8" s="1"/>
  <c r="O1" i="11"/>
  <c r="Y95" i="8"/>
  <c r="Z95" i="8" s="1"/>
  <c r="R95" i="8"/>
  <c r="S95" i="8" s="1"/>
  <c r="Y351" i="8"/>
  <c r="Z351" i="8" s="1"/>
  <c r="Y163" i="8"/>
  <c r="Z163" i="8" s="1"/>
  <c r="R163" i="8"/>
  <c r="S163" i="8" s="1"/>
  <c r="Y55" i="8"/>
  <c r="Z55" i="8" s="1"/>
  <c r="R55" i="8"/>
  <c r="S55" i="8" s="1"/>
  <c r="Y375" i="8"/>
  <c r="Z375" i="8" s="1"/>
  <c r="R375" i="8"/>
  <c r="S375" i="8" s="1"/>
  <c r="Y315" i="8"/>
  <c r="Z315" i="8" s="1"/>
  <c r="R315" i="8"/>
  <c r="S315" i="8" s="1"/>
  <c r="Y184" i="8"/>
  <c r="Z184" i="8" s="1"/>
  <c r="R184" i="8"/>
  <c r="S184" i="8" s="1"/>
  <c r="Y242" i="8"/>
  <c r="Z242" i="8" s="1"/>
  <c r="R242" i="8"/>
  <c r="S242" i="8" s="1"/>
  <c r="Y110" i="8"/>
  <c r="Z110" i="8" s="1"/>
  <c r="R110" i="8"/>
  <c r="S110" i="8" s="1"/>
  <c r="Y124" i="8"/>
  <c r="Z124" i="8" s="1"/>
  <c r="Y380" i="8"/>
  <c r="Z380" i="8" s="1"/>
  <c r="R380" i="8"/>
  <c r="S380" i="8" s="1"/>
  <c r="Y117" i="8"/>
  <c r="Z117" i="8" s="1"/>
  <c r="R117" i="8"/>
  <c r="S117" i="8" s="1"/>
  <c r="Y374" i="8"/>
  <c r="Z374" i="8" s="1"/>
  <c r="R374" i="8"/>
  <c r="S374" i="8" s="1"/>
  <c r="Y256" i="8"/>
  <c r="Z256" i="8" s="1"/>
  <c r="R256" i="8"/>
  <c r="S256" i="8" s="1"/>
  <c r="Y258" i="8"/>
  <c r="Z258" i="8" s="1"/>
  <c r="R258" i="8"/>
  <c r="S258" i="8" s="1"/>
  <c r="Y3" i="8"/>
  <c r="Z3" i="8" s="1"/>
  <c r="I1" i="11"/>
  <c r="R3" i="8"/>
  <c r="Y126" i="8"/>
  <c r="Z126" i="8" s="1"/>
  <c r="Y382" i="8"/>
  <c r="Z382" i="8" s="1"/>
  <c r="R382" i="8"/>
  <c r="S382" i="8" s="1"/>
  <c r="Y308" i="8"/>
  <c r="Z308" i="8" s="1"/>
  <c r="R308" i="8"/>
  <c r="S308" i="8" s="1"/>
  <c r="Y362" i="8"/>
  <c r="Z362" i="8" s="1"/>
  <c r="Y357" i="8"/>
  <c r="Z357" i="8" s="1"/>
  <c r="R357" i="8"/>
  <c r="S357" i="8" s="1"/>
  <c r="Y358" i="8"/>
  <c r="Z358" i="8" s="1"/>
  <c r="R358" i="8"/>
  <c r="S358" i="8" s="1"/>
  <c r="Y313" i="8"/>
  <c r="Z313" i="8" s="1"/>
  <c r="R313" i="8"/>
  <c r="S313" i="8" s="1"/>
  <c r="Y185" i="8"/>
  <c r="Z185" i="8" s="1"/>
  <c r="Y49" i="8"/>
  <c r="Z49" i="8" s="1"/>
  <c r="R49" i="8"/>
  <c r="S49" i="8" s="1"/>
  <c r="Y15" i="8"/>
  <c r="Z15" i="8" s="1"/>
  <c r="R15" i="8"/>
  <c r="S15" i="8" s="1"/>
  <c r="Y79" i="8"/>
  <c r="Z79" i="8" s="1"/>
  <c r="Y143" i="8"/>
  <c r="Z143" i="8" s="1"/>
  <c r="R143" i="8"/>
  <c r="S143" i="8" s="1"/>
  <c r="Y207" i="8"/>
  <c r="Z207" i="8" s="1"/>
  <c r="R207" i="8"/>
  <c r="S207" i="8" s="1"/>
  <c r="Y271" i="8"/>
  <c r="Z271" i="8" s="1"/>
  <c r="R271" i="8"/>
  <c r="S271" i="8" s="1"/>
  <c r="Y335" i="8"/>
  <c r="Z335" i="8" s="1"/>
  <c r="R335" i="8"/>
  <c r="S335" i="8" s="1"/>
  <c r="Y19" i="8"/>
  <c r="Z19" i="8" s="1"/>
  <c r="Y83" i="8"/>
  <c r="Z83" i="8" s="1"/>
  <c r="R83" i="8"/>
  <c r="S83" i="8" s="1"/>
  <c r="Y147" i="8"/>
  <c r="Z147" i="8" s="1"/>
  <c r="R147" i="8"/>
  <c r="S147" i="8" s="1"/>
  <c r="Y211" i="8"/>
  <c r="Z211" i="8" s="1"/>
  <c r="R211" i="8"/>
  <c r="S211" i="8" s="1"/>
  <c r="Y275" i="8"/>
  <c r="Z275" i="8" s="1"/>
  <c r="R275" i="8"/>
  <c r="S275" i="8" s="1"/>
  <c r="Y339" i="8"/>
  <c r="Z339" i="8" s="1"/>
  <c r="R339" i="8"/>
  <c r="S339" i="8" s="1"/>
  <c r="Y39" i="8"/>
  <c r="Z39" i="8" s="1"/>
  <c r="R39" i="8"/>
  <c r="S39" i="8" s="1"/>
  <c r="Y103" i="8"/>
  <c r="Z103" i="8" s="1"/>
  <c r="R103" i="8"/>
  <c r="S103" i="8" s="1"/>
  <c r="Y167" i="8"/>
  <c r="Z167" i="8" s="1"/>
  <c r="R167" i="8"/>
  <c r="S167" i="8" s="1"/>
  <c r="Y231" i="8"/>
  <c r="Z231" i="8" s="1"/>
  <c r="R231" i="8"/>
  <c r="S231" i="8" s="1"/>
  <c r="Y295" i="8"/>
  <c r="Z295" i="8" s="1"/>
  <c r="R295" i="8"/>
  <c r="S295" i="8" s="1"/>
  <c r="Y359" i="8"/>
  <c r="Z359" i="8" s="1"/>
  <c r="R359" i="8"/>
  <c r="S359" i="8" s="1"/>
  <c r="Y43" i="8"/>
  <c r="Z43" i="8" s="1"/>
  <c r="R43" i="8"/>
  <c r="S43" i="8" s="1"/>
  <c r="Y107" i="8"/>
  <c r="Z107" i="8" s="1"/>
  <c r="R107" i="8"/>
  <c r="S107" i="8" s="1"/>
  <c r="Y171" i="8"/>
  <c r="Z171" i="8" s="1"/>
  <c r="R171" i="8"/>
  <c r="S171" i="8" s="1"/>
  <c r="Y235" i="8"/>
  <c r="Z235" i="8" s="1"/>
  <c r="R235" i="8"/>
  <c r="S235" i="8" s="1"/>
  <c r="Y299" i="8"/>
  <c r="Z299" i="8" s="1"/>
  <c r="R299" i="8"/>
  <c r="S299" i="8" s="1"/>
  <c r="Y363" i="8"/>
  <c r="Z363" i="8" s="1"/>
  <c r="R363" i="8"/>
  <c r="S363" i="8" s="1"/>
  <c r="Y40" i="8"/>
  <c r="Z40" i="8" s="1"/>
  <c r="R40" i="8"/>
  <c r="S40" i="8" s="1"/>
  <c r="Y104" i="8"/>
  <c r="Z104" i="8" s="1"/>
  <c r="R104" i="8"/>
  <c r="S104" i="8" s="1"/>
  <c r="Y168" i="8"/>
  <c r="Z168" i="8" s="1"/>
  <c r="R168" i="8"/>
  <c r="S168" i="8" s="1"/>
  <c r="Y232" i="8"/>
  <c r="Z232" i="8" s="1"/>
  <c r="R232" i="8"/>
  <c r="S232" i="8" s="1"/>
  <c r="Y296" i="8"/>
  <c r="Z296" i="8" s="1"/>
  <c r="R296" i="8"/>
  <c r="S296" i="8" s="1"/>
  <c r="Y360" i="8"/>
  <c r="Z360" i="8" s="1"/>
  <c r="R360" i="8"/>
  <c r="S360" i="8" s="1"/>
  <c r="Y82" i="8"/>
  <c r="Z82" i="8" s="1"/>
  <c r="R82" i="8"/>
  <c r="S82" i="8" s="1"/>
  <c r="Y210" i="8"/>
  <c r="Z210" i="8" s="1"/>
  <c r="R210" i="8"/>
  <c r="S210" i="8" s="1"/>
  <c r="Y338" i="8"/>
  <c r="Z338" i="8" s="1"/>
  <c r="R338" i="8"/>
  <c r="S338" i="8" s="1"/>
  <c r="Y77" i="8"/>
  <c r="Z77" i="8" s="1"/>
  <c r="R77" i="8"/>
  <c r="S77" i="8" s="1"/>
  <c r="Y205" i="8"/>
  <c r="Z205" i="8" s="1"/>
  <c r="R205" i="8"/>
  <c r="S205" i="8" s="1"/>
  <c r="Y333" i="8"/>
  <c r="Z333" i="8" s="1"/>
  <c r="Y78" i="8"/>
  <c r="Z78" i="8" s="1"/>
  <c r="R78" i="8"/>
  <c r="S78" i="8" s="1"/>
  <c r="Y206" i="8"/>
  <c r="Z206" i="8" s="1"/>
  <c r="R206" i="8"/>
  <c r="S206" i="8" s="1"/>
  <c r="Y334" i="8"/>
  <c r="Z334" i="8" s="1"/>
  <c r="R334" i="8"/>
  <c r="S334" i="8" s="1"/>
  <c r="Y44" i="8"/>
  <c r="Z44" i="8" s="1"/>
  <c r="R44" i="8"/>
  <c r="S44" i="8" s="1"/>
  <c r="Y108" i="8"/>
  <c r="Z108" i="8" s="1"/>
  <c r="R108" i="8"/>
  <c r="S108" i="8" s="1"/>
  <c r="Y172" i="8"/>
  <c r="Z172" i="8" s="1"/>
  <c r="R172" i="8"/>
  <c r="S172" i="8" s="1"/>
  <c r="Y236" i="8"/>
  <c r="Z236" i="8" s="1"/>
  <c r="R236" i="8"/>
  <c r="S236" i="8" s="1"/>
  <c r="Y300" i="8"/>
  <c r="Z300" i="8" s="1"/>
  <c r="Y364" i="8"/>
  <c r="Z364" i="8" s="1"/>
  <c r="Y90" i="8"/>
  <c r="Z90" i="8" s="1"/>
  <c r="R90" i="8"/>
  <c r="S90" i="8" s="1"/>
  <c r="Y218" i="8"/>
  <c r="Z218" i="8" s="1"/>
  <c r="R218" i="8"/>
  <c r="S218" i="8" s="1"/>
  <c r="Y346" i="8"/>
  <c r="Z346" i="8" s="1"/>
  <c r="Y85" i="8"/>
  <c r="Z85" i="8" s="1"/>
  <c r="R85" i="8"/>
  <c r="S85" i="8" s="1"/>
  <c r="Y213" i="8"/>
  <c r="Z213" i="8" s="1"/>
  <c r="Y341" i="8"/>
  <c r="Z341" i="8" s="1"/>
  <c r="R341" i="8"/>
  <c r="S341" i="8" s="1"/>
  <c r="Y86" i="8"/>
  <c r="Z86" i="8" s="1"/>
  <c r="R86" i="8"/>
  <c r="S86" i="8" s="1"/>
  <c r="Y214" i="8"/>
  <c r="Z214" i="8" s="1"/>
  <c r="R214" i="8"/>
  <c r="S214" i="8" s="1"/>
  <c r="Y342" i="8"/>
  <c r="Z342" i="8" s="1"/>
  <c r="R342" i="8"/>
  <c r="S342" i="8" s="1"/>
  <c r="Y48" i="8"/>
  <c r="Z48" i="8" s="1"/>
  <c r="R48" i="8"/>
  <c r="S48" i="8" s="1"/>
  <c r="Y112" i="8"/>
  <c r="Z112" i="8" s="1"/>
  <c r="R112" i="8"/>
  <c r="S112" i="8" s="1"/>
  <c r="Y176" i="8"/>
  <c r="Z176" i="8" s="1"/>
  <c r="R176" i="8"/>
  <c r="S176" i="8" s="1"/>
  <c r="Y240" i="8"/>
  <c r="Z240" i="8" s="1"/>
  <c r="R240" i="8"/>
  <c r="S240" i="8" s="1"/>
  <c r="Y304" i="8"/>
  <c r="Z304" i="8" s="1"/>
  <c r="R304" i="8"/>
  <c r="S304" i="8" s="1"/>
  <c r="Y368" i="8"/>
  <c r="Z368" i="8" s="1"/>
  <c r="R368" i="8"/>
  <c r="S368" i="8" s="1"/>
  <c r="Y98" i="8"/>
  <c r="Z98" i="8" s="1"/>
  <c r="R98" i="8"/>
  <c r="S98" i="8" s="1"/>
  <c r="Y226" i="8"/>
  <c r="Z226" i="8" s="1"/>
  <c r="R226" i="8"/>
  <c r="S226" i="8" s="1"/>
  <c r="Y354" i="8"/>
  <c r="Z354" i="8" s="1"/>
  <c r="R354" i="8"/>
  <c r="S354" i="8" s="1"/>
  <c r="Y93" i="8"/>
  <c r="Z93" i="8" s="1"/>
  <c r="R93" i="8"/>
  <c r="S93" i="8" s="1"/>
  <c r="Y221" i="8"/>
  <c r="Z221" i="8" s="1"/>
  <c r="R221" i="8"/>
  <c r="S221" i="8" s="1"/>
  <c r="Y349" i="8"/>
  <c r="Z349" i="8" s="1"/>
  <c r="R349" i="8"/>
  <c r="S349" i="8" s="1"/>
  <c r="Y94" i="8"/>
  <c r="Z94" i="8" s="1"/>
  <c r="Y222" i="8"/>
  <c r="Z222" i="8" s="1"/>
  <c r="R222" i="8"/>
  <c r="S222" i="8" s="1"/>
  <c r="Y350" i="8"/>
  <c r="Z350" i="8" s="1"/>
  <c r="Y36" i="8"/>
  <c r="Z36" i="8" s="1"/>
  <c r="R36" i="8"/>
  <c r="S36" i="8" s="1"/>
  <c r="Y100" i="8"/>
  <c r="Z100" i="8" s="1"/>
  <c r="R100" i="8"/>
  <c r="S100" i="8" s="1"/>
  <c r="Y164" i="8"/>
  <c r="Z164" i="8" s="1"/>
  <c r="R164" i="8"/>
  <c r="S164" i="8" s="1"/>
  <c r="Y228" i="8"/>
  <c r="Z228" i="8" s="1"/>
  <c r="R228" i="8"/>
  <c r="S228" i="8" s="1"/>
  <c r="Y292" i="8"/>
  <c r="Z292" i="8" s="1"/>
  <c r="R292" i="8"/>
  <c r="S292" i="8" s="1"/>
  <c r="Y356" i="8"/>
  <c r="Z356" i="8" s="1"/>
  <c r="R356" i="8"/>
  <c r="S356" i="8" s="1"/>
  <c r="Y74" i="8"/>
  <c r="Z74" i="8" s="1"/>
  <c r="R74" i="8"/>
  <c r="S74" i="8" s="1"/>
  <c r="Y202" i="8"/>
  <c r="Z202" i="8" s="1"/>
  <c r="R202" i="8"/>
  <c r="S202" i="8" s="1"/>
  <c r="Y330" i="8"/>
  <c r="Z330" i="8" s="1"/>
  <c r="Y69" i="8"/>
  <c r="Z69" i="8" s="1"/>
  <c r="R69" i="8"/>
  <c r="S69" i="8" s="1"/>
  <c r="Y197" i="8"/>
  <c r="Z197" i="8" s="1"/>
  <c r="R197" i="8"/>
  <c r="S197" i="8" s="1"/>
  <c r="Y325" i="8"/>
  <c r="Z325" i="8" s="1"/>
  <c r="R325" i="8"/>
  <c r="S325" i="8" s="1"/>
  <c r="Y70" i="8"/>
  <c r="Z70" i="8" s="1"/>
  <c r="R70" i="8"/>
  <c r="S70" i="8" s="1"/>
  <c r="Y198" i="8"/>
  <c r="Z198" i="8" s="1"/>
  <c r="R198" i="8"/>
  <c r="S198" i="8" s="1"/>
  <c r="Y326" i="8"/>
  <c r="Z326" i="8" s="1"/>
  <c r="R326" i="8"/>
  <c r="S326" i="8" s="1"/>
  <c r="Y289" i="8"/>
  <c r="Z289" i="8" s="1"/>
  <c r="Y161" i="8"/>
  <c r="Z161" i="8" s="1"/>
  <c r="R161" i="8"/>
  <c r="S161" i="8" s="1"/>
  <c r="Y33" i="8"/>
  <c r="Z33" i="8" s="1"/>
  <c r="R33" i="8"/>
  <c r="S33" i="8" s="1"/>
  <c r="Y345" i="8"/>
  <c r="Z345" i="8" s="1"/>
  <c r="R345" i="8"/>
  <c r="S345" i="8" s="1"/>
  <c r="Y217" i="8"/>
  <c r="Z217" i="8" s="1"/>
  <c r="R217" i="8"/>
  <c r="S217" i="8" s="1"/>
  <c r="Y89" i="8"/>
  <c r="Z89" i="8" s="1"/>
  <c r="R89" i="8"/>
  <c r="S89" i="8" s="1"/>
  <c r="Y337" i="8"/>
  <c r="Z337" i="8" s="1"/>
  <c r="R337" i="8"/>
  <c r="S337" i="8" s="1"/>
  <c r="Y209" i="8"/>
  <c r="Z209" i="8" s="1"/>
  <c r="R209" i="8"/>
  <c r="S209" i="8" s="1"/>
  <c r="Y81" i="8"/>
  <c r="Z81" i="8" s="1"/>
  <c r="R81" i="8"/>
  <c r="S81" i="8" s="1"/>
  <c r="Y361" i="8"/>
  <c r="Z361" i="8" s="1"/>
  <c r="R361" i="8"/>
  <c r="S361" i="8" s="1"/>
  <c r="Y233" i="8"/>
  <c r="Z233" i="8" s="1"/>
  <c r="R233" i="8"/>
  <c r="S233" i="8" s="1"/>
  <c r="Y105" i="8"/>
  <c r="Z105" i="8" s="1"/>
  <c r="R105" i="8"/>
  <c r="S105" i="8" s="1"/>
  <c r="AB1" i="11"/>
  <c r="R245" i="8"/>
  <c r="S245" i="8" s="1"/>
  <c r="R348" i="8"/>
  <c r="S348" i="8" s="1"/>
  <c r="R220" i="8"/>
  <c r="S220" i="8" s="1"/>
  <c r="R92" i="8"/>
  <c r="S92" i="8" s="1"/>
  <c r="R34" i="8"/>
  <c r="S34" i="8" s="1"/>
  <c r="R91" i="8"/>
  <c r="S91" i="8" s="1"/>
  <c r="R378" i="8"/>
  <c r="S378" i="8" s="1"/>
  <c r="R329" i="8"/>
  <c r="S329" i="8" s="1"/>
  <c r="R319" i="8"/>
  <c r="S319" i="8" s="1"/>
  <c r="R191" i="8"/>
  <c r="S191" i="8" s="1"/>
  <c r="R300" i="8"/>
  <c r="S300" i="8" s="1"/>
  <c r="R333" i="8"/>
  <c r="S333" i="8" s="1"/>
  <c r="R277" i="8"/>
  <c r="S277" i="8" s="1"/>
  <c r="R385" i="8"/>
  <c r="S385" i="8" s="1"/>
  <c r="R126" i="8"/>
  <c r="S126" i="8" s="1"/>
  <c r="R291" i="8"/>
  <c r="S291" i="8" s="1"/>
  <c r="Q1" i="11"/>
  <c r="Y159" i="8"/>
  <c r="Z159" i="8" s="1"/>
  <c r="Y35" i="8"/>
  <c r="Z35" i="8" s="1"/>
  <c r="Y355" i="8"/>
  <c r="Z355" i="8" s="1"/>
  <c r="Y247" i="8"/>
  <c r="Z247" i="8" s="1"/>
  <c r="R247" i="8"/>
  <c r="S247" i="8" s="1"/>
  <c r="Y187" i="8"/>
  <c r="Z187" i="8" s="1"/>
  <c r="R187" i="8"/>
  <c r="S187" i="8" s="1"/>
  <c r="Y120" i="8"/>
  <c r="Z120" i="8" s="1"/>
  <c r="R120" i="8"/>
  <c r="S120" i="8" s="1"/>
  <c r="Y376" i="8"/>
  <c r="Z376" i="8" s="1"/>
  <c r="R376" i="8"/>
  <c r="S376" i="8" s="1"/>
  <c r="Y365" i="8"/>
  <c r="Z365" i="8" s="1"/>
  <c r="Y60" i="8"/>
  <c r="Z60" i="8" s="1"/>
  <c r="R60" i="8"/>
  <c r="S60" i="8" s="1"/>
  <c r="Y122" i="8"/>
  <c r="Z122" i="8" s="1"/>
  <c r="R122" i="8"/>
  <c r="S122" i="8" s="1"/>
  <c r="Y245" i="8"/>
  <c r="Z245" i="8" s="1"/>
  <c r="Y246" i="8"/>
  <c r="Z246" i="8" s="1"/>
  <c r="R246" i="8"/>
  <c r="S246" i="8" s="1"/>
  <c r="Y192" i="8"/>
  <c r="Z192" i="8" s="1"/>
  <c r="R192" i="8"/>
  <c r="S192" i="8" s="1"/>
  <c r="Y130" i="8"/>
  <c r="Z130" i="8" s="1"/>
  <c r="R130" i="8"/>
  <c r="S130" i="8" s="1"/>
  <c r="Y125" i="8"/>
  <c r="Z125" i="8" s="1"/>
  <c r="R125" i="8"/>
  <c r="S125" i="8" s="1"/>
  <c r="Y254" i="8"/>
  <c r="Z254" i="8" s="1"/>
  <c r="R254" i="8"/>
  <c r="S254" i="8" s="1"/>
  <c r="Y180" i="8"/>
  <c r="Z180" i="8" s="1"/>
  <c r="R180" i="8"/>
  <c r="S180" i="8" s="1"/>
  <c r="Y106" i="8"/>
  <c r="Z106" i="8" s="1"/>
  <c r="Y229" i="8"/>
  <c r="Z229" i="8" s="1"/>
  <c r="Y305" i="8"/>
  <c r="Z305" i="8" s="1"/>
  <c r="R305" i="8"/>
  <c r="S305" i="8" s="1"/>
  <c r="Y73" i="8"/>
  <c r="Z73" i="8" s="1"/>
  <c r="R73" i="8"/>
  <c r="S73" i="8" s="1"/>
  <c r="R79" i="8"/>
  <c r="S79" i="8" s="1"/>
  <c r="R213" i="8"/>
  <c r="S213" i="8" s="1"/>
  <c r="R59" i="8"/>
  <c r="S59" i="8" s="1"/>
  <c r="R346" i="8"/>
  <c r="S346" i="8" s="1"/>
  <c r="R229" i="8"/>
  <c r="S229" i="8" s="1"/>
  <c r="R269" i="8"/>
  <c r="S269" i="8" s="1"/>
  <c r="R287" i="8"/>
  <c r="S287" i="8" s="1"/>
  <c r="R159" i="8"/>
  <c r="S159" i="8" s="1"/>
  <c r="R309" i="8"/>
  <c r="S309" i="8" s="1"/>
  <c r="R266" i="8"/>
  <c r="S266" i="8" s="1"/>
  <c r="R138" i="8"/>
  <c r="S138" i="8" s="1"/>
  <c r="R350" i="8"/>
  <c r="S350" i="8" s="1"/>
  <c r="R94" i="8"/>
  <c r="S94" i="8" s="1"/>
  <c r="R259" i="8"/>
  <c r="S259" i="8" s="1"/>
  <c r="U1" i="11"/>
  <c r="R19" i="8"/>
  <c r="S19" i="8" s="1"/>
  <c r="R51" i="8"/>
  <c r="S51" i="8" s="1"/>
  <c r="F3" i="1"/>
  <c r="S3" i="8" l="1"/>
  <c r="S386" i="8" s="1"/>
  <c r="R386" i="8"/>
  <c r="X3" i="11"/>
  <c r="X1" i="11" l="1"/>
  <c r="AA3" i="11" s="1"/>
  <c r="AF3" i="8" s="1"/>
  <c r="AG3" i="8" l="1"/>
  <c r="AA6" i="11"/>
  <c r="AF6" i="8" s="1"/>
  <c r="AG6" i="8" s="1"/>
  <c r="AA361" i="11"/>
  <c r="AF361" i="8" s="1"/>
  <c r="AG361" i="8" s="1"/>
  <c r="AA22" i="11"/>
  <c r="AF22" i="8" s="1"/>
  <c r="AG22" i="8" s="1"/>
  <c r="AA300" i="11"/>
  <c r="AF300" i="8" s="1"/>
  <c r="AG300" i="8" s="1"/>
  <c r="AA326" i="11"/>
  <c r="AF326" i="8" s="1"/>
  <c r="AG326" i="8" s="1"/>
  <c r="AA39" i="11"/>
  <c r="AF39" i="8" s="1"/>
  <c r="AG39" i="8" s="1"/>
  <c r="AA119" i="11"/>
  <c r="AF119" i="8" s="1"/>
  <c r="AG119" i="8" s="1"/>
  <c r="AA73" i="11"/>
  <c r="AF73" i="8" s="1"/>
  <c r="AG73" i="8" s="1"/>
  <c r="AA204" i="11"/>
  <c r="AF204" i="8" s="1"/>
  <c r="AG204" i="8" s="1"/>
  <c r="AA297" i="11"/>
  <c r="AF297" i="8" s="1"/>
  <c r="AG297" i="8" s="1"/>
  <c r="AA329" i="11"/>
  <c r="AF329" i="8" s="1"/>
  <c r="AG329" i="8" s="1"/>
  <c r="AA29" i="11"/>
  <c r="AF29" i="8" s="1"/>
  <c r="AG29" i="8" s="1"/>
  <c r="AA149" i="11"/>
  <c r="AF149" i="8" s="1"/>
  <c r="AG149" i="8" s="1"/>
  <c r="AA190" i="11"/>
  <c r="AF190" i="8" s="1"/>
  <c r="AG190" i="8" s="1"/>
  <c r="AA223" i="11"/>
  <c r="AF223" i="8" s="1"/>
  <c r="AG223" i="8" s="1"/>
  <c r="AA47" i="11"/>
  <c r="AF47" i="8" s="1"/>
  <c r="AG47" i="8" s="1"/>
  <c r="AA5" i="11"/>
  <c r="AF5" i="8" s="1"/>
  <c r="AG5" i="8" s="1"/>
  <c r="AA378" i="11"/>
  <c r="AF378" i="8" s="1"/>
  <c r="AG378" i="8" s="1"/>
  <c r="AA282" i="11"/>
  <c r="AF282" i="8" s="1"/>
  <c r="AG282" i="8" s="1"/>
  <c r="AA238" i="11"/>
  <c r="AF238" i="8" s="1"/>
  <c r="AG238" i="8" s="1"/>
  <c r="AA48" i="11"/>
  <c r="AF48" i="8" s="1"/>
  <c r="AG48" i="8" s="1"/>
  <c r="AA126" i="11"/>
  <c r="AF126" i="8" s="1"/>
  <c r="AG126" i="8" s="1"/>
  <c r="AA102" i="11"/>
  <c r="AF102" i="8" s="1"/>
  <c r="AG102" i="8" s="1"/>
  <c r="AA209" i="11"/>
  <c r="AF209" i="8" s="1"/>
  <c r="AG209" i="8" s="1"/>
  <c r="AA26" i="11"/>
  <c r="AF26" i="8" s="1"/>
  <c r="AG26" i="8" s="1"/>
  <c r="AA86" i="11"/>
  <c r="AF86" i="8" s="1"/>
  <c r="AG86" i="8" s="1"/>
  <c r="AA196" i="11"/>
  <c r="AF196" i="8" s="1"/>
  <c r="AG196" i="8" s="1"/>
  <c r="AA270" i="11"/>
  <c r="AF270" i="8" s="1"/>
  <c r="AG270" i="8" s="1"/>
  <c r="AA234" i="11"/>
  <c r="AF234" i="8" s="1"/>
  <c r="AG234" i="8" s="1"/>
  <c r="AA28" i="11"/>
  <c r="AF28" i="8" s="1"/>
  <c r="AG28" i="8" s="1"/>
  <c r="AA382" i="11"/>
  <c r="AF382" i="8" s="1"/>
  <c r="AG382" i="8" s="1"/>
  <c r="AA352" i="11"/>
  <c r="AF352" i="8" s="1"/>
  <c r="AG352" i="8" s="1"/>
  <c r="AA121" i="11"/>
  <c r="AF121" i="8" s="1"/>
  <c r="AG121" i="8" s="1"/>
  <c r="AA354" i="11"/>
  <c r="AF354" i="8" s="1"/>
  <c r="AG354" i="8" s="1"/>
  <c r="AA67" i="11"/>
  <c r="AF67" i="8" s="1"/>
  <c r="AG67" i="8" s="1"/>
  <c r="AA125" i="11"/>
  <c r="AF125" i="8" s="1"/>
  <c r="AG125" i="8" s="1"/>
  <c r="AA139" i="11"/>
  <c r="AF139" i="8" s="1"/>
  <c r="AG139" i="8" s="1"/>
  <c r="AA114" i="11"/>
  <c r="AF114" i="8" s="1"/>
  <c r="AG114" i="8" s="1"/>
  <c r="AA120" i="11"/>
  <c r="AF120" i="8" s="1"/>
  <c r="AG120" i="8" s="1"/>
  <c r="AA184" i="11"/>
  <c r="AF184" i="8" s="1"/>
  <c r="AG184" i="8" s="1"/>
  <c r="AA257" i="11"/>
  <c r="AF257" i="8" s="1"/>
  <c r="AG257" i="8" s="1"/>
  <c r="AA177" i="11"/>
  <c r="AF177" i="8" s="1"/>
  <c r="AG177" i="8" s="1"/>
  <c r="AA133" i="11"/>
  <c r="AF133" i="8" s="1"/>
  <c r="AG133" i="8" s="1"/>
  <c r="AA9" i="11"/>
  <c r="AF9" i="8" s="1"/>
  <c r="AG9" i="8" s="1"/>
  <c r="AA207" i="11"/>
  <c r="AF207" i="8" s="1"/>
  <c r="AG207" i="8" s="1"/>
  <c r="AA187" i="11"/>
  <c r="AF187" i="8" s="1"/>
  <c r="AG187" i="8" s="1"/>
  <c r="AA301" i="11"/>
  <c r="AF301" i="8" s="1"/>
  <c r="AG301" i="8" s="1"/>
  <c r="AA132" i="11"/>
  <c r="AF132" i="8" s="1"/>
  <c r="AG132" i="8" s="1"/>
  <c r="AA262" i="11"/>
  <c r="AF262" i="8" s="1"/>
  <c r="AG262" i="8" s="1"/>
  <c r="AA340" i="11"/>
  <c r="AF340" i="8" s="1"/>
  <c r="AG340" i="8" s="1"/>
  <c r="AA314" i="11"/>
  <c r="AF314" i="8" s="1"/>
  <c r="AG314" i="8" s="1"/>
  <c r="AA137" i="11"/>
  <c r="AF137" i="8" s="1"/>
  <c r="AG137" i="8" s="1"/>
  <c r="AA182" i="11"/>
  <c r="AF182" i="8" s="1"/>
  <c r="AG182" i="8" s="1"/>
  <c r="AA170" i="11"/>
  <c r="AF170" i="8" s="1"/>
  <c r="AG170" i="8" s="1"/>
  <c r="AA105" i="11"/>
  <c r="AF105" i="8" s="1"/>
  <c r="AG105" i="8" s="1"/>
  <c r="AA108" i="11"/>
  <c r="AF108" i="8" s="1"/>
  <c r="AG108" i="8" s="1"/>
  <c r="AA249" i="11"/>
  <c r="AF249" i="8" s="1"/>
  <c r="AG249" i="8" s="1"/>
  <c r="AA51" i="11"/>
  <c r="AF51" i="8" s="1"/>
  <c r="AG51" i="8" s="1"/>
  <c r="AA40" i="11"/>
  <c r="AF40" i="8" s="1"/>
  <c r="AG40" i="8" s="1"/>
  <c r="AA162" i="11"/>
  <c r="AF162" i="8" s="1"/>
  <c r="AG162" i="8" s="1"/>
  <c r="AA364" i="11"/>
  <c r="AF364" i="8" s="1"/>
  <c r="AG364" i="8" s="1"/>
  <c r="AA38" i="11"/>
  <c r="AF38" i="8" s="1"/>
  <c r="AG38" i="8" s="1"/>
  <c r="AA328" i="11"/>
  <c r="AF328" i="8" s="1"/>
  <c r="AG328" i="8" s="1"/>
  <c r="AA356" i="11"/>
  <c r="AF356" i="8" s="1"/>
  <c r="AG356" i="8" s="1"/>
  <c r="AA383" i="11"/>
  <c r="AF383" i="8" s="1"/>
  <c r="AG383" i="8" s="1"/>
  <c r="AA335" i="11"/>
  <c r="AF335" i="8" s="1"/>
  <c r="AG335" i="8" s="1"/>
  <c r="AA18" i="11"/>
  <c r="AF18" i="8" s="1"/>
  <c r="AG18" i="8" s="1"/>
  <c r="AA318" i="11"/>
  <c r="AF318" i="8" s="1"/>
  <c r="AG318" i="8" s="1"/>
  <c r="AA24" i="11"/>
  <c r="AF24" i="8" s="1"/>
  <c r="AG24" i="8" s="1"/>
  <c r="AA346" i="11"/>
  <c r="AF346" i="8" s="1"/>
  <c r="AG346" i="8" s="1"/>
  <c r="AA237" i="11"/>
  <c r="AF237" i="8" s="1"/>
  <c r="AG237" i="8" s="1"/>
  <c r="AA266" i="11"/>
  <c r="AF266" i="8" s="1"/>
  <c r="AG266" i="8" s="1"/>
  <c r="AA191" i="11"/>
  <c r="AF191" i="8" s="1"/>
  <c r="AG191" i="8" s="1"/>
  <c r="AA344" i="11"/>
  <c r="AF344" i="8" s="1"/>
  <c r="AG344" i="8" s="1"/>
  <c r="AA50" i="11"/>
  <c r="AF50" i="8" s="1"/>
  <c r="AG50" i="8" s="1"/>
  <c r="AA214" i="11"/>
  <c r="AF214" i="8" s="1"/>
  <c r="AG214" i="8" s="1"/>
  <c r="AA161" i="11"/>
  <c r="AF161" i="8" s="1"/>
  <c r="AG161" i="8" s="1"/>
  <c r="AA99" i="11"/>
  <c r="AF99" i="8" s="1"/>
  <c r="AG99" i="8" s="1"/>
  <c r="AA303" i="11"/>
  <c r="AF303" i="8" s="1"/>
  <c r="AG303" i="8" s="1"/>
  <c r="AA16" i="11"/>
  <c r="AF16" i="8" s="1"/>
  <c r="AG16" i="8" s="1"/>
  <c r="AA167" i="11"/>
  <c r="AF167" i="8" s="1"/>
  <c r="AG167" i="8" s="1"/>
  <c r="AA199" i="11"/>
  <c r="AF199" i="8" s="1"/>
  <c r="AG199" i="8" s="1"/>
  <c r="AA211" i="11"/>
  <c r="AF211" i="8" s="1"/>
  <c r="AG211" i="8" s="1"/>
  <c r="AA311" i="11"/>
  <c r="AF311" i="8" s="1"/>
  <c r="AG311" i="8" s="1"/>
  <c r="AA263" i="11"/>
  <c r="AF263" i="8" s="1"/>
  <c r="AG263" i="8" s="1"/>
  <c r="AA168" i="11"/>
  <c r="AF168" i="8" s="1"/>
  <c r="AG168" i="8" s="1"/>
  <c r="AA109" i="11"/>
  <c r="AF109" i="8" s="1"/>
  <c r="AG109" i="8" s="1"/>
  <c r="AA362" i="11"/>
  <c r="AF362" i="8" s="1"/>
  <c r="AG362" i="8" s="1"/>
  <c r="AA302" i="11"/>
  <c r="AF302" i="8" s="1"/>
  <c r="AG302" i="8" s="1"/>
  <c r="AA135" i="11"/>
  <c r="AF135" i="8" s="1"/>
  <c r="AG135" i="8" s="1"/>
  <c r="AA70" i="11"/>
  <c r="AF70" i="8" s="1"/>
  <c r="AG70" i="8" s="1"/>
  <c r="AA241" i="11"/>
  <c r="AF241" i="8" s="1"/>
  <c r="AG241" i="8" s="1"/>
  <c r="AA188" i="11"/>
  <c r="AF188" i="8" s="1"/>
  <c r="AG188" i="8" s="1"/>
  <c r="AA100" i="11"/>
  <c r="AF100" i="8" s="1"/>
  <c r="AG100" i="8" s="1"/>
  <c r="AA269" i="11"/>
  <c r="AF269" i="8" s="1"/>
  <c r="AG269" i="8" s="1"/>
  <c r="AA124" i="11"/>
  <c r="AF124" i="8" s="1"/>
  <c r="AG124" i="8" s="1"/>
  <c r="AA21" i="11"/>
  <c r="AF21" i="8" s="1"/>
  <c r="AG21" i="8" s="1"/>
  <c r="AA154" i="11"/>
  <c r="AF154" i="8" s="1"/>
  <c r="AG154" i="8" s="1"/>
  <c r="AA373" i="11"/>
  <c r="AF373" i="8" s="1"/>
  <c r="AG373" i="8" s="1"/>
  <c r="AA313" i="11"/>
  <c r="AF313" i="8" s="1"/>
  <c r="AG313" i="8" s="1"/>
  <c r="AA224" i="11"/>
  <c r="AF224" i="8" s="1"/>
  <c r="AG224" i="8" s="1"/>
  <c r="AA159" i="11"/>
  <c r="AF159" i="8" s="1"/>
  <c r="AG159" i="8" s="1"/>
  <c r="AA171" i="11"/>
  <c r="AF171" i="8" s="1"/>
  <c r="AG171" i="8" s="1"/>
  <c r="AA227" i="11"/>
  <c r="AF227" i="8" s="1"/>
  <c r="AG227" i="8" s="1"/>
  <c r="AA148" i="11"/>
  <c r="AF148" i="8" s="1"/>
  <c r="AG148" i="8" s="1"/>
  <c r="AA381" i="11"/>
  <c r="AF381" i="8" s="1"/>
  <c r="AG381" i="8" s="1"/>
  <c r="AA140" i="11"/>
  <c r="AF140" i="8" s="1"/>
  <c r="AG140" i="8" s="1"/>
  <c r="AA233" i="11"/>
  <c r="AF233" i="8" s="1"/>
  <c r="AG233" i="8" s="1"/>
  <c r="AA334" i="11"/>
  <c r="AF334" i="8" s="1"/>
  <c r="AG334" i="8" s="1"/>
  <c r="AA259" i="11"/>
  <c r="AF259" i="8" s="1"/>
  <c r="AG259" i="8" s="1"/>
  <c r="AA46" i="11"/>
  <c r="AF46" i="8" s="1"/>
  <c r="AG46" i="8" s="1"/>
  <c r="AA271" i="11"/>
  <c r="AF271" i="8" s="1"/>
  <c r="AG271" i="8" s="1"/>
  <c r="AA57" i="11"/>
  <c r="AF57" i="8" s="1"/>
  <c r="AG57" i="8" s="1"/>
  <c r="AA77" i="11"/>
  <c r="AF77" i="8" s="1"/>
  <c r="AG77" i="8" s="1"/>
  <c r="AA232" i="11"/>
  <c r="AF232" i="8" s="1"/>
  <c r="AG232" i="8" s="1"/>
  <c r="AA44" i="11"/>
  <c r="AF44" i="8" s="1"/>
  <c r="AG44" i="8" s="1"/>
  <c r="AA203" i="11"/>
  <c r="AF203" i="8" s="1"/>
  <c r="AG203" i="8" s="1"/>
  <c r="AA229" i="11"/>
  <c r="AF229" i="8" s="1"/>
  <c r="AG229" i="8" s="1"/>
  <c r="AA43" i="11"/>
  <c r="AF43" i="8" s="1"/>
  <c r="AG43" i="8" s="1"/>
  <c r="AA325" i="11"/>
  <c r="AF325" i="8" s="1"/>
  <c r="AG325" i="8" s="1"/>
  <c r="AA202" i="11"/>
  <c r="AF202" i="8" s="1"/>
  <c r="AG202" i="8" s="1"/>
  <c r="AA357" i="11"/>
  <c r="AF357" i="8" s="1"/>
  <c r="AG357" i="8" s="1"/>
  <c r="AA80" i="11"/>
  <c r="AF80" i="8" s="1"/>
  <c r="AG80" i="8" s="1"/>
  <c r="AA210" i="11"/>
  <c r="AF210" i="8" s="1"/>
  <c r="AG210" i="8" s="1"/>
  <c r="AA197" i="11"/>
  <c r="AF197" i="8" s="1"/>
  <c r="AG197" i="8" s="1"/>
  <c r="AA279" i="11"/>
  <c r="AF279" i="8" s="1"/>
  <c r="AG279" i="8" s="1"/>
  <c r="AA146" i="11"/>
  <c r="AF146" i="8" s="1"/>
  <c r="AG146" i="8" s="1"/>
  <c r="AA247" i="11"/>
  <c r="AF247" i="8" s="1"/>
  <c r="AG247" i="8" s="1"/>
  <c r="AA192" i="11"/>
  <c r="AF192" i="8" s="1"/>
  <c r="AG192" i="8" s="1"/>
  <c r="AA45" i="11"/>
  <c r="AF45" i="8" s="1"/>
  <c r="AG45" i="8" s="1"/>
  <c r="AA372" i="11"/>
  <c r="AF372" i="8" s="1"/>
  <c r="AG372" i="8" s="1"/>
  <c r="AA312" i="11"/>
  <c r="AF312" i="8" s="1"/>
  <c r="AG312" i="8" s="1"/>
  <c r="AA349" i="11"/>
  <c r="AF349" i="8" s="1"/>
  <c r="AG349" i="8" s="1"/>
  <c r="AA42" i="11"/>
  <c r="AF42" i="8" s="1"/>
  <c r="AG42" i="8" s="1"/>
  <c r="AA19" i="11"/>
  <c r="AF19" i="8" s="1"/>
  <c r="AG19" i="8" s="1"/>
  <c r="AA156" i="11"/>
  <c r="AF156" i="8" s="1"/>
  <c r="AG156" i="8" s="1"/>
  <c r="AA179" i="11"/>
  <c r="AF179" i="8" s="1"/>
  <c r="AG179" i="8" s="1"/>
  <c r="AA283" i="11"/>
  <c r="AF283" i="8" s="1"/>
  <c r="AG283" i="8" s="1"/>
  <c r="AA118" i="11"/>
  <c r="AF118" i="8" s="1"/>
  <c r="AG118" i="8" s="1"/>
  <c r="AA178" i="11"/>
  <c r="AF178" i="8" s="1"/>
  <c r="AG178" i="8" s="1"/>
  <c r="AA365" i="11"/>
  <c r="AF365" i="8" s="1"/>
  <c r="AG365" i="8" s="1"/>
  <c r="AA53" i="11"/>
  <c r="AF53" i="8" s="1"/>
  <c r="AG53" i="8" s="1"/>
  <c r="AA75" i="11"/>
  <c r="AF75" i="8" s="1"/>
  <c r="AG75" i="8" s="1"/>
  <c r="AA185" i="11"/>
  <c r="AF185" i="8" s="1"/>
  <c r="AG185" i="8" s="1"/>
  <c r="AA331" i="11"/>
  <c r="AF331" i="8" s="1"/>
  <c r="AG331" i="8" s="1"/>
  <c r="AA93" i="11"/>
  <c r="AF93" i="8" s="1"/>
  <c r="AG93" i="8" s="1"/>
  <c r="AA276" i="11"/>
  <c r="AF276" i="8" s="1"/>
  <c r="AG276" i="8" s="1"/>
  <c r="AA205" i="11"/>
  <c r="AF205" i="8" s="1"/>
  <c r="AG205" i="8" s="1"/>
  <c r="AA106" i="11"/>
  <c r="AF106" i="8" s="1"/>
  <c r="AG106" i="8" s="1"/>
  <c r="AA23" i="11"/>
  <c r="AF23" i="8" s="1"/>
  <c r="AG23" i="8" s="1"/>
  <c r="AA164" i="11"/>
  <c r="AF164" i="8" s="1"/>
  <c r="AG164" i="8" s="1"/>
  <c r="AA363" i="11"/>
  <c r="AF363" i="8" s="1"/>
  <c r="AG363" i="8" s="1"/>
  <c r="AA32" i="11"/>
  <c r="AF32" i="8" s="1"/>
  <c r="AG32" i="8" s="1"/>
  <c r="AA338" i="11"/>
  <c r="AF338" i="8" s="1"/>
  <c r="AG338" i="8" s="1"/>
  <c r="AA272" i="11"/>
  <c r="AF272" i="8" s="1"/>
  <c r="AG272" i="8" s="1"/>
  <c r="AA376" i="11"/>
  <c r="AF376" i="8" s="1"/>
  <c r="AG376" i="8" s="1"/>
  <c r="AA358" i="11"/>
  <c r="AF358" i="8" s="1"/>
  <c r="AG358" i="8" s="1"/>
  <c r="AA14" i="11"/>
  <c r="AF14" i="8" s="1"/>
  <c r="AG14" i="8" s="1"/>
  <c r="AA41" i="11"/>
  <c r="AF41" i="8" s="1"/>
  <c r="AG41" i="8" s="1"/>
  <c r="AA215" i="11"/>
  <c r="AF215" i="8" s="1"/>
  <c r="AG215" i="8" s="1"/>
  <c r="AA343" i="11"/>
  <c r="AF343" i="8" s="1"/>
  <c r="AG343" i="8" s="1"/>
  <c r="AA374" i="11"/>
  <c r="AF374" i="8" s="1"/>
  <c r="AG374" i="8" s="1"/>
  <c r="AA15" i="11"/>
  <c r="AF15" i="8" s="1"/>
  <c r="AG15" i="8" s="1"/>
  <c r="AA367" i="11"/>
  <c r="AF367" i="8" s="1"/>
  <c r="AG367" i="8" s="1"/>
  <c r="AA384" i="11"/>
  <c r="AF384" i="8" s="1"/>
  <c r="AG384" i="8" s="1"/>
  <c r="AA281" i="11"/>
  <c r="AF281" i="8" s="1"/>
  <c r="AG281" i="8" s="1"/>
  <c r="AA20" i="11"/>
  <c r="AF20" i="8" s="1"/>
  <c r="AG20" i="8" s="1"/>
  <c r="AA150" i="11"/>
  <c r="AF150" i="8" s="1"/>
  <c r="AG150" i="8" s="1"/>
  <c r="AA103" i="11"/>
  <c r="AF103" i="8" s="1"/>
  <c r="AG103" i="8" s="1"/>
  <c r="AA380" i="11"/>
  <c r="AF380" i="8" s="1"/>
  <c r="AG380" i="8" s="1"/>
  <c r="AA261" i="11"/>
  <c r="AF261" i="8" s="1"/>
  <c r="AG261" i="8" s="1"/>
  <c r="AA288" i="11"/>
  <c r="AF288" i="8" s="1"/>
  <c r="AG288" i="8" s="1"/>
  <c r="AA165" i="11"/>
  <c r="AF165" i="8" s="1"/>
  <c r="AG165" i="8" s="1"/>
  <c r="AA66" i="11"/>
  <c r="AF66" i="8" s="1"/>
  <c r="AG66" i="8" s="1"/>
  <c r="AA17" i="11"/>
  <c r="AF17" i="8" s="1"/>
  <c r="AG17" i="8" s="1"/>
  <c r="AA112" i="11"/>
  <c r="AF112" i="8" s="1"/>
  <c r="AG112" i="8" s="1"/>
  <c r="AA95" i="11"/>
  <c r="AF95" i="8" s="1"/>
  <c r="AG95" i="8" s="1"/>
  <c r="AA110" i="11"/>
  <c r="AF110" i="8" s="1"/>
  <c r="AG110" i="8" s="1"/>
  <c r="AA256" i="11"/>
  <c r="AF256" i="8" s="1"/>
  <c r="AG256" i="8" s="1"/>
  <c r="AA82" i="11"/>
  <c r="AF82" i="8" s="1"/>
  <c r="AG82" i="8" s="1"/>
  <c r="AA91" i="11"/>
  <c r="AF91" i="8" s="1"/>
  <c r="AG91" i="8" s="1"/>
  <c r="AA228" i="11"/>
  <c r="AF228" i="8" s="1"/>
  <c r="AG228" i="8" s="1"/>
  <c r="AA353" i="11"/>
  <c r="AF353" i="8" s="1"/>
  <c r="AG353" i="8" s="1"/>
  <c r="AA290" i="11"/>
  <c r="AF290" i="8" s="1"/>
  <c r="AG290" i="8" s="1"/>
  <c r="AA253" i="11"/>
  <c r="AF253" i="8" s="1"/>
  <c r="AG253" i="8" s="1"/>
  <c r="AA117" i="11"/>
  <c r="AF117" i="8" s="1"/>
  <c r="AG117" i="8" s="1"/>
  <c r="AA76" i="11"/>
  <c r="AF76" i="8" s="1"/>
  <c r="AG76" i="8" s="1"/>
  <c r="AA226" i="11"/>
  <c r="AF226" i="8" s="1"/>
  <c r="AG226" i="8" s="1"/>
  <c r="AA379" i="11"/>
  <c r="AF379" i="8" s="1"/>
  <c r="AG379" i="8" s="1"/>
  <c r="AA255" i="11"/>
  <c r="AF255" i="8" s="1"/>
  <c r="AG255" i="8" s="1"/>
  <c r="AA321" i="11"/>
  <c r="AF321" i="8" s="1"/>
  <c r="AG321" i="8" s="1"/>
  <c r="AA294" i="11"/>
  <c r="AF294" i="8" s="1"/>
  <c r="AG294" i="8" s="1"/>
  <c r="AA62" i="11"/>
  <c r="AF62" i="8" s="1"/>
  <c r="AG62" i="8" s="1"/>
  <c r="AA138" i="11"/>
  <c r="AF138" i="8" s="1"/>
  <c r="AG138" i="8" s="1"/>
  <c r="AA287" i="11"/>
  <c r="AF287" i="8" s="1"/>
  <c r="AG287" i="8" s="1"/>
  <c r="AA88" i="11"/>
  <c r="AF88" i="8" s="1"/>
  <c r="AG88" i="8" s="1"/>
  <c r="AA193" i="11"/>
  <c r="AF193" i="8" s="1"/>
  <c r="AG193" i="8" s="1"/>
  <c r="AA111" i="11"/>
  <c r="AF111" i="8" s="1"/>
  <c r="AG111" i="8" s="1"/>
  <c r="AA157" i="11"/>
  <c r="AF157" i="8" s="1"/>
  <c r="AG157" i="8" s="1"/>
  <c r="AA94" i="11"/>
  <c r="AF94" i="8" s="1"/>
  <c r="AG94" i="8" s="1"/>
  <c r="AA96" i="11"/>
  <c r="AF96" i="8" s="1"/>
  <c r="AG96" i="8" s="1"/>
  <c r="AA292" i="11"/>
  <c r="AF292" i="8" s="1"/>
  <c r="AG292" i="8" s="1"/>
  <c r="AA30" i="11"/>
  <c r="AF30" i="8" s="1"/>
  <c r="AG30" i="8" s="1"/>
  <c r="AA322" i="11"/>
  <c r="AF322" i="8" s="1"/>
  <c r="AG322" i="8" s="1"/>
  <c r="AA74" i="11"/>
  <c r="AF74" i="8" s="1"/>
  <c r="AG74" i="8" s="1"/>
  <c r="AA289" i="11"/>
  <c r="AF289" i="8" s="1"/>
  <c r="AG289" i="8" s="1"/>
  <c r="AA216" i="11"/>
  <c r="AF216" i="8" s="1"/>
  <c r="AG216" i="8" s="1"/>
  <c r="AA49" i="11"/>
  <c r="AF49" i="8" s="1"/>
  <c r="AG49" i="8" s="1"/>
  <c r="AA116" i="11"/>
  <c r="AF116" i="8" s="1"/>
  <c r="AG116" i="8" s="1"/>
  <c r="AA327" i="11"/>
  <c r="AF327" i="8" s="1"/>
  <c r="AG327" i="8" s="1"/>
  <c r="AA144" i="11"/>
  <c r="AF144" i="8" s="1"/>
  <c r="AG144" i="8" s="1"/>
  <c r="AA245" i="11"/>
  <c r="AF245" i="8" s="1"/>
  <c r="AG245" i="8" s="1"/>
  <c r="AA265" i="11"/>
  <c r="AF265" i="8" s="1"/>
  <c r="AG265" i="8" s="1"/>
  <c r="AA160" i="11"/>
  <c r="AF160" i="8" s="1"/>
  <c r="AG160" i="8" s="1"/>
  <c r="AA274" i="11"/>
  <c r="AF274" i="8" s="1"/>
  <c r="AG274" i="8" s="1"/>
  <c r="AA175" i="11"/>
  <c r="AF175" i="8" s="1"/>
  <c r="AG175" i="8" s="1"/>
  <c r="AA25" i="11"/>
  <c r="AF25" i="8" s="1"/>
  <c r="AG25" i="8" s="1"/>
  <c r="AA347" i="11"/>
  <c r="AF347" i="8" s="1"/>
  <c r="AG347" i="8" s="1"/>
  <c r="AA319" i="11"/>
  <c r="AF319" i="8" s="1"/>
  <c r="AG319" i="8" s="1"/>
  <c r="AA231" i="11"/>
  <c r="AF231" i="8" s="1"/>
  <c r="AG231" i="8" s="1"/>
  <c r="AA64" i="11"/>
  <c r="AF64" i="8" s="1"/>
  <c r="AG64" i="8" s="1"/>
  <c r="AA309" i="11"/>
  <c r="AF309" i="8" s="1"/>
  <c r="AG309" i="8" s="1"/>
  <c r="AA212" i="11"/>
  <c r="AF212" i="8" s="1"/>
  <c r="AG212" i="8" s="1"/>
  <c r="AA306" i="11"/>
  <c r="AF306" i="8" s="1"/>
  <c r="AG306" i="8" s="1"/>
  <c r="AA243" i="11"/>
  <c r="AF243" i="8" s="1"/>
  <c r="AG243" i="8" s="1"/>
  <c r="AA7" i="11"/>
  <c r="AF7" i="8" s="1"/>
  <c r="AG7" i="8" s="1"/>
  <c r="AA172" i="11"/>
  <c r="AF172" i="8" s="1"/>
  <c r="AG172" i="8" s="1"/>
  <c r="AA341" i="11"/>
  <c r="AF341" i="8" s="1"/>
  <c r="AG341" i="8" s="1"/>
  <c r="AA104" i="11"/>
  <c r="AF104" i="8" s="1"/>
  <c r="AG104" i="8" s="1"/>
  <c r="AA351" i="11"/>
  <c r="AF351" i="8" s="1"/>
  <c r="AG351" i="8" s="1"/>
  <c r="AA219" i="11"/>
  <c r="AF219" i="8" s="1"/>
  <c r="AG219" i="8" s="1"/>
  <c r="AA278" i="11"/>
  <c r="AF278" i="8" s="1"/>
  <c r="AG278" i="8" s="1"/>
  <c r="AA345" i="11"/>
  <c r="AF345" i="8" s="1"/>
  <c r="AG345" i="8" s="1"/>
  <c r="AA370" i="11"/>
  <c r="AF370" i="8" s="1"/>
  <c r="AG370" i="8" s="1"/>
  <c r="AA293" i="11"/>
  <c r="AF293" i="8" s="1"/>
  <c r="AG293" i="8" s="1"/>
  <c r="AA127" i="11"/>
  <c r="AF127" i="8" s="1"/>
  <c r="AG127" i="8" s="1"/>
  <c r="AA239" i="11"/>
  <c r="AF239" i="8" s="1"/>
  <c r="AG239" i="8" s="1"/>
  <c r="AA218" i="11"/>
  <c r="AF218" i="8" s="1"/>
  <c r="AG218" i="8" s="1"/>
  <c r="AA304" i="11"/>
  <c r="AF304" i="8" s="1"/>
  <c r="AG304" i="8" s="1"/>
  <c r="AA136" i="11"/>
  <c r="AF136" i="8" s="1"/>
  <c r="AG136" i="8" s="1"/>
  <c r="AA244" i="11"/>
  <c r="AF244" i="8" s="1"/>
  <c r="AG244" i="8" s="1"/>
  <c r="AA248" i="11"/>
  <c r="AF248" i="8" s="1"/>
  <c r="AG248" i="8" s="1"/>
  <c r="AA155" i="11"/>
  <c r="AF155" i="8" s="1"/>
  <c r="AG155" i="8" s="1"/>
  <c r="AA291" i="11"/>
  <c r="AF291" i="8" s="1"/>
  <c r="AG291" i="8" s="1"/>
  <c r="AA31" i="11"/>
  <c r="AF31" i="8" s="1"/>
  <c r="AG31" i="8" s="1"/>
  <c r="AA195" i="11"/>
  <c r="AF195" i="8" s="1"/>
  <c r="AG195" i="8" s="1"/>
  <c r="AA222" i="11"/>
  <c r="AF222" i="8" s="1"/>
  <c r="AG222" i="8" s="1"/>
  <c r="AA221" i="11"/>
  <c r="AF221" i="8" s="1"/>
  <c r="AG221" i="8" s="1"/>
  <c r="AA69" i="11"/>
  <c r="AF69" i="8" s="1"/>
  <c r="AG69" i="8" s="1"/>
  <c r="AA315" i="11"/>
  <c r="AF315" i="8" s="1"/>
  <c r="AG315" i="8" s="1"/>
  <c r="AA220" i="11"/>
  <c r="AF220" i="8" s="1"/>
  <c r="AG220" i="8" s="1"/>
  <c r="AA56" i="11"/>
  <c r="AF56" i="8" s="1"/>
  <c r="AG56" i="8" s="1"/>
  <c r="AA285" i="11"/>
  <c r="AF285" i="8" s="1"/>
  <c r="AG285" i="8" s="1"/>
  <c r="AA251" i="11"/>
  <c r="AF251" i="8" s="1"/>
  <c r="AG251" i="8" s="1"/>
  <c r="AA63" i="11"/>
  <c r="AF63" i="8" s="1"/>
  <c r="AG63" i="8" s="1"/>
  <c r="AA128" i="11"/>
  <c r="AF128" i="8" s="1"/>
  <c r="AG128" i="8" s="1"/>
  <c r="AA385" i="11"/>
  <c r="AF385" i="8" s="1"/>
  <c r="AG385" i="8" s="1"/>
  <c r="AA122" i="11"/>
  <c r="AF122" i="8" s="1"/>
  <c r="AG122" i="8" s="1"/>
  <c r="AA37" i="11"/>
  <c r="AF37" i="8" s="1"/>
  <c r="AG37" i="8" s="1"/>
  <c r="AA371" i="11"/>
  <c r="AF371" i="8" s="1"/>
  <c r="AG371" i="8" s="1"/>
  <c r="AA98" i="11"/>
  <c r="AF98" i="8" s="1"/>
  <c r="AG98" i="8" s="1"/>
  <c r="AA151" i="11"/>
  <c r="AF151" i="8" s="1"/>
  <c r="AG151" i="8" s="1"/>
  <c r="AA130" i="11"/>
  <c r="AF130" i="8" s="1"/>
  <c r="AG130" i="8" s="1"/>
  <c r="AA295" i="11"/>
  <c r="AF295" i="8" s="1"/>
  <c r="AG295" i="8" s="1"/>
  <c r="AA359" i="11"/>
  <c r="AF359" i="8" s="1"/>
  <c r="AG359" i="8" s="1"/>
  <c r="AA129" i="11"/>
  <c r="AF129" i="8" s="1"/>
  <c r="AG129" i="8" s="1"/>
  <c r="AA366" i="11"/>
  <c r="AF366" i="8" s="1"/>
  <c r="AG366" i="8" s="1"/>
  <c r="AA85" i="11"/>
  <c r="AF85" i="8" s="1"/>
  <c r="AG85" i="8" s="1"/>
  <c r="AA246" i="11"/>
  <c r="AF246" i="8" s="1"/>
  <c r="AG246" i="8" s="1"/>
  <c r="AA194" i="11"/>
  <c r="AF194" i="8" s="1"/>
  <c r="AG194" i="8" s="1"/>
  <c r="AA298" i="11"/>
  <c r="AF298" i="8" s="1"/>
  <c r="AG298" i="8" s="1"/>
  <c r="AA324" i="11"/>
  <c r="AF324" i="8" s="1"/>
  <c r="AG324" i="8" s="1"/>
  <c r="AA4" i="11"/>
  <c r="AF4" i="8" s="1"/>
  <c r="AG4" i="8" s="1"/>
  <c r="AA8" i="11"/>
  <c r="AF8" i="8" s="1"/>
  <c r="AG8" i="8" s="1"/>
  <c r="AA27" i="11"/>
  <c r="AF27" i="8" s="1"/>
  <c r="AG27" i="8" s="1"/>
  <c r="AA84" i="11"/>
  <c r="AF84" i="8" s="1"/>
  <c r="AG84" i="8" s="1"/>
  <c r="AA55" i="11"/>
  <c r="AF55" i="8" s="1"/>
  <c r="AG55" i="8" s="1"/>
  <c r="AA35" i="11"/>
  <c r="AF35" i="8" s="1"/>
  <c r="AG35" i="8" s="1"/>
  <c r="AA350" i="11"/>
  <c r="AF350" i="8" s="1"/>
  <c r="AG350" i="8" s="1"/>
  <c r="AA189" i="11"/>
  <c r="AF189" i="8" s="1"/>
  <c r="AG189" i="8" s="1"/>
  <c r="AA252" i="11"/>
  <c r="AF252" i="8" s="1"/>
  <c r="AG252" i="8" s="1"/>
  <c r="AA90" i="11"/>
  <c r="AF90" i="8" s="1"/>
  <c r="AG90" i="8" s="1"/>
  <c r="AA217" i="11"/>
  <c r="AF217" i="8" s="1"/>
  <c r="AG217" i="8" s="1"/>
  <c r="AA11" i="11"/>
  <c r="AF11" i="8" s="1"/>
  <c r="AG11" i="8" s="1"/>
  <c r="AA169" i="11"/>
  <c r="AF169" i="8" s="1"/>
  <c r="AG169" i="8" s="1"/>
  <c r="AA254" i="11"/>
  <c r="AF254" i="8" s="1"/>
  <c r="AG254" i="8" s="1"/>
  <c r="AA240" i="11"/>
  <c r="AF240" i="8" s="1"/>
  <c r="AG240" i="8" s="1"/>
  <c r="AA264" i="11"/>
  <c r="AF264" i="8" s="1"/>
  <c r="AG264" i="8" s="1"/>
  <c r="AA123" i="11"/>
  <c r="AF123" i="8" s="1"/>
  <c r="AG123" i="8" s="1"/>
  <c r="AA92" i="11"/>
  <c r="AF92" i="8" s="1"/>
  <c r="AG92" i="8" s="1"/>
  <c r="AA280" i="11"/>
  <c r="AF280" i="8" s="1"/>
  <c r="AG280" i="8" s="1"/>
  <c r="AA323" i="11"/>
  <c r="AF323" i="8" s="1"/>
  <c r="AG323" i="8" s="1"/>
  <c r="AA310" i="11"/>
  <c r="AF310" i="8" s="1"/>
  <c r="AG310" i="8" s="1"/>
  <c r="AA284" i="11"/>
  <c r="AF284" i="8" s="1"/>
  <c r="AG284" i="8" s="1"/>
  <c r="AA242" i="11"/>
  <c r="AF242" i="8" s="1"/>
  <c r="AG242" i="8" s="1"/>
  <c r="AA230" i="11"/>
  <c r="AF230" i="8" s="1"/>
  <c r="AG230" i="8" s="1"/>
  <c r="AA375" i="11"/>
  <c r="AF375" i="8" s="1"/>
  <c r="AG375" i="8" s="1"/>
  <c r="AA360" i="11"/>
  <c r="AF360" i="8" s="1"/>
  <c r="AG360" i="8" s="1"/>
  <c r="AA277" i="11"/>
  <c r="AF277" i="8" s="1"/>
  <c r="AG277" i="8" s="1"/>
  <c r="AA208" i="11"/>
  <c r="AF208" i="8" s="1"/>
  <c r="AG208" i="8" s="1"/>
  <c r="AA206" i="11"/>
  <c r="AF206" i="8" s="1"/>
  <c r="AG206" i="8" s="1"/>
  <c r="AA180" i="11"/>
  <c r="AF180" i="8" s="1"/>
  <c r="AG180" i="8" s="1"/>
  <c r="AA173" i="11"/>
  <c r="AF173" i="8" s="1"/>
  <c r="AG173" i="8" s="1"/>
  <c r="AA59" i="11"/>
  <c r="AF59" i="8" s="1"/>
  <c r="AG59" i="8" s="1"/>
  <c r="AA368" i="11"/>
  <c r="AF368" i="8" s="1"/>
  <c r="AG368" i="8" s="1"/>
  <c r="AA337" i="11"/>
  <c r="AF337" i="8" s="1"/>
  <c r="AG337" i="8" s="1"/>
  <c r="AA332" i="11"/>
  <c r="AF332" i="8" s="1"/>
  <c r="AG332" i="8" s="1"/>
  <c r="AA330" i="11"/>
  <c r="AF330" i="8" s="1"/>
  <c r="AG330" i="8" s="1"/>
  <c r="AA307" i="11"/>
  <c r="AF307" i="8" s="1"/>
  <c r="AG307" i="8" s="1"/>
  <c r="AA101" i="11"/>
  <c r="AF101" i="8" s="1"/>
  <c r="AG101" i="8" s="1"/>
  <c r="AA260" i="11"/>
  <c r="AF260" i="8" s="1"/>
  <c r="AG260" i="8" s="1"/>
  <c r="AA316" i="11"/>
  <c r="AF316" i="8" s="1"/>
  <c r="AG316" i="8" s="1"/>
  <c r="AA83" i="11"/>
  <c r="AF83" i="8" s="1"/>
  <c r="AG83" i="8" s="1"/>
  <c r="AA52" i="11"/>
  <c r="AF52" i="8" s="1"/>
  <c r="AG52" i="8" s="1"/>
  <c r="AA97" i="11"/>
  <c r="AF97" i="8" s="1"/>
  <c r="AG97" i="8" s="1"/>
  <c r="AA320" i="11"/>
  <c r="AF320" i="8" s="1"/>
  <c r="AG320" i="8" s="1"/>
  <c r="AA186" i="11"/>
  <c r="AF186" i="8" s="1"/>
  <c r="AG186" i="8" s="1"/>
  <c r="AA181" i="11"/>
  <c r="AF181" i="8" s="1"/>
  <c r="AG181" i="8" s="1"/>
  <c r="AA141" i="11"/>
  <c r="AF141" i="8" s="1"/>
  <c r="AG141" i="8" s="1"/>
  <c r="AA250" i="11"/>
  <c r="AF250" i="8" s="1"/>
  <c r="AG250" i="8" s="1"/>
  <c r="AA107" i="11"/>
  <c r="AF107" i="8" s="1"/>
  <c r="AG107" i="8" s="1"/>
  <c r="AA225" i="11"/>
  <c r="AF225" i="8" s="1"/>
  <c r="AG225" i="8" s="1"/>
  <c r="AA152" i="11"/>
  <c r="AF152" i="8" s="1"/>
  <c r="AG152" i="8" s="1"/>
  <c r="AA12" i="11"/>
  <c r="AF12" i="8" s="1"/>
  <c r="AG12" i="8" s="1"/>
  <c r="AA200" i="11"/>
  <c r="AF200" i="8" s="1"/>
  <c r="AG200" i="8" s="1"/>
  <c r="AA10" i="11"/>
  <c r="AF10" i="8" s="1"/>
  <c r="AG10" i="8" s="1"/>
  <c r="AA275" i="11"/>
  <c r="AF275" i="8" s="1"/>
  <c r="AG275" i="8" s="1"/>
  <c r="AA317" i="11"/>
  <c r="AF317" i="8" s="1"/>
  <c r="AG317" i="8" s="1"/>
  <c r="AA336" i="11"/>
  <c r="AF336" i="8" s="1"/>
  <c r="AG336" i="8" s="1"/>
  <c r="AA377" i="11"/>
  <c r="AF377" i="8" s="1"/>
  <c r="AG377" i="8" s="1"/>
  <c r="AA333" i="11"/>
  <c r="AF333" i="8" s="1"/>
  <c r="AG333" i="8" s="1"/>
  <c r="AA183" i="11"/>
  <c r="AF183" i="8" s="1"/>
  <c r="AG183" i="8" s="1"/>
  <c r="AA147" i="11"/>
  <c r="AF147" i="8" s="1"/>
  <c r="AG147" i="8" s="1"/>
  <c r="AA65" i="11"/>
  <c r="AF65" i="8" s="1"/>
  <c r="AG65" i="8" s="1"/>
  <c r="AA81" i="11"/>
  <c r="AF81" i="8" s="1"/>
  <c r="AG81" i="8" s="1"/>
  <c r="AA166" i="11"/>
  <c r="AF166" i="8" s="1"/>
  <c r="AG166" i="8" s="1"/>
  <c r="AA235" i="11"/>
  <c r="AF235" i="8" s="1"/>
  <c r="AG235" i="8" s="1"/>
  <c r="AA143" i="11"/>
  <c r="AF143" i="8" s="1"/>
  <c r="AG143" i="8" s="1"/>
  <c r="AA201" i="11"/>
  <c r="AF201" i="8" s="1"/>
  <c r="AG201" i="8" s="1"/>
  <c r="AA355" i="11"/>
  <c r="AF355" i="8" s="1"/>
  <c r="AG355" i="8" s="1"/>
  <c r="AA308" i="11"/>
  <c r="AF308" i="8" s="1"/>
  <c r="AG308" i="8" s="1"/>
  <c r="AA60" i="11"/>
  <c r="AF60" i="8" s="1"/>
  <c r="AG60" i="8" s="1"/>
  <c r="AA348" i="11"/>
  <c r="AF348" i="8" s="1"/>
  <c r="AG348" i="8" s="1"/>
  <c r="AA54" i="11"/>
  <c r="AF54" i="8" s="1"/>
  <c r="AG54" i="8" s="1"/>
  <c r="AA268" i="11"/>
  <c r="AF268" i="8" s="1"/>
  <c r="AG268" i="8" s="1"/>
  <c r="AA198" i="11"/>
  <c r="AF198" i="8" s="1"/>
  <c r="AG198" i="8" s="1"/>
  <c r="AA158" i="11"/>
  <c r="AF158" i="8" s="1"/>
  <c r="AG158" i="8" s="1"/>
  <c r="AA267" i="11"/>
  <c r="AF267" i="8" s="1"/>
  <c r="AG267" i="8" s="1"/>
  <c r="AA68" i="11"/>
  <c r="AF68" i="8" s="1"/>
  <c r="AG68" i="8" s="1"/>
  <c r="AA33" i="11"/>
  <c r="AF33" i="8" s="1"/>
  <c r="AG33" i="8" s="1"/>
  <c r="AA236" i="11"/>
  <c r="AF236" i="8" s="1"/>
  <c r="AG236" i="8" s="1"/>
  <c r="AA174" i="11"/>
  <c r="AF174" i="8" s="1"/>
  <c r="AG174" i="8" s="1"/>
  <c r="AA79" i="11"/>
  <c r="AF79" i="8" s="1"/>
  <c r="AG79" i="8" s="1"/>
  <c r="AA87" i="11"/>
  <c r="AF87" i="8" s="1"/>
  <c r="AG87" i="8" s="1"/>
  <c r="AA258" i="11"/>
  <c r="AF258" i="8" s="1"/>
  <c r="AG258" i="8" s="1"/>
  <c r="AA176" i="11"/>
  <c r="AF176" i="8" s="1"/>
  <c r="AG176" i="8" s="1"/>
  <c r="AA78" i="11"/>
  <c r="AF78" i="8" s="1"/>
  <c r="AG78" i="8" s="1"/>
  <c r="AA339" i="11"/>
  <c r="AF339" i="8" s="1"/>
  <c r="AG339" i="8" s="1"/>
  <c r="AA61" i="11"/>
  <c r="AF61" i="8" s="1"/>
  <c r="AG61" i="8" s="1"/>
  <c r="AA163" i="11"/>
  <c r="AF163" i="8" s="1"/>
  <c r="AG163" i="8" s="1"/>
  <c r="AA153" i="11"/>
  <c r="AF153" i="8" s="1"/>
  <c r="AG153" i="8" s="1"/>
  <c r="AA305" i="11"/>
  <c r="AF305" i="8" s="1"/>
  <c r="AG305" i="8" s="1"/>
  <c r="AA145" i="11"/>
  <c r="AF145" i="8" s="1"/>
  <c r="AG145" i="8" s="1"/>
  <c r="AA142" i="11"/>
  <c r="AF142" i="8" s="1"/>
  <c r="AG142" i="8" s="1"/>
  <c r="AA134" i="11"/>
  <c r="AF134" i="8" s="1"/>
  <c r="AG134" i="8" s="1"/>
  <c r="AA13" i="11"/>
  <c r="AF13" i="8" s="1"/>
  <c r="AG13" i="8" s="1"/>
  <c r="AA286" i="11"/>
  <c r="AF286" i="8" s="1"/>
  <c r="AG286" i="8" s="1"/>
  <c r="AA72" i="11"/>
  <c r="AF72" i="8" s="1"/>
  <c r="AG72" i="8" s="1"/>
  <c r="AA213" i="11"/>
  <c r="AF213" i="8" s="1"/>
  <c r="AG213" i="8" s="1"/>
  <c r="AA296" i="11"/>
  <c r="AF296" i="8" s="1"/>
  <c r="AG296" i="8" s="1"/>
  <c r="AA299" i="11"/>
  <c r="AF299" i="8" s="1"/>
  <c r="AG299" i="8" s="1"/>
  <c r="AA36" i="11"/>
  <c r="AF36" i="8" s="1"/>
  <c r="AG36" i="8" s="1"/>
  <c r="AA113" i="11"/>
  <c r="AF113" i="8" s="1"/>
  <c r="AG113" i="8" s="1"/>
  <c r="AA273" i="11"/>
  <c r="AF273" i="8" s="1"/>
  <c r="AG273" i="8" s="1"/>
  <c r="AA71" i="11"/>
  <c r="AF71" i="8" s="1"/>
  <c r="AG71" i="8" s="1"/>
  <c r="AA131" i="11"/>
  <c r="AF131" i="8" s="1"/>
  <c r="AG131" i="8" s="1"/>
  <c r="AA342" i="11"/>
  <c r="AF342" i="8" s="1"/>
  <c r="AG342" i="8" s="1"/>
  <c r="AA115" i="11"/>
  <c r="AF115" i="8" s="1"/>
  <c r="AG115" i="8" s="1"/>
  <c r="AA89" i="11"/>
  <c r="AF89" i="8" s="1"/>
  <c r="AG89" i="8" s="1"/>
  <c r="AA34" i="11"/>
  <c r="AF34" i="8" s="1"/>
  <c r="AG34" i="8" s="1"/>
  <c r="AA58" i="11"/>
  <c r="AF58" i="8" s="1"/>
  <c r="AG58" i="8" s="1"/>
  <c r="AA369" i="11"/>
  <c r="AF369" i="8" s="1"/>
  <c r="AG369" i="8" s="1"/>
  <c r="AF386" i="8" l="1"/>
  <c r="AG386" i="8"/>
  <c r="AA1" i="11"/>
</calcChain>
</file>

<file path=xl/sharedStrings.xml><?xml version="1.0" encoding="utf-8"?>
<sst xmlns="http://schemas.openxmlformats.org/spreadsheetml/2006/main" count="6447" uniqueCount="1055">
  <si>
    <t>Total Debt</t>
  </si>
  <si>
    <t>Total</t>
  </si>
  <si>
    <t>DY 5</t>
  </si>
  <si>
    <t>DY 4</t>
  </si>
  <si>
    <t>DY 3</t>
  </si>
  <si>
    <t>DY 2</t>
  </si>
  <si>
    <t>DY 1</t>
  </si>
  <si>
    <t>Revised Pool Size</t>
  </si>
  <si>
    <t>YTD Recoupments</t>
  </si>
  <si>
    <t>Amount of Owed Debt Attributable to DY</t>
  </si>
  <si>
    <t>Pool Size</t>
  </si>
  <si>
    <t>Demonstration Year</t>
  </si>
  <si>
    <t>Provider Name</t>
  </si>
  <si>
    <t>Private</t>
  </si>
  <si>
    <t>Rider 38 Hospital</t>
  </si>
  <si>
    <t>East Texas Medical Center Quitman</t>
  </si>
  <si>
    <t>CHRISTUS Spohn Hospital - Beeville</t>
  </si>
  <si>
    <t>East Texas Medical Center</t>
  </si>
  <si>
    <t>Memorial Hermann Hospital System</t>
  </si>
  <si>
    <t>Christus Santa Rosa Medical Center</t>
  </si>
  <si>
    <t>Childrens Hospital of San Antonio</t>
  </si>
  <si>
    <t>College Station Medical Center</t>
  </si>
  <si>
    <t>Brownwood Regional Medical Center</t>
  </si>
  <si>
    <t>Memorial Hermann Memorial City Medical Center</t>
  </si>
  <si>
    <t>Columbia Valley Healthcare System LP</t>
  </si>
  <si>
    <t>Columbia Medical Center of Arlington Subsidiary LP</t>
  </si>
  <si>
    <t>Corpus Christi Medical Center</t>
  </si>
  <si>
    <t>CHRISTUS St. Michael Health System</t>
  </si>
  <si>
    <t>Small Public</t>
  </si>
  <si>
    <t>Sweeny Hospital District</t>
  </si>
  <si>
    <t>Stonewall Memorial Hospital District</t>
  </si>
  <si>
    <t>Throckmorton County Memorial Hospital</t>
  </si>
  <si>
    <t>Concho County Hospital</t>
  </si>
  <si>
    <t>The Good Shepherd Hospital, Inc.</t>
  </si>
  <si>
    <t>El Paso Healthcare System, Ltd.</t>
  </si>
  <si>
    <t>HANSFORD COUNTY HOSPITAL DISTRICT</t>
  </si>
  <si>
    <t>Metroplex Adventist Hospital Inc</t>
  </si>
  <si>
    <t>East Texas Medical Center Carthage</t>
  </si>
  <si>
    <t>Moore County Hospital District</t>
  </si>
  <si>
    <t>Hamlin Hospital District</t>
  </si>
  <si>
    <t>Crosbyton Clinic Hospital</t>
  </si>
  <si>
    <t>Baptist Hospital of Southeast Texas- Beaumont</t>
  </si>
  <si>
    <t>Cochran Memorial Hospital</t>
  </si>
  <si>
    <t>Methodist Healthcare System of San Antonio</t>
  </si>
  <si>
    <t>Woodland Heights Medical Center</t>
  </si>
  <si>
    <t>McCamey County Hospital District</t>
  </si>
  <si>
    <t>Lake Granbury Medical Center</t>
  </si>
  <si>
    <t>Lynn County Hospital District</t>
  </si>
  <si>
    <t>East Texas Medical Center Fairfield</t>
  </si>
  <si>
    <t>Columbia Plaza Medical Center of Fort Worth</t>
  </si>
  <si>
    <t>St. Davids North Austin Medical Center</t>
  </si>
  <si>
    <t>Methodist Sugar Land Hospital</t>
  </si>
  <si>
    <t>Big Bend Regional Medical Center</t>
  </si>
  <si>
    <t>Hemphill County Hospital District</t>
  </si>
  <si>
    <t>Longview Regional Medical Center</t>
  </si>
  <si>
    <t>OLNEY HAMILTON HOSPITAL DISTRICT</t>
  </si>
  <si>
    <t>Harrison County Hospital Association</t>
  </si>
  <si>
    <t>The University of Texas MD Anderson Cancer Center</t>
  </si>
  <si>
    <t>Yoakum Community Hospital</t>
  </si>
  <si>
    <t>Reeves County Hospital District</t>
  </si>
  <si>
    <t>Frio Regional Hospital</t>
  </si>
  <si>
    <t>Fisher County Hospital District</t>
  </si>
  <si>
    <t>San Angelo Community Medical Center</t>
  </si>
  <si>
    <t>CHI Saint Luke's Health Memorial Livingston</t>
  </si>
  <si>
    <t>Navarro Regional Hospital</t>
  </si>
  <si>
    <t>Haskell County Hospital District</t>
  </si>
  <si>
    <t>Abilene Regional Medical Center</t>
  </si>
  <si>
    <t>Christus Jasper Memorial Hospital</t>
  </si>
  <si>
    <t>Wilbarger County Hospital District</t>
  </si>
  <si>
    <t>Odessa Regional Medical Center</t>
  </si>
  <si>
    <t>St. Davids South Austin Medical Center</t>
  </si>
  <si>
    <t>IRAAN GENERAL HOSPITAL</t>
  </si>
  <si>
    <t>Clarity Child Guidance Center</t>
  </si>
  <si>
    <t>Jack County Hospital District</t>
  </si>
  <si>
    <t>Val Verde Hospital Corporation</t>
  </si>
  <si>
    <t>Muenster Hospital District</t>
  </si>
  <si>
    <t>Knox County Hospital District</t>
  </si>
  <si>
    <t>Hardeman County Memorial Hospital</t>
  </si>
  <si>
    <t>CHRISTUS Spohn Hospital - Corpus Christi</t>
  </si>
  <si>
    <t>Baylor Medical Center at Irving</t>
  </si>
  <si>
    <t>Gainesville Hospital District</t>
  </si>
  <si>
    <t>South Texas Regional Medical Center</t>
  </si>
  <si>
    <t>Uvalde County Hospital Authority</t>
  </si>
  <si>
    <t>Gonzales Healthcare Systems</t>
  </si>
  <si>
    <t>Hamilton County Hospital District</t>
  </si>
  <si>
    <t>Texas Health Harris Methodist Stephenville</t>
  </si>
  <si>
    <t>Rankin County Hospital District</t>
  </si>
  <si>
    <t>Clear Lake Regional Medical Center</t>
  </si>
  <si>
    <t>Jackson County Hospital District</t>
  </si>
  <si>
    <t>Palestine Principal Healthcare LP</t>
  </si>
  <si>
    <t>East Texas Medical Center Trinity</t>
  </si>
  <si>
    <t>METHODIST HEALTHCARE SYSTEM OF SAN ANTONIO LTD LLP</t>
  </si>
  <si>
    <t>Large Public</t>
  </si>
  <si>
    <t>Methodist Charlton Medical Center</t>
  </si>
  <si>
    <t>Jones County Regional Healthcare System</t>
  </si>
  <si>
    <t>Baylor Regional Medical Center at Grapevine</t>
  </si>
  <si>
    <t>METHODIST HOSPITAL PLAINVIEW</t>
  </si>
  <si>
    <t>The University of Texas Health Science Center at Tyler</t>
  </si>
  <si>
    <t>Dallas County Hospital District</t>
  </si>
  <si>
    <t>Andrews County Hospital District</t>
  </si>
  <si>
    <t>OakBend Medical Center</t>
  </si>
  <si>
    <t>Nocona General Hospital</t>
  </si>
  <si>
    <t>Lamb County Hospital</t>
  </si>
  <si>
    <t>Ballinger Memorial Hospital District</t>
  </si>
  <si>
    <t>The Hospitals of Providence - Memorial Campus</t>
  </si>
  <si>
    <t>TH Healthcare, LTD</t>
  </si>
  <si>
    <t>Decatur Hospital Authority</t>
  </si>
  <si>
    <t>East Texas Medical Center Jacksonville</t>
  </si>
  <si>
    <t>Pecos County Memorial Hospital</t>
  </si>
  <si>
    <t>CHI Saint Luke's Health Memorial San Augustine</t>
  </si>
  <si>
    <t>Dallam Hartley Counties Hospital District</t>
  </si>
  <si>
    <t>Hunt Memorial Hospital District</t>
  </si>
  <si>
    <t>Scenic Mountain Medical Center</t>
  </si>
  <si>
    <t>Rolling Plains Memorial Hospital</t>
  </si>
  <si>
    <t>METHODIST HOSPITAL LEVELLAND</t>
  </si>
  <si>
    <t>Harris County Hospital District</t>
  </si>
  <si>
    <t>Falls Community Hospital and Clinic</t>
  </si>
  <si>
    <t>CORYELL COUNTY MEMORIAL HOSPITAL AUTHORITY</t>
  </si>
  <si>
    <t>Methodist Dallas Medical Center</t>
  </si>
  <si>
    <t>Columbus Community Hospital</t>
  </si>
  <si>
    <t>Electra Hospital District</t>
  </si>
  <si>
    <t>Knapp Medical Center</t>
  </si>
  <si>
    <t>Baylor All Saints Medical Center</t>
  </si>
  <si>
    <t>Wilson County Memorial Hospital District</t>
  </si>
  <si>
    <t>Seton Medical Center Austin</t>
  </si>
  <si>
    <t>Scott &amp; White Hospital - Brenham</t>
  </si>
  <si>
    <t>Lavaca Hospital District</t>
  </si>
  <si>
    <t>Ector County Hospital District</t>
  </si>
  <si>
    <t>Bexar County Hospital District</t>
  </si>
  <si>
    <t>Midland Memorial Hospital</t>
  </si>
  <si>
    <t>Martin County Hospital District</t>
  </si>
  <si>
    <t>Scott &amp; White Hospital - Taylor</t>
  </si>
  <si>
    <t>Scurry County Hospital District</t>
  </si>
  <si>
    <t>STARR COUNTY MEMORIAL HOSPITAL</t>
  </si>
  <si>
    <t>Karnes County Hospital District</t>
  </si>
  <si>
    <t>HILL COUNTRY MEMORIAL HOSPITAL</t>
  </si>
  <si>
    <t>Southwest General Hospital</t>
  </si>
  <si>
    <t>Sunrise Canyon Hospital</t>
  </si>
  <si>
    <t>Eastland Memorial Hospital District</t>
  </si>
  <si>
    <t>Goodall-Witcher Hospital Authority</t>
  </si>
  <si>
    <t>Shannon Medical Center</t>
  </si>
  <si>
    <t>YOAKUM COUNTY HOSPITAL</t>
  </si>
  <si>
    <t>University Medical Center at Brackenridge</t>
  </si>
  <si>
    <t>Houston County Hospital District</t>
  </si>
  <si>
    <t>Memorial Hermann Texas Medical Center</t>
  </si>
  <si>
    <t>Memorial Medical Center</t>
  </si>
  <si>
    <t>The Methodist Hospital</t>
  </si>
  <si>
    <t>Methodist San Jacinto Hospital</t>
  </si>
  <si>
    <t>Lubbock County Hospital District</t>
  </si>
  <si>
    <t>Christus Hospital SE Texas St. Elizabeth</t>
  </si>
  <si>
    <t>Baylor County Hospital District</t>
  </si>
  <si>
    <t>East Texas Medical Center Pittsburg</t>
  </si>
  <si>
    <t>GUADALUPE VALLEY HOSPITAL</t>
  </si>
  <si>
    <t>Hendrick Medical Center</t>
  </si>
  <si>
    <t>Children's Medical Center of Dallas</t>
  </si>
  <si>
    <t>CUERO COMMUNITY HOSPITAL</t>
  </si>
  <si>
    <t>Titus County Memorial Hospital</t>
  </si>
  <si>
    <t>Palo Pinto County Hospital District</t>
  </si>
  <si>
    <t>Hillcrest Baptist Medical Center</t>
  </si>
  <si>
    <t>Texas Childrens Hospital</t>
  </si>
  <si>
    <t>CHI Saint Luke's Health Memorial Lufkin</t>
  </si>
  <si>
    <t>East Texas Medical Center Athens</t>
  </si>
  <si>
    <t>COVENANT HEALTH SYSTEM</t>
  </si>
  <si>
    <t>Baylor University Medical Center</t>
  </si>
  <si>
    <t>Methodist Willowbrook Hospital</t>
  </si>
  <si>
    <t>Memorial Hermann Sugar Land Hospital</t>
  </si>
  <si>
    <t>Memorial Hermann Katy Hospital</t>
  </si>
  <si>
    <t>WINNIE COMMUNITY HOSPITAL</t>
  </si>
  <si>
    <t>Palacios Community Medical Center</t>
  </si>
  <si>
    <t>Harlingen Medical Center LP</t>
  </si>
  <si>
    <t>Chillicothe Hospital District</t>
  </si>
  <si>
    <t>VHS San Antonio Partners</t>
  </si>
  <si>
    <t>Laredo Medical Center</t>
  </si>
  <si>
    <t>Essent PRMC LP</t>
  </si>
  <si>
    <t>The Medical Center of Southeast Texas</t>
  </si>
  <si>
    <t>University of Texas Southwestern Medical Center at Dallas</t>
  </si>
  <si>
    <t>St. Mark's Medical Center</t>
  </si>
  <si>
    <t>St. Joseph Medical Center</t>
  </si>
  <si>
    <t>Rockdale Blackhawk LLC</t>
  </si>
  <si>
    <t>Weatherford Regional Medical Center</t>
  </si>
  <si>
    <t>Methodist Mansfield Medical Center</t>
  </si>
  <si>
    <t>Walker County Hospital Corporation</t>
  </si>
  <si>
    <t>Dawson County Hospital District</t>
  </si>
  <si>
    <t>Cedar Park Regional Medical Center</t>
  </si>
  <si>
    <t>Memorial Hermann Northeast</t>
  </si>
  <si>
    <t>Seton Medical Center Williamson</t>
  </si>
  <si>
    <t>UHS of Texoma</t>
  </si>
  <si>
    <t>The Hospitals of Providence - East Campus</t>
  </si>
  <si>
    <t>GPCH LLC</t>
  </si>
  <si>
    <t>Crane County Hospital District</t>
  </si>
  <si>
    <t>Wadley Regional Medical Center</t>
  </si>
  <si>
    <t>Seton Medical Center Hays</t>
  </si>
  <si>
    <t>East Texas Medical Center Henderson</t>
  </si>
  <si>
    <t>Methodist Richardson Medical Center</t>
  </si>
  <si>
    <t>Medina County Hospital District</t>
  </si>
  <si>
    <t>Dimmit Regional Hospital</t>
  </si>
  <si>
    <t>Scott &amp; White Hospital - Llano</t>
  </si>
  <si>
    <t>Methodist West Houston Hospital</t>
  </si>
  <si>
    <t>Comanche County Medical Center Company</t>
  </si>
  <si>
    <t>Lubbock Heritage Hospital</t>
  </si>
  <si>
    <t>Liberty County Hospital District No 1</t>
  </si>
  <si>
    <t>Seton Smithville Regional Hospital</t>
  </si>
  <si>
    <t>Tomball Regional Medical Center</t>
  </si>
  <si>
    <t>Valley Baptist Medical Center</t>
  </si>
  <si>
    <t>Pampa Regional Medical Center</t>
  </si>
  <si>
    <t>El Campo Memorial Hospital</t>
  </si>
  <si>
    <t>HH Killeen Health System LLC</t>
  </si>
  <si>
    <t>Texas Health Huguley Inc</t>
  </si>
  <si>
    <t>Swisher Memorial Healthcare System</t>
  </si>
  <si>
    <t>Baptist St Anthonys Healthcare System</t>
  </si>
  <si>
    <t>Heart of Texas Healthcare System</t>
  </si>
  <si>
    <t>Fannin County Hospital Authority</t>
  </si>
  <si>
    <t>Houston Methodist St. John Hospital</t>
  </si>
  <si>
    <t>Stephens Memorial Hospital District</t>
  </si>
  <si>
    <t>Rock Prairie Behavioral Health</t>
  </si>
  <si>
    <t>Resolute Hospital Company, LLC</t>
  </si>
  <si>
    <t>Baylor Medical Center at Carrollton</t>
  </si>
  <si>
    <t>Graham Hospital District</t>
  </si>
  <si>
    <t>080217501</t>
  </si>
  <si>
    <t>Physician Group Practice</t>
  </si>
  <si>
    <t>081939301</t>
  </si>
  <si>
    <t>084563802</t>
  </si>
  <si>
    <t>084599202</t>
  </si>
  <si>
    <t>085144601</t>
  </si>
  <si>
    <t>092414401</t>
  </si>
  <si>
    <t>Community Medicine Associates</t>
  </si>
  <si>
    <t>104856306</t>
  </si>
  <si>
    <t>109372601</t>
  </si>
  <si>
    <t>111810101</t>
  </si>
  <si>
    <t>126672804</t>
  </si>
  <si>
    <t>Scott and White Clinic</t>
  </si>
  <si>
    <t>126686802</t>
  </si>
  <si>
    <t>138980111</t>
  </si>
  <si>
    <t>University of North Texas Health Science Center</t>
  </si>
  <si>
    <t>171409901</t>
  </si>
  <si>
    <t>338292101</t>
  </si>
  <si>
    <t>198523601</t>
  </si>
  <si>
    <t>Texas A&amp;M Health Science Center</t>
  </si>
  <si>
    <t>084597603</t>
  </si>
  <si>
    <t>291816101</t>
  </si>
  <si>
    <t>389281201</t>
  </si>
  <si>
    <t>020811801</t>
  </si>
  <si>
    <t>388347201</t>
  </si>
  <si>
    <t>020817501</t>
  </si>
  <si>
    <t>020834001</t>
  </si>
  <si>
    <t>020841501</t>
  </si>
  <si>
    <t>020844901</t>
  </si>
  <si>
    <t>020844903</t>
  </si>
  <si>
    <t>020860501</t>
  </si>
  <si>
    <t>020908201</t>
  </si>
  <si>
    <t>020930601</t>
  </si>
  <si>
    <t>020934801</t>
  </si>
  <si>
    <t>020943901</t>
  </si>
  <si>
    <t>020947001</t>
  </si>
  <si>
    <t>020950401</t>
  </si>
  <si>
    <t>020957901</t>
  </si>
  <si>
    <t>020966001</t>
  </si>
  <si>
    <t>020967802</t>
  </si>
  <si>
    <t>020973601</t>
  </si>
  <si>
    <t>020976902</t>
  </si>
  <si>
    <t>020979302</t>
  </si>
  <si>
    <t>020988401</t>
  </si>
  <si>
    <t>020989201</t>
  </si>
  <si>
    <t>020990001</t>
  </si>
  <si>
    <t>020991801</t>
  </si>
  <si>
    <t>020992601</t>
  </si>
  <si>
    <t>020993401</t>
  </si>
  <si>
    <t>021184901</t>
  </si>
  <si>
    <t>021187203</t>
  </si>
  <si>
    <t>021194801</t>
  </si>
  <si>
    <t>021195501</t>
  </si>
  <si>
    <t>021196301</t>
  </si>
  <si>
    <t>021219301</t>
  </si>
  <si>
    <t>083290905</t>
  </si>
  <si>
    <t>088189803</t>
  </si>
  <si>
    <t>091770005</t>
  </si>
  <si>
    <t>094095902</t>
  </si>
  <si>
    <t>364187001</t>
  </si>
  <si>
    <t>094105602</t>
  </si>
  <si>
    <t>094108002</t>
  </si>
  <si>
    <t>094109802</t>
  </si>
  <si>
    <t>094113001</t>
  </si>
  <si>
    <t>094117105</t>
  </si>
  <si>
    <t>094118902</t>
  </si>
  <si>
    <t>094119702</t>
  </si>
  <si>
    <t>094121303</t>
  </si>
  <si>
    <t>094127002</t>
  </si>
  <si>
    <t>094129604</t>
  </si>
  <si>
    <t>094131202</t>
  </si>
  <si>
    <t>094138703</t>
  </si>
  <si>
    <t>094140302</t>
  </si>
  <si>
    <t>094141105</t>
  </si>
  <si>
    <t>094148602</t>
  </si>
  <si>
    <t>094151004</t>
  </si>
  <si>
    <t>094152803</t>
  </si>
  <si>
    <t>094153604</t>
  </si>
  <si>
    <t>094154402</t>
  </si>
  <si>
    <t>094160103</t>
  </si>
  <si>
    <t>094164302</t>
  </si>
  <si>
    <t>094172602</t>
  </si>
  <si>
    <t>094178302</t>
  </si>
  <si>
    <t>094180903</t>
  </si>
  <si>
    <t>094186602</t>
  </si>
  <si>
    <t>094187402</t>
  </si>
  <si>
    <t>376537203</t>
  </si>
  <si>
    <t>094192402</t>
  </si>
  <si>
    <t>094193202</t>
  </si>
  <si>
    <t>364710901</t>
  </si>
  <si>
    <t>094204701</t>
  </si>
  <si>
    <t>094207002</t>
  </si>
  <si>
    <t>094216103</t>
  </si>
  <si>
    <t>094219503</t>
  </si>
  <si>
    <t>094222903</t>
  </si>
  <si>
    <t>094224503</t>
  </si>
  <si>
    <t>358963201</t>
  </si>
  <si>
    <t>094382101</t>
  </si>
  <si>
    <t>109588703</t>
  </si>
  <si>
    <t>109966502</t>
  </si>
  <si>
    <t>110803703</t>
  </si>
  <si>
    <t>110839103</t>
  </si>
  <si>
    <t>110856504</t>
  </si>
  <si>
    <t>111829102</t>
  </si>
  <si>
    <t>111905902</t>
  </si>
  <si>
    <t>112667403</t>
  </si>
  <si>
    <t>112671602</t>
  </si>
  <si>
    <t>112672402</t>
  </si>
  <si>
    <t>112673204</t>
  </si>
  <si>
    <t>112677302</t>
  </si>
  <si>
    <t>112679902</t>
  </si>
  <si>
    <t>112684904</t>
  </si>
  <si>
    <t>112688002</t>
  </si>
  <si>
    <t>112692202</t>
  </si>
  <si>
    <t>112693002</t>
  </si>
  <si>
    <t>112697102</t>
  </si>
  <si>
    <t>112698903</t>
  </si>
  <si>
    <t>112701102</t>
  </si>
  <si>
    <t>112702904</t>
  </si>
  <si>
    <t>112704504</t>
  </si>
  <si>
    <t>112705203</t>
  </si>
  <si>
    <t>112706003</t>
  </si>
  <si>
    <t>112707808</t>
  </si>
  <si>
    <t>112711003</t>
  </si>
  <si>
    <t>112712802</t>
  </si>
  <si>
    <t>112716902</t>
  </si>
  <si>
    <t>112717702</t>
  </si>
  <si>
    <t>378029801</t>
  </si>
  <si>
    <t>112724302</t>
  </si>
  <si>
    <t>112725003</t>
  </si>
  <si>
    <t>112728403</t>
  </si>
  <si>
    <t>112742503</t>
  </si>
  <si>
    <t>112751605</t>
  </si>
  <si>
    <t>119874904</t>
  </si>
  <si>
    <t>119877204</t>
  </si>
  <si>
    <t>120726804</t>
  </si>
  <si>
    <t>120745806</t>
  </si>
  <si>
    <t>121053602</t>
  </si>
  <si>
    <t>121692107</t>
  </si>
  <si>
    <t>121775403</t>
  </si>
  <si>
    <t>121776205</t>
  </si>
  <si>
    <t>121777003</t>
  </si>
  <si>
    <t>379200401</t>
  </si>
  <si>
    <t>121781205</t>
  </si>
  <si>
    <t>121782006</t>
  </si>
  <si>
    <t>121785303</t>
  </si>
  <si>
    <t>121787905</t>
  </si>
  <si>
    <t>121789503</t>
  </si>
  <si>
    <t>362293801</t>
  </si>
  <si>
    <t>121792903</t>
  </si>
  <si>
    <t>121794503</t>
  </si>
  <si>
    <t>121799406</t>
  </si>
  <si>
    <t>121806703</t>
  </si>
  <si>
    <t>121807504</t>
  </si>
  <si>
    <t>121808305</t>
  </si>
  <si>
    <t>121811703</t>
  </si>
  <si>
    <t>121816602</t>
  </si>
  <si>
    <t>121817401</t>
  </si>
  <si>
    <t>121820803</t>
  </si>
  <si>
    <t>121822403</t>
  </si>
  <si>
    <t>126667806</t>
  </si>
  <si>
    <t>126675104</t>
  </si>
  <si>
    <t>126679303</t>
  </si>
  <si>
    <t>126840107</t>
  </si>
  <si>
    <t>126842708</t>
  </si>
  <si>
    <t>127262703</t>
  </si>
  <si>
    <t>127263503</t>
  </si>
  <si>
    <t>127267603</t>
  </si>
  <si>
    <t>127278304</t>
  </si>
  <si>
    <t>127294003</t>
  </si>
  <si>
    <t>127295703</t>
  </si>
  <si>
    <t>127298107</t>
  </si>
  <si>
    <t>127300503</t>
  </si>
  <si>
    <t>127301306</t>
  </si>
  <si>
    <t>127303903</t>
  </si>
  <si>
    <t>127304703</t>
  </si>
  <si>
    <t>127310404</t>
  </si>
  <si>
    <t>127311205</t>
  </si>
  <si>
    <t>127313803</t>
  </si>
  <si>
    <t>130089906</t>
  </si>
  <si>
    <t>130601104</t>
  </si>
  <si>
    <t>130605205</t>
  </si>
  <si>
    <t>130606006</t>
  </si>
  <si>
    <t>130612806</t>
  </si>
  <si>
    <t>130614405</t>
  </si>
  <si>
    <t>130616909</t>
  </si>
  <si>
    <t>130618504</t>
  </si>
  <si>
    <t>130734007</t>
  </si>
  <si>
    <t>130826407</t>
  </si>
  <si>
    <t>130959304</t>
  </si>
  <si>
    <t>131030203</t>
  </si>
  <si>
    <t>131036903</t>
  </si>
  <si>
    <t>366812101</t>
  </si>
  <si>
    <t>131038504</t>
  </si>
  <si>
    <t>131043506</t>
  </si>
  <si>
    <t>133244705</t>
  </si>
  <si>
    <t>133245406</t>
  </si>
  <si>
    <t>133250406</t>
  </si>
  <si>
    <t>133252005</t>
  </si>
  <si>
    <t>133258705</t>
  </si>
  <si>
    <t>133331202</t>
  </si>
  <si>
    <t>133355104</t>
  </si>
  <si>
    <t>133367602</t>
  </si>
  <si>
    <t>133544006</t>
  </si>
  <si>
    <t>134772611</t>
  </si>
  <si>
    <t>135032405</t>
  </si>
  <si>
    <t>135033210</t>
  </si>
  <si>
    <t>135034009</t>
  </si>
  <si>
    <t>135035706</t>
  </si>
  <si>
    <t>135036506</t>
  </si>
  <si>
    <t>135151206</t>
  </si>
  <si>
    <t>135225404</t>
  </si>
  <si>
    <t>135226205</t>
  </si>
  <si>
    <t>135233809</t>
  </si>
  <si>
    <t>135235306</t>
  </si>
  <si>
    <t>135237906</t>
  </si>
  <si>
    <t>136141205</t>
  </si>
  <si>
    <t>136142011</t>
  </si>
  <si>
    <t>136143806</t>
  </si>
  <si>
    <t>136145310</t>
  </si>
  <si>
    <t>136325111</t>
  </si>
  <si>
    <t>136326908</t>
  </si>
  <si>
    <t>136327710</t>
  </si>
  <si>
    <t>136330112</t>
  </si>
  <si>
    <t>136331910</t>
  </si>
  <si>
    <t>136332705</t>
  </si>
  <si>
    <t>136381405</t>
  </si>
  <si>
    <t>136412710</t>
  </si>
  <si>
    <t>136430906</t>
  </si>
  <si>
    <t>136436606</t>
  </si>
  <si>
    <t>136491104</t>
  </si>
  <si>
    <t>136492909</t>
  </si>
  <si>
    <t>137074409</t>
  </si>
  <si>
    <t>137075116</t>
  </si>
  <si>
    <t>137226005</t>
  </si>
  <si>
    <t>137227806</t>
  </si>
  <si>
    <t>137245009</t>
  </si>
  <si>
    <t>137249208</t>
  </si>
  <si>
    <t>137265806</t>
  </si>
  <si>
    <t>360991901</t>
  </si>
  <si>
    <t>137343308</t>
  </si>
  <si>
    <t>137805107</t>
  </si>
  <si>
    <t>137907508</t>
  </si>
  <si>
    <t>137909111</t>
  </si>
  <si>
    <t>137918204</t>
  </si>
  <si>
    <t>137919003</t>
  </si>
  <si>
    <t>137949705</t>
  </si>
  <si>
    <t>137962006</t>
  </si>
  <si>
    <t>137999206</t>
  </si>
  <si>
    <t>138296208</t>
  </si>
  <si>
    <t>138353107</t>
  </si>
  <si>
    <t>138374715</t>
  </si>
  <si>
    <t>138411709</t>
  </si>
  <si>
    <t>138644310</t>
  </si>
  <si>
    <t>138706004</t>
  </si>
  <si>
    <t>138910807</t>
  </si>
  <si>
    <t>138911619</t>
  </si>
  <si>
    <t>138913209</t>
  </si>
  <si>
    <t>138950412</t>
  </si>
  <si>
    <t>138951211</t>
  </si>
  <si>
    <t>138962907</t>
  </si>
  <si>
    <t>139135109</t>
  </si>
  <si>
    <t>139172412</t>
  </si>
  <si>
    <t>139173209</t>
  </si>
  <si>
    <t>139461107</t>
  </si>
  <si>
    <t>139485012</t>
  </si>
  <si>
    <t>140713201</t>
  </si>
  <si>
    <t>140714001</t>
  </si>
  <si>
    <t>141858401</t>
  </si>
  <si>
    <t>146021401</t>
  </si>
  <si>
    <t>146509801</t>
  </si>
  <si>
    <t>147918003</t>
  </si>
  <si>
    <t>148698701</t>
  </si>
  <si>
    <t>149073203</t>
  </si>
  <si>
    <t>151691601</t>
  </si>
  <si>
    <t>152686501</t>
  </si>
  <si>
    <t>154504801</t>
  </si>
  <si>
    <t>154632701</t>
  </si>
  <si>
    <t>158977201</t>
  </si>
  <si>
    <t>158980601</t>
  </si>
  <si>
    <t>159156201</t>
  </si>
  <si>
    <t>160630301</t>
  </si>
  <si>
    <t>160709501</t>
  </si>
  <si>
    <t>162033801</t>
  </si>
  <si>
    <t>163111101</t>
  </si>
  <si>
    <t>163925401</t>
  </si>
  <si>
    <t>169553801</t>
  </si>
  <si>
    <t>175287501</t>
  </si>
  <si>
    <t>175289101</t>
  </si>
  <si>
    <t>176354201</t>
  </si>
  <si>
    <t>176692501</t>
  </si>
  <si>
    <t>179272301</t>
  </si>
  <si>
    <t>181706601</t>
  </si>
  <si>
    <t>183086102</t>
  </si>
  <si>
    <t>385345901</t>
  </si>
  <si>
    <t>186221101</t>
  </si>
  <si>
    <t>189791001</t>
  </si>
  <si>
    <t>189947801</t>
  </si>
  <si>
    <t>190123303</t>
  </si>
  <si>
    <t>192622201</t>
  </si>
  <si>
    <t>192751901</t>
  </si>
  <si>
    <t>193867201</t>
  </si>
  <si>
    <t>194106401</t>
  </si>
  <si>
    <t>194997601</t>
  </si>
  <si>
    <t>196829901</t>
  </si>
  <si>
    <t>197063401</t>
  </si>
  <si>
    <t>199602701</t>
  </si>
  <si>
    <t>200683501</t>
  </si>
  <si>
    <t>204254101</t>
  </si>
  <si>
    <t>206083201</t>
  </si>
  <si>
    <t>207311601</t>
  </si>
  <si>
    <t>208013701</t>
  </si>
  <si>
    <t>208843701</t>
  </si>
  <si>
    <t>209345201</t>
  </si>
  <si>
    <t>209719801</t>
  </si>
  <si>
    <t>210274101</t>
  </si>
  <si>
    <t>212060201</t>
  </si>
  <si>
    <t>212140201</t>
  </si>
  <si>
    <t>216719901</t>
  </si>
  <si>
    <t>217884004</t>
  </si>
  <si>
    <t>220351501</t>
  </si>
  <si>
    <t>220798701</t>
  </si>
  <si>
    <t>281028501</t>
  </si>
  <si>
    <t>281219001</t>
  </si>
  <si>
    <t>281406304</t>
  </si>
  <si>
    <t>281514401</t>
  </si>
  <si>
    <t>284333604</t>
  </si>
  <si>
    <t>286326801</t>
  </si>
  <si>
    <t>377705401</t>
  </si>
  <si>
    <t>291854201</t>
  </si>
  <si>
    <t>292096901</t>
  </si>
  <si>
    <t>294543801</t>
  </si>
  <si>
    <t>297342201</t>
  </si>
  <si>
    <t>298019501</t>
  </si>
  <si>
    <t>308032701</t>
  </si>
  <si>
    <t>311054601</t>
  </si>
  <si>
    <t>312239201</t>
  </si>
  <si>
    <t>314080801</t>
  </si>
  <si>
    <t>315440301</t>
  </si>
  <si>
    <t>316076401</t>
  </si>
  <si>
    <t>316296801</t>
  </si>
  <si>
    <t>316360201</t>
  </si>
  <si>
    <t>322879301</t>
  </si>
  <si>
    <t>322916301</t>
  </si>
  <si>
    <t>326725404</t>
  </si>
  <si>
    <t>330811601</t>
  </si>
  <si>
    <t>331941001</t>
  </si>
  <si>
    <t>336478801</t>
  </si>
  <si>
    <t>337991901</t>
  </si>
  <si>
    <t>338014903</t>
  </si>
  <si>
    <t>339153401</t>
  </si>
  <si>
    <t>343723801</t>
  </si>
  <si>
    <t>344925801</t>
  </si>
  <si>
    <t>346945401</t>
  </si>
  <si>
    <t>350190001</t>
  </si>
  <si>
    <t>350857401</t>
  </si>
  <si>
    <t>Hunt Regional Community Hospital</t>
  </si>
  <si>
    <t>Dallas Regional Medical Center</t>
  </si>
  <si>
    <t>Refugio Co Memorial Hospital District</t>
  </si>
  <si>
    <t>Baylor Specialty Hospital</t>
  </si>
  <si>
    <t>Austin State Hospital</t>
  </si>
  <si>
    <t>South Texas Health System</t>
  </si>
  <si>
    <t>Detar Hospital</t>
  </si>
  <si>
    <t>Clay County Memorial Hospital</t>
  </si>
  <si>
    <t>Brazosport Regional Health System</t>
  </si>
  <si>
    <t>Ochiltree County Hospital District</t>
  </si>
  <si>
    <t>El Paso Psychiatric Center</t>
  </si>
  <si>
    <t>Angleton Danbury Medical Center</t>
  </si>
  <si>
    <t>Bowie Memorial Hospital</t>
  </si>
  <si>
    <t>Nacogdoches Medical Center</t>
  </si>
  <si>
    <t>Driscoll Childrens Hospital</t>
  </si>
  <si>
    <t>Rusk State Hospital</t>
  </si>
  <si>
    <t>Baylor Medical Center at Waxahachie</t>
  </si>
  <si>
    <t>United Regional Health Care System</t>
  </si>
  <si>
    <t>Baptist Orange Hospital</t>
  </si>
  <si>
    <t>Scott &amp; White Memorial Hospital</t>
  </si>
  <si>
    <t>Terrell State Hospital</t>
  </si>
  <si>
    <t>San Antonio State Hospital</t>
  </si>
  <si>
    <t>University Medical Center of El Paso</t>
  </si>
  <si>
    <t>Valley Baptist Medical Center - Brownsville</t>
  </si>
  <si>
    <t>UT Health Science Center Houston</t>
  </si>
  <si>
    <t>020927202</t>
  </si>
  <si>
    <t>354018901</t>
  </si>
  <si>
    <t>021003101</t>
  </si>
  <si>
    <t>021215104</t>
  </si>
  <si>
    <t>121805903</t>
  </si>
  <si>
    <t>127305405</t>
  </si>
  <si>
    <t>127319504</t>
  </si>
  <si>
    <t>132812205</t>
  </si>
  <si>
    <t>133257904</t>
  </si>
  <si>
    <t>135223905</t>
  </si>
  <si>
    <t>136488705</t>
  </si>
  <si>
    <t>309910301</t>
  </si>
  <si>
    <t>186599001</t>
  </si>
  <si>
    <t>219336901</t>
  </si>
  <si>
    <t>197807401</t>
  </si>
  <si>
    <t>2019 Master TPI</t>
  </si>
  <si>
    <t>HMIH Cedar Crest LLC dba Cedar Crest Hospital</t>
  </si>
  <si>
    <t>094092602</t>
  </si>
  <si>
    <t>University Of Texas Medical Branch At Galveston</t>
  </si>
  <si>
    <t>Methodist Ambulatory Surgery Hospital</t>
  </si>
  <si>
    <t>Mitchell County Hospital District</t>
  </si>
  <si>
    <t>Ward Memorial Hospital</t>
  </si>
  <si>
    <t>Culberson County Hospital</t>
  </si>
  <si>
    <t>Schleicher County Medical Center</t>
  </si>
  <si>
    <t>West 380 Family Care Facility</t>
  </si>
  <si>
    <t>Sabine County Hospital</t>
  </si>
  <si>
    <t>GCMC of Wharton County Texas, LLC
dba Gulf Coast Medical Center</t>
  </si>
  <si>
    <t>Coleman County Medical Center</t>
  </si>
  <si>
    <t>Nix Community General Hospital LLC dba Nix Community General Hospital</t>
  </si>
  <si>
    <t>UT Health Science Center at San Antonio</t>
  </si>
  <si>
    <t>UT SW Medical Center Physician Group</t>
  </si>
  <si>
    <t>CHCA Conroe, LP</t>
  </si>
  <si>
    <t>Lake Pointe Operating Company</t>
  </si>
  <si>
    <t>Chambers County Public Hospital District #1</t>
  </si>
  <si>
    <t>Seminole Hospital District</t>
  </si>
  <si>
    <t>Doctors Hospital Tidwell</t>
  </si>
  <si>
    <t>Reagan Hospital District</t>
  </si>
  <si>
    <t>ST JOSEPH REGIONAL HEALTH CENTER</t>
  </si>
  <si>
    <t>METHODIST CHILDRENS HOSPITAL</t>
  </si>
  <si>
    <t>Terry County Memorial Hospital District</t>
  </si>
  <si>
    <t>Muleshoe Area Medical Center</t>
  </si>
  <si>
    <t>Matagorda County Hospital District</t>
  </si>
  <si>
    <t>South Limestone Hospital District</t>
  </si>
  <si>
    <t>Doctors Hospital at Renaissance</t>
  </si>
  <si>
    <t>Dell Children's Medical Center</t>
  </si>
  <si>
    <t>Houston Northwest Operating Co, L.L.C</t>
  </si>
  <si>
    <t>Nix Hospital System, LLC</t>
  </si>
  <si>
    <t>112727605</t>
  </si>
  <si>
    <t>UC Dental</t>
  </si>
  <si>
    <t xml:space="preserve">UC Ambulance </t>
  </si>
  <si>
    <t>Atascosa</t>
  </si>
  <si>
    <t>Freestone</t>
  </si>
  <si>
    <t>Hopkins</t>
  </si>
  <si>
    <t>CHRISTUS Mother Frances Hospital - Sulphur Springs</t>
  </si>
  <si>
    <t>Dallas</t>
  </si>
  <si>
    <t>BT East Dallas JV, LLP</t>
  </si>
  <si>
    <t>Jones</t>
  </si>
  <si>
    <t>City of Anson</t>
  </si>
  <si>
    <t>Baylor Scott and White Medical Center - Garland</t>
  </si>
  <si>
    <t>Houston</t>
  </si>
  <si>
    <t>OCH Holdings</t>
  </si>
  <si>
    <t>Collin</t>
  </si>
  <si>
    <t>Childrens Hospital</t>
  </si>
  <si>
    <t>Children's Medical Center of Plano</t>
  </si>
  <si>
    <t>354178101</t>
  </si>
  <si>
    <t>Burnet</t>
  </si>
  <si>
    <t>Scott and White Hospital - Marble Falls</t>
  </si>
  <si>
    <t>353712801</t>
  </si>
  <si>
    <t xml:space="preserve">Comal </t>
  </si>
  <si>
    <t>Medical Center Alliance</t>
  </si>
  <si>
    <t>Bailey</t>
  </si>
  <si>
    <t>Young</t>
  </si>
  <si>
    <t>Denton</t>
  </si>
  <si>
    <t>Brazos</t>
  </si>
  <si>
    <t>Harris</t>
  </si>
  <si>
    <t>St Luke's Hospital at the Vintage</t>
  </si>
  <si>
    <t>Tarrant</t>
  </si>
  <si>
    <t>Sound Physician Group</t>
  </si>
  <si>
    <t>Stephens</t>
  </si>
  <si>
    <t>Bexar</t>
  </si>
  <si>
    <t>Fannin</t>
  </si>
  <si>
    <t>The Heart Hospital at Baylor Denton</t>
  </si>
  <si>
    <t>330388501</t>
  </si>
  <si>
    <t>Scott and White Hospital- College Station</t>
  </si>
  <si>
    <t>McCulloch</t>
  </si>
  <si>
    <t>Potter</t>
  </si>
  <si>
    <t>Coleman</t>
  </si>
  <si>
    <t>THR Hospital</t>
  </si>
  <si>
    <t>Texas Health Alliance</t>
  </si>
  <si>
    <t>Swisher</t>
  </si>
  <si>
    <t>Texas Scottish Rite Hospital for Children</t>
  </si>
  <si>
    <t>Baylor Scott and White Medical Center - McKinney</t>
  </si>
  <si>
    <t>314161601</t>
  </si>
  <si>
    <t>TARRANT</t>
  </si>
  <si>
    <t>Bell</t>
  </si>
  <si>
    <t>Wharton</t>
  </si>
  <si>
    <t>Gray</t>
  </si>
  <si>
    <t>St. Luke's Sugar Land Hospital</t>
  </si>
  <si>
    <t>Cameron</t>
  </si>
  <si>
    <t>El Paso</t>
  </si>
  <si>
    <t>EL PASO CHILDRENS HOSPITAL CORPORATION</t>
  </si>
  <si>
    <t>Integrative Emergency Services Physician Group, PA</t>
  </si>
  <si>
    <t>288523801</t>
  </si>
  <si>
    <t>Bastrop</t>
  </si>
  <si>
    <t>Liberty</t>
  </si>
  <si>
    <t>Lubbock</t>
  </si>
  <si>
    <t>Comanche</t>
  </si>
  <si>
    <t>St Luke's Patients Medical Center</t>
  </si>
  <si>
    <t>Llano</t>
  </si>
  <si>
    <t>Grayson</t>
  </si>
  <si>
    <t>SHERMAN GRAYSON HOSPITAL, LLC</t>
  </si>
  <si>
    <t>Dallas Medical Center, LLC</t>
  </si>
  <si>
    <t>Dimmit</t>
  </si>
  <si>
    <t>Somervell</t>
  </si>
  <si>
    <t>SOMERVELL COUNTY HOSPITAL DISTRICT</t>
  </si>
  <si>
    <t>Medina</t>
  </si>
  <si>
    <t>Colorado</t>
  </si>
  <si>
    <t>CAHRMC</t>
  </si>
  <si>
    <t>Montgomery</t>
  </si>
  <si>
    <t>St. Luke's Lakeside Hospital</t>
  </si>
  <si>
    <t>Texas Regional Medical Center, LLC</t>
  </si>
  <si>
    <t>Rusk</t>
  </si>
  <si>
    <t>Hays</t>
  </si>
  <si>
    <t>Bowie</t>
  </si>
  <si>
    <t>Kimble</t>
  </si>
  <si>
    <t>Kimble Hospital</t>
  </si>
  <si>
    <t>Sabine</t>
  </si>
  <si>
    <t>Crane</t>
  </si>
  <si>
    <t>Wise</t>
  </si>
  <si>
    <t>Hutchinson</t>
  </si>
  <si>
    <t>Williamson</t>
  </si>
  <si>
    <t>Scott &amp; White Hospital - Round Rock</t>
  </si>
  <si>
    <t>Dawson</t>
  </si>
  <si>
    <t>Walker</t>
  </si>
  <si>
    <t>Travis</t>
  </si>
  <si>
    <t>The Heart Hospital at Baylor Plano</t>
  </si>
  <si>
    <t>185556101</t>
  </si>
  <si>
    <t>Parker</t>
  </si>
  <si>
    <t>184409401</t>
  </si>
  <si>
    <t>Milam</t>
  </si>
  <si>
    <t>Schleicher</t>
  </si>
  <si>
    <t>Fayette</t>
  </si>
  <si>
    <t>Culberson</t>
  </si>
  <si>
    <t>Kingwood Pines Hospital</t>
  </si>
  <si>
    <t>175965601</t>
  </si>
  <si>
    <t>State</t>
  </si>
  <si>
    <t>University of Texas Southwestern Medical Center at Dallas - Clements</t>
  </si>
  <si>
    <t>Baylor Regional Medical Center at Plano</t>
  </si>
  <si>
    <t>171848805</t>
  </si>
  <si>
    <t>Carlos Torres, M.D.</t>
  </si>
  <si>
    <t>Baylor Scott &amp; White Medical Center- Centennial</t>
  </si>
  <si>
    <t>Jefferson</t>
  </si>
  <si>
    <t>Lamar</t>
  </si>
  <si>
    <t>Webb</t>
  </si>
  <si>
    <t>Hidalgo</t>
  </si>
  <si>
    <t>St. Luke's Community Health Services</t>
  </si>
  <si>
    <t>Seton Northwest Hospital</t>
  </si>
  <si>
    <t>Seton Southwest Hospital</t>
  </si>
  <si>
    <t>Hardeman</t>
  </si>
  <si>
    <t>Matagorda</t>
  </si>
  <si>
    <t>Baylor Heart and Vascular Center LLP</t>
  </si>
  <si>
    <t>Lampasas</t>
  </si>
  <si>
    <t>Chambers</t>
  </si>
  <si>
    <t>Grimes</t>
  </si>
  <si>
    <t>GRIMES ST JOSEPH HEALTH CENTER</t>
  </si>
  <si>
    <t>Fort Bend</t>
  </si>
  <si>
    <t>Cherokee</t>
  </si>
  <si>
    <t>CHRISTUS Trinity Mother Frances Hospital - Jacksonville</t>
  </si>
  <si>
    <t>Limestone</t>
  </si>
  <si>
    <t>Henderson</t>
  </si>
  <si>
    <t>Angelina</t>
  </si>
  <si>
    <t>TCH</t>
  </si>
  <si>
    <t>McLennan</t>
  </si>
  <si>
    <t>Palo Pinto</t>
  </si>
  <si>
    <t>Titus</t>
  </si>
  <si>
    <t>Dewitt</t>
  </si>
  <si>
    <t>Taylor</t>
  </si>
  <si>
    <t>Guadalupe</t>
  </si>
  <si>
    <t>Camp</t>
  </si>
  <si>
    <t>Baylor</t>
  </si>
  <si>
    <t>Kaufman</t>
  </si>
  <si>
    <t>Howard</t>
  </si>
  <si>
    <t>Big Spring State</t>
  </si>
  <si>
    <t>Calhoun</t>
  </si>
  <si>
    <t>Victoria</t>
  </si>
  <si>
    <t>Citizens Medical Center, County of Victoria</t>
  </si>
  <si>
    <t>Parmer</t>
  </si>
  <si>
    <t>Parmer County Community Hospial</t>
  </si>
  <si>
    <t>Northwest Texas Healthcare System Inc</t>
  </si>
  <si>
    <t>Yoakum</t>
  </si>
  <si>
    <t>Tom Green</t>
  </si>
  <si>
    <t>Bosque</t>
  </si>
  <si>
    <t>Eastland</t>
  </si>
  <si>
    <t>Orange</t>
  </si>
  <si>
    <t>Kleberg</t>
  </si>
  <si>
    <t>CHRISTUS Spohn Hospital - Kleberg</t>
  </si>
  <si>
    <t>Gillespie</t>
  </si>
  <si>
    <t>Karnes</t>
  </si>
  <si>
    <t>Tyler</t>
  </si>
  <si>
    <t>Tyler County Hospital District</t>
  </si>
  <si>
    <t>Starr</t>
  </si>
  <si>
    <t>Ward</t>
  </si>
  <si>
    <t>Scurry</t>
  </si>
  <si>
    <t>Texas Health HEB</t>
  </si>
  <si>
    <t>Mitchell</t>
  </si>
  <si>
    <t>Martin</t>
  </si>
  <si>
    <t>Midland</t>
  </si>
  <si>
    <t>Castro</t>
  </si>
  <si>
    <t>CASTRO COUNTY HEALTHCARE</t>
  </si>
  <si>
    <t>Wichita</t>
  </si>
  <si>
    <t>Ector</t>
  </si>
  <si>
    <t>Lavaca</t>
  </si>
  <si>
    <t>Washington</t>
  </si>
  <si>
    <t>Ellis</t>
  </si>
  <si>
    <t>Wilson</t>
  </si>
  <si>
    <t>Coryell</t>
  </si>
  <si>
    <t>Deaf Smith</t>
  </si>
  <si>
    <t>DEAF SMITH COUNTY HOSPITAL DISTRICT</t>
  </si>
  <si>
    <t>Falls</t>
  </si>
  <si>
    <t>Hockley</t>
  </si>
  <si>
    <t>Texas Center for Infectious Diseases</t>
  </si>
  <si>
    <t>Hill</t>
  </si>
  <si>
    <t>Hill Regional</t>
  </si>
  <si>
    <t>Childress</t>
  </si>
  <si>
    <t>Childress County Hospital District</t>
  </si>
  <si>
    <t>The Hospitals of Providence Sierra Campus</t>
  </si>
  <si>
    <t>Nolan</t>
  </si>
  <si>
    <t>Nueces</t>
  </si>
  <si>
    <t>Hunt</t>
  </si>
  <si>
    <t>Johnson</t>
  </si>
  <si>
    <t>Texas Health Cleburne</t>
  </si>
  <si>
    <t>Nacogdoches</t>
  </si>
  <si>
    <t>Memorial Hospital - Nacogdoches</t>
  </si>
  <si>
    <t>Hartley</t>
  </si>
  <si>
    <t>San Augustine</t>
  </si>
  <si>
    <t>Terry</t>
  </si>
  <si>
    <t>Pecos</t>
  </si>
  <si>
    <t>Texas Health Arlington Memorial</t>
  </si>
  <si>
    <t>Runnels</t>
  </si>
  <si>
    <t>Lamb</t>
  </si>
  <si>
    <t>Columbia Medical Center of Plano</t>
  </si>
  <si>
    <t>Montague</t>
  </si>
  <si>
    <t>Texas Health Azle</t>
  </si>
  <si>
    <t>Wood</t>
  </si>
  <si>
    <t>CHRISTUS Mother Frances Hospital - Winnsboro</t>
  </si>
  <si>
    <t>St. Luke's Episcopal Hospital</t>
  </si>
  <si>
    <t>Andrews</t>
  </si>
  <si>
    <t>Kerr</t>
  </si>
  <si>
    <t>Sid Peterson Memorial Hospital</t>
  </si>
  <si>
    <t>Smith</t>
  </si>
  <si>
    <t>Hale</t>
  </si>
  <si>
    <t>Collingsworth</t>
  </si>
  <si>
    <t>Collingsworth General Hospital</t>
  </si>
  <si>
    <t>Tarrant County Hospital District/ JPS</t>
  </si>
  <si>
    <t>Floyd</t>
  </si>
  <si>
    <t>WJ Mangold Memorial Hospital</t>
  </si>
  <si>
    <t>West Oaks Hospital</t>
  </si>
  <si>
    <t>121829905</t>
  </si>
  <si>
    <t>PRHC-Ennis, L.P.</t>
  </si>
  <si>
    <t>Trinity</t>
  </si>
  <si>
    <t>Anderson</t>
  </si>
  <si>
    <t>Jackson</t>
  </si>
  <si>
    <t>Reagan</t>
  </si>
  <si>
    <t>Brazoria</t>
  </si>
  <si>
    <t>Upton</t>
  </si>
  <si>
    <t>Erath</t>
  </si>
  <si>
    <t>Hamilton</t>
  </si>
  <si>
    <t>Adventist Health System Sunbelt Inc</t>
  </si>
  <si>
    <t>Wheeler</t>
  </si>
  <si>
    <t>North Wheeler County Hospital</t>
  </si>
  <si>
    <t>Gonzales</t>
  </si>
  <si>
    <t>Uvalde</t>
  </si>
  <si>
    <t>Sutton</t>
  </si>
  <si>
    <t>LILLIAN M HUDSPETH MEMORIAL HOSPITAL</t>
  </si>
  <si>
    <t>Cooke</t>
  </si>
  <si>
    <t>Knox</t>
  </si>
  <si>
    <t>Texas Health Southwest</t>
  </si>
  <si>
    <t>Val Verde</t>
  </si>
  <si>
    <t>Jack</t>
  </si>
  <si>
    <t>Glen Oaks Hospital</t>
  </si>
  <si>
    <t>112746602</t>
  </si>
  <si>
    <t>Rivercrest Hospital</t>
  </si>
  <si>
    <t>112745802</t>
  </si>
  <si>
    <t>Burleson</t>
  </si>
  <si>
    <t>BURLESON ST JOSEPH HEALTH CENTER</t>
  </si>
  <si>
    <t>KPH-CONSOLIDATION, INC.</t>
  </si>
  <si>
    <t>Cypress Fairbanks Medical Center Hospital</t>
  </si>
  <si>
    <t>112718503</t>
  </si>
  <si>
    <t>Columbia Rio Grande Healthcare LP</t>
  </si>
  <si>
    <t>The Woman's Hospital of Texas</t>
  </si>
  <si>
    <t>Wilbarger</t>
  </si>
  <si>
    <t>Jasper</t>
  </si>
  <si>
    <t>Ochiltree</t>
  </si>
  <si>
    <t>Haskell</t>
  </si>
  <si>
    <t>Navarro</t>
  </si>
  <si>
    <t>Columbia Medical Center of McKinney</t>
  </si>
  <si>
    <t>Polk</t>
  </si>
  <si>
    <t>Fisher</t>
  </si>
  <si>
    <t>Frio</t>
  </si>
  <si>
    <t>Reeves</t>
  </si>
  <si>
    <t>Mission Hospital Inc</t>
  </si>
  <si>
    <t>Texas Health Fort Worth</t>
  </si>
  <si>
    <t>Harrison</t>
  </si>
  <si>
    <t>Mexia Principal Healthcare LP / Parkview Hospital</t>
  </si>
  <si>
    <t>111915801</t>
  </si>
  <si>
    <t>Columbia Medical Center of Denton</t>
  </si>
  <si>
    <t>Providence Health Services of Waco</t>
  </si>
  <si>
    <t>Gregg</t>
  </si>
  <si>
    <t>Maverick</t>
  </si>
  <si>
    <t>Fort Duncan Medical Center</t>
  </si>
  <si>
    <t>Waco Center For Youth</t>
  </si>
  <si>
    <t>Hemphill</t>
  </si>
  <si>
    <t>Galveston</t>
  </si>
  <si>
    <t>The University of Texas Medical Branch</t>
  </si>
  <si>
    <t>Scott Dahlbeck, M.D.</t>
  </si>
  <si>
    <t>Seton Shoal Creek Hospital</t>
  </si>
  <si>
    <t>Brewster</t>
  </si>
  <si>
    <t>Jim Wells</t>
  </si>
  <si>
    <t>CHRISTUS Spohn Hospital Alice</t>
  </si>
  <si>
    <t>Texas Health Plano</t>
  </si>
  <si>
    <t>Winkler</t>
  </si>
  <si>
    <t>County of Winkler</t>
  </si>
  <si>
    <t>Columbia Medical Center of Lewisville</t>
  </si>
  <si>
    <t>West Houston Medical Center</t>
  </si>
  <si>
    <t>Doctors Hospital of Laredo</t>
  </si>
  <si>
    <t>Lynn</t>
  </si>
  <si>
    <t>Hood</t>
  </si>
  <si>
    <t>Saint David's Medical Center</t>
  </si>
  <si>
    <t>Caldwell</t>
  </si>
  <si>
    <t>Seton Edgar B. Davis Hospital</t>
  </si>
  <si>
    <t>Cochran</t>
  </si>
  <si>
    <t>BURNET</t>
  </si>
  <si>
    <t>Seton Highland Lakes Hospital</t>
  </si>
  <si>
    <t>Crosby</t>
  </si>
  <si>
    <t>Texas Health Kaufman</t>
  </si>
  <si>
    <t>Clay</t>
  </si>
  <si>
    <t>Moore</t>
  </si>
  <si>
    <t>Panola</t>
  </si>
  <si>
    <t>Gaines</t>
  </si>
  <si>
    <t>Hansford</t>
  </si>
  <si>
    <t>CHRISTUS Mother Frances Hospital - Tyler</t>
  </si>
  <si>
    <t>Columbia North Hills Hospital Subsidiary LP</t>
  </si>
  <si>
    <t>Concho</t>
  </si>
  <si>
    <t>Throckmorton</t>
  </si>
  <si>
    <t>Texas Tech University Health Sciences Center - Lubbock</t>
  </si>
  <si>
    <t>Texas Tech HS Ctr Family Med - El Paso</t>
  </si>
  <si>
    <t>Texas Tech University Health Sciences Center - Amarillo School of Medicine</t>
  </si>
  <si>
    <t>Austin</t>
  </si>
  <si>
    <t>BELLVILLE ST JOSEPH HEALTH CENTER</t>
  </si>
  <si>
    <t>Texas Tech University HSC - Odessa</t>
  </si>
  <si>
    <t>PNS Clinics - TTUHSC Associates</t>
  </si>
  <si>
    <t>Rio Grande State Center- South Texas Health Care System</t>
  </si>
  <si>
    <t>North Texas State Hospital/Vernon</t>
  </si>
  <si>
    <t>North Texas State Hospital/Wichita</t>
  </si>
  <si>
    <t>The University of Texas Health Science Center at Houston/ Harris County Psychiatric Center</t>
  </si>
  <si>
    <t>Healthbridge Childrens Hospital</t>
  </si>
  <si>
    <t>021185601</t>
  </si>
  <si>
    <t>Cook Children's Medical Center</t>
  </si>
  <si>
    <t>Stonewall</t>
  </si>
  <si>
    <t>Refugio</t>
  </si>
  <si>
    <t>Madison</t>
  </si>
  <si>
    <t>MADISON ST JOSEPH HEALTH CENTER</t>
  </si>
  <si>
    <t>North Runnels County Hospital</t>
  </si>
  <si>
    <t>Texas Health Allen</t>
  </si>
  <si>
    <t>020982701</t>
  </si>
  <si>
    <t>Columbia Medical Center of Las Colinas</t>
  </si>
  <si>
    <t>Texas Health Denton</t>
  </si>
  <si>
    <t>Rockwall</t>
  </si>
  <si>
    <t>St. David's Round Rock Medical Center</t>
  </si>
  <si>
    <t>Columbia Hospital at Medical City Dallas</t>
  </si>
  <si>
    <t>Brown</t>
  </si>
  <si>
    <t>Texas Health Dallas</t>
  </si>
  <si>
    <t>BEXAR</t>
  </si>
  <si>
    <t>Bayshore Medical Center</t>
  </si>
  <si>
    <t>020812601</t>
  </si>
  <si>
    <t>Bee</t>
  </si>
  <si>
    <t>017624011</t>
  </si>
  <si>
    <t>Total Option T Additional UC Payments</t>
  </si>
  <si>
    <t>Total Option J Additional UC Payments</t>
  </si>
  <si>
    <t>Total Option H Additional UC Payments</t>
  </si>
  <si>
    <t>Total Option V Additional UC Payments</t>
  </si>
  <si>
    <t>Total Option X Additional UC Payments</t>
  </si>
  <si>
    <t>Provider County</t>
  </si>
  <si>
    <t>Rider 38 Status (As of DY 6 UC)</t>
  </si>
  <si>
    <t>Ownership Type</t>
  </si>
  <si>
    <t>2018 Master TPI</t>
  </si>
  <si>
    <t>5% of UC Pool</t>
  </si>
  <si>
    <t>Available Funds to Distribute</t>
  </si>
  <si>
    <t>Remainder to Attribute to Debt</t>
  </si>
  <si>
    <t>Private Rider 38</t>
  </si>
  <si>
    <t>Children's Hospitals</t>
  </si>
  <si>
    <t>Small Public Rider 38</t>
  </si>
  <si>
    <t>Small Public Non-Rider 38</t>
  </si>
  <si>
    <t>Hospital Class</t>
  </si>
  <si>
    <t>YTD DY 1 UC Payment</t>
  </si>
  <si>
    <t>YTD DY 2 UC Payment</t>
  </si>
  <si>
    <t>YTD DY 3 UC Payment</t>
  </si>
  <si>
    <t>YTD DY 4 UC Payment</t>
  </si>
  <si>
    <t>YTD DY 5 UC Payment</t>
  </si>
  <si>
    <t>UC Ambulance</t>
  </si>
  <si>
    <t xml:space="preserve"> DY 1 UC Payment</t>
  </si>
  <si>
    <t xml:space="preserve"> DY 2 UC Payment</t>
  </si>
  <si>
    <t>Total Option X UPL Recoupments</t>
  </si>
  <si>
    <t>Total Option V UPL Recoupments</t>
  </si>
  <si>
    <t>Total Option H UPL Recoupments</t>
  </si>
  <si>
    <t>Remaining UPL Recoupment After Option V</t>
  </si>
  <si>
    <t>Remaining UPL Recoupment After Option H</t>
  </si>
  <si>
    <t>Remaining UPL Recoupment After Option X</t>
  </si>
  <si>
    <t>Total Option T UPL Recoupments</t>
  </si>
  <si>
    <t>Remaining UPL Recoupment After Option T</t>
  </si>
  <si>
    <t>Remaining UPL Recoupment After Option J</t>
  </si>
  <si>
    <t>Total Option J UPL Recoupments</t>
  </si>
  <si>
    <t>Private Non-Rider 38</t>
  </si>
  <si>
    <t xml:space="preserve">Option 1 DY 3 UC  Payment </t>
  </si>
  <si>
    <t>Option 1 DY 4 UC  Payment</t>
  </si>
  <si>
    <t xml:space="preserve">Option 1 DY 5 UC  Payment </t>
  </si>
  <si>
    <t xml:space="preserve">Option 2 DY 3 UC  Payment </t>
  </si>
  <si>
    <t>Option 2 DY 4 UC  Payment</t>
  </si>
  <si>
    <t xml:space="preserve">Option 2 DY 5 UC  Payment </t>
  </si>
  <si>
    <t xml:space="preserve"> Option 3 DY 3 UC Payment</t>
  </si>
  <si>
    <t xml:space="preserve"> Option 3 DY 4 UC Payment</t>
  </si>
  <si>
    <t xml:space="preserve">  Option 3 DY 5 UC Payment</t>
  </si>
  <si>
    <t>Option 3 DY 3 UC Recoupment Allocation</t>
  </si>
  <si>
    <t>Option 3 DY 4 UC Recoupment Allocation</t>
  </si>
  <si>
    <t>Option 3 DY 5 UC Recoupment Allocation</t>
  </si>
  <si>
    <t>Option 2 DY 3 UC Recoupment Allocation</t>
  </si>
  <si>
    <t>Option 2 DY 4 UC Recoupment Allocation</t>
  </si>
  <si>
    <t>Option 2 DY 5 UC Recoupment Allocation</t>
  </si>
  <si>
    <t>Option 1 DY 3 UC Recoupment Allocation</t>
  </si>
  <si>
    <t>Option 1 DY 4 UC Recoupment Allocation</t>
  </si>
  <si>
    <t>Option 1 DY 5 UC Recoupment Allocation</t>
  </si>
  <si>
    <t>DY 2 UC Recoupment Allocation</t>
  </si>
  <si>
    <t>DY 1 UC Recoupment Allocation</t>
  </si>
  <si>
    <t>Total Option 1 Additional UC Payments</t>
  </si>
  <si>
    <t>Total Option 1 UPL Recoupments</t>
  </si>
  <si>
    <t xml:space="preserve">Option 1 DY 3 Additional UC Payment </t>
  </si>
  <si>
    <t>Option 1 DY 4 Additional UC Payment</t>
  </si>
  <si>
    <t xml:space="preserve">Option 1 DY 5 Additional UC Payment </t>
  </si>
  <si>
    <t xml:space="preserve">Option 1 DY 6 Additional UC Payment </t>
  </si>
  <si>
    <t xml:space="preserve">Option 2 DY 3 Additional UC Payment </t>
  </si>
  <si>
    <t>Option 2 DY 4 Additional UC Payment</t>
  </si>
  <si>
    <t xml:space="preserve">Option 2 DY 5 Additional UC Payment </t>
  </si>
  <si>
    <t xml:space="preserve">Option 2 DY 6 Additional UC Payment </t>
  </si>
  <si>
    <t>Remaining UPL Recoupment After Option 1</t>
  </si>
  <si>
    <t xml:space="preserve"> Option 3 DY 3 Additional UC Payment</t>
  </si>
  <si>
    <t xml:space="preserve"> Option 3 DY 4 Additional UC Payment</t>
  </si>
  <si>
    <t xml:space="preserve">  Option 3 DY 5 Additional UC Payment</t>
  </si>
  <si>
    <t xml:space="preserve">  Option 3 DY 6 Additional UC Payment</t>
  </si>
  <si>
    <t>Total Option 2 Additional UC Payments</t>
  </si>
  <si>
    <t>Total Option 2 UPL Recoupments</t>
  </si>
  <si>
    <t>Remaining UPL Recoupment After Option 2</t>
  </si>
  <si>
    <t>Total Option 3 Additional UC Payments</t>
  </si>
  <si>
    <t>Total Option 3 UPL Recoupments</t>
  </si>
  <si>
    <t>Remaining UPL Recoupment After Option 3</t>
  </si>
  <si>
    <t>Final UPL Obligation Allocation</t>
  </si>
  <si>
    <t>Older Master TPI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</si>
</sst>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4"/>
      <color rgb="FF80008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6" fontId="3" fillId="0" borderId="0" xfId="0" applyNumberFormat="1" applyFont="1" applyAlignment="1">
      <alignment vertical="center" wrapText="1"/>
    </xf>
    <xf numFmtId="164" fontId="0" fillId="0" borderId="0" xfId="0" applyNumberFormat="1"/>
    <xf numFmtId="6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6" fontId="0" fillId="0" borderId="0" xfId="0" applyNumberFormat="1"/>
    <xf numFmtId="8" fontId="0" fillId="0" borderId="0" xfId="0" applyNumberFormat="1"/>
    <xf numFmtId="0" fontId="0" fillId="0" borderId="1" xfId="0" applyBorder="1"/>
    <xf numFmtId="0" fontId="4" fillId="0" borderId="0" xfId="2"/>
    <xf numFmtId="6" fontId="4" fillId="0" borderId="0" xfId="2" applyNumberFormat="1"/>
    <xf numFmtId="6" fontId="0" fillId="0" borderId="1" xfId="3" applyNumberFormat="1" applyFont="1" applyBorder="1"/>
    <xf numFmtId="0" fontId="4" fillId="0" borderId="1" xfId="2" applyBorder="1"/>
    <xf numFmtId="0" fontId="4" fillId="0" borderId="1" xfId="2" applyNumberFormat="1" applyBorder="1" applyAlignment="1" applyProtection="1">
      <alignment horizontal="left"/>
      <protection locked="0"/>
    </xf>
    <xf numFmtId="0" fontId="4" fillId="0" borderId="1" xfId="2" applyBorder="1" applyAlignment="1">
      <alignment horizontal="left"/>
    </xf>
    <xf numFmtId="49" fontId="4" fillId="0" borderId="1" xfId="2" applyNumberFormat="1" applyBorder="1" applyAlignment="1" applyProtection="1">
      <alignment horizontal="left"/>
      <protection locked="0"/>
    </xf>
    <xf numFmtId="165" fontId="4" fillId="0" borderId="1" xfId="2" applyNumberFormat="1" applyBorder="1" applyAlignment="1" applyProtection="1">
      <alignment horizontal="left" vertical="center"/>
      <protection locked="0"/>
    </xf>
    <xf numFmtId="165" fontId="6" fillId="0" borderId="1" xfId="2" applyNumberFormat="1" applyFont="1" applyBorder="1" applyAlignment="1" applyProtection="1">
      <alignment horizontal="left"/>
      <protection locked="0"/>
    </xf>
    <xf numFmtId="0" fontId="4" fillId="0" borderId="1" xfId="2" quotePrefix="1" applyFill="1" applyBorder="1" applyAlignment="1">
      <alignment horizontal="left"/>
    </xf>
    <xf numFmtId="6" fontId="5" fillId="4" borderId="1" xfId="3" applyNumberFormat="1" applyFont="1" applyFill="1" applyBorder="1" applyAlignment="1">
      <alignment horizontal="center" vertical="top" wrapText="1"/>
    </xf>
    <xf numFmtId="6" fontId="7" fillId="5" borderId="2" xfId="3" applyNumberFormat="1" applyFont="1" applyFill="1" applyBorder="1" applyAlignment="1">
      <alignment horizontal="center" vertical="top" wrapText="1"/>
    </xf>
    <xf numFmtId="6" fontId="7" fillId="6" borderId="2" xfId="3" applyNumberFormat="1" applyFont="1" applyFill="1" applyBorder="1" applyAlignment="1">
      <alignment horizontal="center" vertical="top" wrapText="1"/>
    </xf>
    <xf numFmtId="6" fontId="7" fillId="7" borderId="2" xfId="3" applyNumberFormat="1" applyFont="1" applyFill="1" applyBorder="1" applyAlignment="1">
      <alignment horizontal="center" vertical="top" wrapText="1"/>
    </xf>
    <xf numFmtId="0" fontId="5" fillId="2" borderId="1" xfId="3" applyNumberFormat="1" applyFont="1" applyFill="1" applyBorder="1" applyAlignment="1">
      <alignment horizontal="left" vertical="top" wrapText="1"/>
    </xf>
    <xf numFmtId="0" fontId="5" fillId="2" borderId="3" xfId="3" applyNumberFormat="1" applyFont="1" applyFill="1" applyBorder="1" applyAlignment="1">
      <alignment horizontal="left" vertical="top" wrapText="1"/>
    </xf>
    <xf numFmtId="6" fontId="5" fillId="3" borderId="1" xfId="3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/>
    <xf numFmtId="8" fontId="8" fillId="0" borderId="0" xfId="0" applyNumberFormat="1" applyFont="1" applyAlignment="1">
      <alignment vertical="center"/>
    </xf>
    <xf numFmtId="44" fontId="0" fillId="0" borderId="1" xfId="1" applyFont="1" applyBorder="1"/>
    <xf numFmtId="0" fontId="5" fillId="2" borderId="1" xfId="3" applyNumberFormat="1" applyFont="1" applyFill="1" applyBorder="1" applyAlignment="1">
      <alignment horizontal="center" vertical="top" wrapText="1"/>
    </xf>
    <xf numFmtId="6" fontId="5" fillId="8" borderId="1" xfId="3" applyNumberFormat="1" applyFont="1" applyFill="1" applyBorder="1" applyAlignment="1">
      <alignment horizontal="center" vertical="top" wrapText="1"/>
    </xf>
    <xf numFmtId="6" fontId="0" fillId="0" borderId="1" xfId="0" applyNumberFormat="1" applyBorder="1"/>
    <xf numFmtId="6" fontId="2" fillId="0" borderId="1" xfId="0" applyNumberFormat="1" applyFont="1" applyBorder="1"/>
  </cellXfs>
  <cellStyles count="4">
    <cellStyle name="Currency" xfId="1" builtinId="4"/>
    <cellStyle name="Currency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ntu05\Desktop\DSH%20Audits\2011\Amended%20March%202015\Master\1310%20Final%20Revised%2003112015%20Statewide%20DSH%20Mast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%20Analysis\AC%20&amp;%20Hosp\2017%20Tools\Sending%20Apps\2017%20Apps\DY%206%20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7 Medicaid Claims Data"/>
      <sheetName val="CPart I B Part I A-8-2"/>
      <sheetName val="Sched 3 HSL DSH Report"/>
      <sheetName val="UC Report"/>
      <sheetName val="Hospital Data Report"/>
      <sheetName val="Historical Medicaid &amp; Uninsured"/>
      <sheetName val="PrePop"/>
      <sheetName val="Data All Providers 2017"/>
      <sheetName val="HCRIS data"/>
      <sheetName val="MasterContactListDY5"/>
      <sheetName val="2017 Hospital Contacts"/>
      <sheetName val="Trauma"/>
      <sheetName val="B Part I Col 24"/>
      <sheetName val="C Part I 4"/>
      <sheetName val="C Part I 6"/>
      <sheetName val="C Part I 7"/>
      <sheetName val="WS S-3 PartI 28"/>
      <sheetName val="C Part I 8"/>
      <sheetName val="C Part I 9"/>
      <sheetName val="DY 6 Census Swing"/>
      <sheetName val="GME Payments2015"/>
      <sheetName val="Master TPI 2016"/>
      <sheetName val="Organ Acquisition"/>
      <sheetName val="Days Summary"/>
      <sheetName val="HSL"/>
      <sheetName val="Shortfalls"/>
      <sheetName val="MCO Day Adjustment (subtract)"/>
      <sheetName val="FFS Day Adjustment (subtract)"/>
      <sheetName val="FFS PPE Adjustment (add)"/>
      <sheetName val=" MCO PPE Adjustment (add)"/>
      <sheetName val="OP FFS Rural Adj (add)"/>
      <sheetName val="OP MCO Rural Adjustment (add)"/>
      <sheetName val="SDA Adjustment Percentages"/>
      <sheetName val="Positive Days Adjustment"/>
      <sheetName val=" Cost Report Settl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1" sqref="D1"/>
    </sheetView>
  </sheetViews>
  <sheetFormatPr defaultRowHeight="16.2" x14ac:dyDescent="0.3"/>
  <cols>
    <col min="1" max="1" width="24.3828125" bestFit="1" customWidth="1"/>
    <col min="2" max="2" width="42.07421875" customWidth="1"/>
    <col min="3" max="3" width="37.07421875" customWidth="1"/>
    <col min="4" max="4" width="46.23046875" bestFit="1" customWidth="1"/>
    <col min="5" max="5" width="42.07421875" customWidth="1"/>
    <col min="6" max="6" width="37.07421875" customWidth="1"/>
    <col min="7" max="7" width="46.23046875" bestFit="1" customWidth="1"/>
    <col min="8" max="8" width="42.23046875" customWidth="1"/>
    <col min="9" max="9" width="37.23046875" customWidth="1"/>
    <col min="10" max="10" width="46.3046875" bestFit="1" customWidth="1"/>
    <col min="11" max="11" width="41.765625" customWidth="1"/>
    <col min="12" max="12" width="36.765625" customWidth="1"/>
    <col min="13" max="13" width="45.921875" bestFit="1" customWidth="1"/>
    <col min="14" max="14" width="42.07421875" customWidth="1"/>
    <col min="15" max="15" width="37.07421875" bestFit="1" customWidth="1"/>
    <col min="16" max="16" width="46.23046875" bestFit="1" customWidth="1"/>
  </cols>
  <sheetData>
    <row r="1" spans="1:4" x14ac:dyDescent="0.3">
      <c r="A1" s="19" t="s">
        <v>992</v>
      </c>
      <c r="B1" s="21" t="s">
        <v>1032</v>
      </c>
      <c r="C1" s="25" t="s">
        <v>1033</v>
      </c>
      <c r="D1" s="32" t="s">
        <v>1042</v>
      </c>
    </row>
    <row r="2" spans="1:4" x14ac:dyDescent="0.3">
      <c r="A2" s="8" t="s">
        <v>92</v>
      </c>
      <c r="B2" s="33">
        <v>104616111.01804653</v>
      </c>
      <c r="C2" s="33">
        <v>107826161.65897752</v>
      </c>
      <c r="D2" s="33">
        <v>6410112.2756843213</v>
      </c>
    </row>
    <row r="3" spans="1:4" x14ac:dyDescent="0.3">
      <c r="A3" s="8" t="s">
        <v>219</v>
      </c>
      <c r="B3" s="33">
        <v>26286945.76478602</v>
      </c>
      <c r="C3" s="33">
        <v>11788754.68594425</v>
      </c>
      <c r="D3" s="33">
        <v>0</v>
      </c>
    </row>
    <row r="4" spans="1:4" x14ac:dyDescent="0.3">
      <c r="A4" s="8" t="s">
        <v>988</v>
      </c>
      <c r="B4" s="33">
        <v>68239078.427796051</v>
      </c>
      <c r="C4" s="33">
        <v>26061604.991017655</v>
      </c>
      <c r="D4" s="33">
        <v>222656.14745774626</v>
      </c>
    </row>
    <row r="5" spans="1:4" x14ac:dyDescent="0.3">
      <c r="A5" s="8" t="s">
        <v>1011</v>
      </c>
      <c r="B5" s="33">
        <v>331269525.24938405</v>
      </c>
      <c r="C5" s="33">
        <v>170824938.15538603</v>
      </c>
      <c r="D5" s="33">
        <v>127298.1400060743</v>
      </c>
    </row>
    <row r="6" spans="1:4" x14ac:dyDescent="0.3">
      <c r="A6" s="8" t="s">
        <v>989</v>
      </c>
      <c r="B6" s="33">
        <v>39396432.487951435</v>
      </c>
      <c r="C6" s="33">
        <v>11394520.746362006</v>
      </c>
      <c r="D6" s="33">
        <v>28902.196667382384</v>
      </c>
    </row>
    <row r="7" spans="1:4" x14ac:dyDescent="0.3">
      <c r="A7" s="8" t="s">
        <v>990</v>
      </c>
      <c r="B7" s="33">
        <v>15423648.913043259</v>
      </c>
      <c r="C7" s="33">
        <v>11799056.175488671</v>
      </c>
      <c r="D7" s="33">
        <v>504123.37046949571</v>
      </c>
    </row>
    <row r="8" spans="1:4" x14ac:dyDescent="0.3">
      <c r="A8" s="8" t="s">
        <v>991</v>
      </c>
      <c r="B8" s="33">
        <v>22288929.225722048</v>
      </c>
      <c r="C8" s="33">
        <v>16216921.964037087</v>
      </c>
      <c r="D8" s="33">
        <v>0</v>
      </c>
    </row>
    <row r="9" spans="1:4" x14ac:dyDescent="0.3">
      <c r="A9" s="8" t="s">
        <v>744</v>
      </c>
      <c r="B9" s="33">
        <v>3432198.7246383578</v>
      </c>
      <c r="C9" s="33">
        <v>4423668.6940351324</v>
      </c>
      <c r="D9" s="33">
        <v>1833143.3302500148</v>
      </c>
    </row>
    <row r="10" spans="1:4" x14ac:dyDescent="0.3">
      <c r="A10" s="8" t="s">
        <v>648</v>
      </c>
      <c r="B10" s="33">
        <v>35169855.73085624</v>
      </c>
      <c r="C10" s="33">
        <v>13169717.334814513</v>
      </c>
      <c r="D10" s="33">
        <v>0</v>
      </c>
    </row>
    <row r="11" spans="1:4" x14ac:dyDescent="0.3">
      <c r="A11" s="8" t="s">
        <v>647</v>
      </c>
      <c r="B11" s="33">
        <v>73242.31454548506</v>
      </c>
      <c r="C11" s="33">
        <v>13064.773937413658</v>
      </c>
      <c r="D11" s="33">
        <v>0</v>
      </c>
    </row>
    <row r="12" spans="1:4" x14ac:dyDescent="0.3">
      <c r="A12" s="8" t="s">
        <v>1</v>
      </c>
      <c r="B12" s="33">
        <f>SUM(B2:B11)</f>
        <v>646195967.85676944</v>
      </c>
      <c r="C12" s="33">
        <f t="shared" ref="C12:D12" si="0">SUM(C2:C11)</f>
        <v>373518409.18000019</v>
      </c>
      <c r="D12" s="34">
        <f t="shared" si="0"/>
        <v>9126235.4605350345</v>
      </c>
    </row>
    <row r="13" spans="1:4" x14ac:dyDescent="0.3">
      <c r="B13" s="6"/>
    </row>
    <row r="15" spans="1:4" x14ac:dyDescent="0.3">
      <c r="A15" s="19" t="s">
        <v>992</v>
      </c>
      <c r="B15" s="20" t="s">
        <v>1047</v>
      </c>
      <c r="C15" s="25" t="s">
        <v>1048</v>
      </c>
      <c r="D15" s="32" t="s">
        <v>1049</v>
      </c>
    </row>
    <row r="16" spans="1:4" x14ac:dyDescent="0.3">
      <c r="A16" s="8" t="s">
        <v>92</v>
      </c>
      <c r="B16" s="33">
        <v>111430857.25758205</v>
      </c>
      <c r="C16" s="33">
        <v>107958559.18934627</v>
      </c>
      <c r="D16" s="33">
        <v>3080917.3643467445</v>
      </c>
    </row>
    <row r="17" spans="1:4" x14ac:dyDescent="0.3">
      <c r="A17" s="8" t="s">
        <v>219</v>
      </c>
      <c r="B17" s="33">
        <v>27899502.785872992</v>
      </c>
      <c r="C17" s="33">
        <v>11821018.086904425</v>
      </c>
      <c r="D17" s="33">
        <v>0</v>
      </c>
    </row>
    <row r="18" spans="1:4" x14ac:dyDescent="0.3">
      <c r="A18" s="8" t="s">
        <v>988</v>
      </c>
      <c r="B18" s="33">
        <v>69147100.169665948</v>
      </c>
      <c r="C18" s="33">
        <v>26086434.252251778</v>
      </c>
      <c r="D18" s="33">
        <v>222656.14745774603</v>
      </c>
    </row>
    <row r="19" spans="1:4" x14ac:dyDescent="0.3">
      <c r="A19" s="8" t="s">
        <v>1011</v>
      </c>
      <c r="B19" s="33">
        <v>352895610.09584135</v>
      </c>
      <c r="C19" s="33">
        <v>171222635.36945161</v>
      </c>
      <c r="D19" s="33">
        <v>82850.525663903391</v>
      </c>
    </row>
    <row r="20" spans="1:4" x14ac:dyDescent="0.3">
      <c r="A20" s="8" t="s">
        <v>989</v>
      </c>
      <c r="B20" s="33">
        <v>41978406.097859927</v>
      </c>
      <c r="C20" s="33">
        <v>11439633.04318691</v>
      </c>
      <c r="D20" s="33">
        <v>15021.721391332198</v>
      </c>
    </row>
    <row r="21" spans="1:4" x14ac:dyDescent="0.3">
      <c r="A21" s="8" t="s">
        <v>990</v>
      </c>
      <c r="B21" s="33">
        <v>15476908.889558367</v>
      </c>
      <c r="C21" s="33">
        <v>11800512.593254279</v>
      </c>
      <c r="D21" s="33">
        <v>504123.37046949496</v>
      </c>
    </row>
    <row r="22" spans="1:4" x14ac:dyDescent="0.3">
      <c r="A22" s="8" t="s">
        <v>991</v>
      </c>
      <c r="B22" s="33">
        <v>23731589.089472644</v>
      </c>
      <c r="C22" s="33">
        <v>16242841.636132024</v>
      </c>
      <c r="D22" s="33">
        <v>0</v>
      </c>
    </row>
    <row r="23" spans="1:4" x14ac:dyDescent="0.3">
      <c r="A23" s="8" t="s">
        <v>744</v>
      </c>
      <c r="B23" s="33">
        <v>3635993.4709161101</v>
      </c>
      <c r="C23" s="33">
        <v>4429241.3019084064</v>
      </c>
      <c r="D23" s="33">
        <v>1833143.3302500148</v>
      </c>
    </row>
    <row r="24" spans="1:4" x14ac:dyDescent="0.3">
      <c r="A24" s="8" t="s">
        <v>648</v>
      </c>
      <c r="B24" s="33">
        <v>0</v>
      </c>
      <c r="C24" s="33">
        <v>12505867.70134569</v>
      </c>
      <c r="D24" s="33">
        <v>12505867.70134569</v>
      </c>
    </row>
    <row r="25" spans="1:4" x14ac:dyDescent="0.3">
      <c r="A25" s="8" t="s">
        <v>647</v>
      </c>
      <c r="B25" s="33">
        <v>0</v>
      </c>
      <c r="C25" s="33">
        <v>11666.006218795101</v>
      </c>
      <c r="D25" s="33">
        <v>11666.006218795101</v>
      </c>
    </row>
    <row r="26" spans="1:4" x14ac:dyDescent="0.3">
      <c r="A26" s="8" t="s">
        <v>1</v>
      </c>
      <c r="B26" s="33">
        <f>SUM(B16:B25)</f>
        <v>646195967.85676944</v>
      </c>
      <c r="C26" s="33">
        <f>SUM(C16:C25)</f>
        <v>373518409.18000019</v>
      </c>
      <c r="D26" s="34">
        <f>SUM(D16:D25)</f>
        <v>18256246.167143721</v>
      </c>
    </row>
    <row r="29" spans="1:4" x14ac:dyDescent="0.3">
      <c r="A29" s="19" t="s">
        <v>992</v>
      </c>
      <c r="B29" s="22" t="s">
        <v>1050</v>
      </c>
      <c r="C29" s="25" t="s">
        <v>1051</v>
      </c>
      <c r="D29" s="32" t="s">
        <v>1052</v>
      </c>
    </row>
    <row r="30" spans="1:4" x14ac:dyDescent="0.3">
      <c r="A30" s="8" t="s">
        <v>92</v>
      </c>
      <c r="B30" s="33">
        <v>2968933.9146295926</v>
      </c>
      <c r="C30" s="33">
        <v>105608294.18588562</v>
      </c>
      <c r="D30" s="33">
        <v>102639360.27125603</v>
      </c>
    </row>
    <row r="31" spans="1:4" x14ac:dyDescent="0.3">
      <c r="A31" s="8" t="s">
        <v>219</v>
      </c>
      <c r="B31" s="33">
        <v>13575334.360345025</v>
      </c>
      <c r="C31" s="33">
        <v>11563451.855964569</v>
      </c>
      <c r="D31" s="33">
        <v>9328410.9790880587</v>
      </c>
    </row>
    <row r="32" spans="1:4" x14ac:dyDescent="0.3">
      <c r="A32" s="8" t="s">
        <v>988</v>
      </c>
      <c r="B32" s="33">
        <v>135836898.1182957</v>
      </c>
      <c r="C32" s="33">
        <v>27567408.796328995</v>
      </c>
      <c r="D32" s="33">
        <v>7805329.9181267219</v>
      </c>
    </row>
    <row r="33" spans="1:4" x14ac:dyDescent="0.3">
      <c r="A33" s="8" t="s">
        <v>1011</v>
      </c>
      <c r="B33" s="33">
        <v>303945996.30036312</v>
      </c>
      <c r="C33" s="33">
        <v>170783832.58759344</v>
      </c>
      <c r="D33" s="33">
        <v>94479690.226699829</v>
      </c>
    </row>
    <row r="34" spans="1:4" x14ac:dyDescent="0.3">
      <c r="A34" s="8" t="s">
        <v>989</v>
      </c>
      <c r="B34" s="33">
        <v>170091842.64613596</v>
      </c>
      <c r="C34" s="33">
        <v>13456541.817820357</v>
      </c>
      <c r="D34" s="33">
        <v>26790.217396511514</v>
      </c>
    </row>
    <row r="35" spans="1:4" x14ac:dyDescent="0.3">
      <c r="A35" s="8" t="s">
        <v>990</v>
      </c>
      <c r="B35" s="33">
        <v>11363255.949950114</v>
      </c>
      <c r="C35" s="33">
        <v>11756446.671158388</v>
      </c>
      <c r="D35" s="33">
        <v>5358411.1153411251</v>
      </c>
    </row>
    <row r="36" spans="1:4" x14ac:dyDescent="0.3">
      <c r="A36" s="8" t="s">
        <v>991</v>
      </c>
      <c r="B36" s="33">
        <v>8384463.3648909898</v>
      </c>
      <c r="C36" s="33">
        <v>15934282.603028163</v>
      </c>
      <c r="D36" s="33">
        <v>9445465.2420077175</v>
      </c>
    </row>
    <row r="37" spans="1:4" x14ac:dyDescent="0.3">
      <c r="A37" s="8" t="s">
        <v>744</v>
      </c>
      <c r="B37" s="33">
        <v>29243.20215919544</v>
      </c>
      <c r="C37" s="33">
        <v>4330616.9546562079</v>
      </c>
      <c r="D37" s="33">
        <v>4301373.7524970127</v>
      </c>
    </row>
    <row r="38" spans="1:4" x14ac:dyDescent="0.3">
      <c r="A38" s="8" t="s">
        <v>648</v>
      </c>
      <c r="B38" s="33">
        <v>0</v>
      </c>
      <c r="C38" s="33">
        <v>12505867.70134569</v>
      </c>
      <c r="D38" s="33">
        <v>12505867.70134569</v>
      </c>
    </row>
    <row r="39" spans="1:4" x14ac:dyDescent="0.3">
      <c r="A39" s="8" t="s">
        <v>647</v>
      </c>
      <c r="B39" s="33">
        <v>0</v>
      </c>
      <c r="C39" s="33">
        <v>11666.006218795097</v>
      </c>
      <c r="D39" s="33">
        <v>11666.006218795097</v>
      </c>
    </row>
    <row r="40" spans="1:4" x14ac:dyDescent="0.3">
      <c r="A40" s="8" t="s">
        <v>1</v>
      </c>
      <c r="B40" s="33">
        <f>SUM(B30:B39)</f>
        <v>646195967.85676956</v>
      </c>
      <c r="C40" s="33">
        <f>SUM(C30:C39)</f>
        <v>373518409.18000025</v>
      </c>
      <c r="D40" s="34">
        <f>SUM(D30:D39)</f>
        <v>245902365.42997748</v>
      </c>
    </row>
  </sheetData>
  <pageMargins left="0.7" right="0.7" top="0.75" bottom="0.75" header="0.3" footer="0.3"/>
  <pageSetup scale="60" orientation="landscape" r:id="rId1"/>
  <headerFooter>
    <oddHeader>&amp;CFinal UPL Obligation Allocation</oddHeader>
    <oddFooter>&amp;LHHSC Hospital Rate Analysis&amp;C&amp;P of &amp;N&amp;RApril 16,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0"/>
  <sheetViews>
    <sheetView workbookViewId="0">
      <selection activeCell="E9" sqref="E9"/>
    </sheetView>
  </sheetViews>
  <sheetFormatPr defaultRowHeight="16.2" x14ac:dyDescent="0.3"/>
  <cols>
    <col min="1" max="1" width="14.07421875" customWidth="1"/>
    <col min="2" max="2" width="16.921875" bestFit="1" customWidth="1"/>
    <col min="3" max="3" width="19.3046875" bestFit="1" customWidth="1"/>
    <col min="4" max="4" width="18.07421875" customWidth="1"/>
    <col min="5" max="5" width="15.3046875" customWidth="1"/>
    <col min="6" max="6" width="17.07421875" customWidth="1"/>
    <col min="7" max="7" width="13.765625" bestFit="1" customWidth="1"/>
    <col min="9" max="9" width="14.07421875" bestFit="1" customWidth="1"/>
    <col min="11" max="11" width="13.61328125" bestFit="1" customWidth="1"/>
    <col min="12" max="12" width="15.23046875" bestFit="1" customWidth="1"/>
    <col min="13" max="13" width="14.07421875" bestFit="1" customWidth="1"/>
  </cols>
  <sheetData>
    <row r="1" spans="1:12" ht="66.75" customHeight="1" x14ac:dyDescent="0.3">
      <c r="A1" s="27" t="s">
        <v>11</v>
      </c>
      <c r="B1" s="26" t="s">
        <v>10</v>
      </c>
      <c r="C1" s="27" t="s">
        <v>9</v>
      </c>
      <c r="D1" s="26" t="s">
        <v>8</v>
      </c>
      <c r="E1" s="27" t="s">
        <v>1053</v>
      </c>
      <c r="F1" s="27" t="s">
        <v>7</v>
      </c>
    </row>
    <row r="2" spans="1:12" x14ac:dyDescent="0.3">
      <c r="A2" t="s">
        <v>6</v>
      </c>
      <c r="B2" s="2">
        <v>3700000000</v>
      </c>
      <c r="C2" s="2">
        <f>(B2/$B$7)*$B$10</f>
        <v>101171838.78705494</v>
      </c>
      <c r="D2" s="7">
        <v>-64849250.409999989</v>
      </c>
      <c r="E2" s="6">
        <f>C2+D2</f>
        <v>36322588.377054952</v>
      </c>
      <c r="F2" s="2">
        <f>B2-E2</f>
        <v>3663677411.6229448</v>
      </c>
    </row>
    <row r="3" spans="1:12" x14ac:dyDescent="0.3">
      <c r="A3" t="s">
        <v>5</v>
      </c>
      <c r="B3" s="2">
        <v>3900000000</v>
      </c>
      <c r="C3" s="2">
        <f>(B3/$B$7)*$B$10</f>
        <v>106640586.82959846</v>
      </c>
      <c r="D3" s="6">
        <v>-42389980.829999901</v>
      </c>
      <c r="E3" s="6">
        <f>C3+D3</f>
        <v>64250605.999598555</v>
      </c>
      <c r="F3" s="2">
        <f>B3-E3</f>
        <v>3835749394.0004015</v>
      </c>
      <c r="I3" s="1"/>
    </row>
    <row r="4" spans="1:12" x14ac:dyDescent="0.3">
      <c r="A4" t="s">
        <v>4</v>
      </c>
      <c r="B4" s="2">
        <v>3534000000</v>
      </c>
      <c r="C4" s="2">
        <f>(B4/$B$7)*$B$10</f>
        <v>96632777.911743835</v>
      </c>
      <c r="D4" s="6">
        <v>0</v>
      </c>
      <c r="E4" s="6">
        <f>C4+D4</f>
        <v>96632777.911743835</v>
      </c>
      <c r="F4" s="2">
        <f>B4-E4</f>
        <v>3437367222.0882564</v>
      </c>
      <c r="I4" s="1"/>
    </row>
    <row r="5" spans="1:12" x14ac:dyDescent="0.3">
      <c r="A5" t="s">
        <v>3</v>
      </c>
      <c r="B5" s="2">
        <v>3348000000</v>
      </c>
      <c r="C5" s="2">
        <f>(B5/$B$7)*$B$10</f>
        <v>91546842.23217836</v>
      </c>
      <c r="D5" s="6">
        <v>0</v>
      </c>
      <c r="E5" s="6">
        <f>C5+D5</f>
        <v>91546842.23217836</v>
      </c>
      <c r="F5" s="2">
        <f>B5-E5</f>
        <v>3256453157.7678218</v>
      </c>
      <c r="I5" s="1"/>
    </row>
    <row r="6" spans="1:12" x14ac:dyDescent="0.3">
      <c r="A6" t="s">
        <v>2</v>
      </c>
      <c r="B6" s="2">
        <v>3100000000</v>
      </c>
      <c r="C6" s="2">
        <f>(B6/$B$7)*$B$10</f>
        <v>84765594.659424409</v>
      </c>
      <c r="D6" s="6">
        <v>0</v>
      </c>
      <c r="E6" s="6">
        <f>C6+D6</f>
        <v>84765594.659424409</v>
      </c>
      <c r="F6" s="2">
        <f>B6-E6</f>
        <v>3015234405.3405757</v>
      </c>
      <c r="I6" s="1"/>
    </row>
    <row r="7" spans="1:12" x14ac:dyDescent="0.3">
      <c r="A7" s="5" t="s">
        <v>1</v>
      </c>
      <c r="B7" s="4">
        <f>SUM(B2:B6)</f>
        <v>17582000000</v>
      </c>
      <c r="C7" s="4">
        <f>SUM(C2:C6)</f>
        <v>480757640.41999996</v>
      </c>
      <c r="D7" s="3">
        <f>SUM(D2:D6)</f>
        <v>-107239231.23999989</v>
      </c>
      <c r="E7" s="3">
        <f>SUM(E2:E6)</f>
        <v>373518409.18000013</v>
      </c>
    </row>
    <row r="8" spans="1:12" x14ac:dyDescent="0.3">
      <c r="L8" s="6"/>
    </row>
    <row r="10" spans="1:12" ht="20.399999999999999" x14ac:dyDescent="0.3">
      <c r="A10" t="s">
        <v>0</v>
      </c>
      <c r="B10" s="2">
        <v>480757640.42000002</v>
      </c>
      <c r="K10" s="6"/>
      <c r="L10" s="29"/>
    </row>
    <row r="12" spans="1:12" ht="48.6" x14ac:dyDescent="0.3">
      <c r="A12" s="27" t="s">
        <v>11</v>
      </c>
      <c r="B12" s="26" t="s">
        <v>10</v>
      </c>
      <c r="C12" s="26" t="s">
        <v>985</v>
      </c>
      <c r="D12" s="27" t="s">
        <v>986</v>
      </c>
      <c r="E12" s="27" t="s">
        <v>987</v>
      </c>
      <c r="L12" s="7"/>
    </row>
    <row r="13" spans="1:12" x14ac:dyDescent="0.3">
      <c r="A13" t="s">
        <v>4</v>
      </c>
      <c r="B13" s="2">
        <v>3534000000</v>
      </c>
      <c r="C13" s="2">
        <f t="shared" ref="C13:C15" si="0">B13*0.05</f>
        <v>176700000</v>
      </c>
      <c r="D13" s="2">
        <v>165754666.2716713</v>
      </c>
      <c r="E13" s="2">
        <f>IF(C13-D13&gt;0,0,D13-C13)</f>
        <v>0</v>
      </c>
    </row>
    <row r="14" spans="1:12" x14ac:dyDescent="0.3">
      <c r="A14" t="s">
        <v>3</v>
      </c>
      <c r="B14" s="2">
        <v>3348000000</v>
      </c>
      <c r="C14" s="2">
        <f t="shared" si="0"/>
        <v>167400000</v>
      </c>
      <c r="D14" s="2">
        <v>169505389.36666059</v>
      </c>
      <c r="E14" s="2">
        <f t="shared" ref="E14:E15" si="1">IF(C14-D14&gt;0,0,D14-C14)</f>
        <v>2105389.3666605949</v>
      </c>
    </row>
    <row r="15" spans="1:12" x14ac:dyDescent="0.3">
      <c r="A15" t="s">
        <v>2</v>
      </c>
      <c r="B15" s="2">
        <v>3100000000</v>
      </c>
      <c r="C15" s="2">
        <f t="shared" si="0"/>
        <v>155000000</v>
      </c>
      <c r="D15" s="2">
        <v>154069641.69999838</v>
      </c>
      <c r="E15" s="2">
        <f t="shared" si="1"/>
        <v>0</v>
      </c>
    </row>
    <row r="16" spans="1:12" x14ac:dyDescent="0.3">
      <c r="B16" s="2"/>
      <c r="C16" s="2"/>
      <c r="D16" s="2"/>
      <c r="E16" s="2"/>
    </row>
    <row r="20" spans="1:1" x14ac:dyDescent="0.3">
      <c r="A20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86"/>
  <sheetViews>
    <sheetView topLeftCell="A2" zoomScaleNormal="100" workbookViewId="0">
      <selection activeCell="E26" sqref="E26"/>
    </sheetView>
  </sheetViews>
  <sheetFormatPr defaultColWidth="8.765625" defaultRowHeight="13.2" outlineLevelCol="1" x14ac:dyDescent="0.25"/>
  <cols>
    <col min="1" max="2" width="9" style="9" bestFit="1" customWidth="1"/>
    <col min="3" max="3" width="27.4609375" style="9" customWidth="1"/>
    <col min="4" max="4" width="15.61328125" style="9" bestFit="1" customWidth="1"/>
    <col min="5" max="5" width="11.765625" style="9" customWidth="1"/>
    <col min="6" max="6" width="11.23046875" style="9" customWidth="1"/>
    <col min="7" max="7" width="9.23046875" style="9" customWidth="1" outlineLevel="1"/>
    <col min="8" max="8" width="12.765625" style="10" customWidth="1"/>
    <col min="9" max="9" width="12.4609375" style="10" customWidth="1"/>
    <col min="10" max="10" width="12.765625" style="10" customWidth="1"/>
    <col min="11" max="12" width="12.765625" style="10" bestFit="1" customWidth="1"/>
    <col min="13" max="13" width="10.765625" style="10" customWidth="1" outlineLevel="1"/>
    <col min="14" max="16" width="11.765625" style="10" customWidth="1" outlineLevel="1"/>
    <col min="17" max="17" width="11.765625" style="10" bestFit="1" customWidth="1"/>
    <col min="18" max="18" width="11.765625" style="10" customWidth="1"/>
    <col min="19" max="19" width="14.921875" style="10" customWidth="1"/>
    <col min="20" max="20" width="10.765625" style="10" customWidth="1" outlineLevel="1"/>
    <col min="21" max="22" width="11.765625" style="10" customWidth="1" outlineLevel="1"/>
    <col min="23" max="23" width="10.765625" style="10" customWidth="1" outlineLevel="1"/>
    <col min="24" max="24" width="11.765625" style="10" bestFit="1" customWidth="1"/>
    <col min="25" max="26" width="11.765625" style="10" customWidth="1"/>
    <col min="27" max="30" width="12.61328125" style="10" customWidth="1" outlineLevel="1"/>
    <col min="31" max="31" width="13" style="10" bestFit="1" customWidth="1"/>
    <col min="32" max="33" width="13" style="10" customWidth="1"/>
    <col min="34" max="16384" width="8.765625" style="9"/>
  </cols>
  <sheetData>
    <row r="2" spans="1:33" ht="39.6" x14ac:dyDescent="0.25">
      <c r="A2" s="23" t="s">
        <v>1054</v>
      </c>
      <c r="B2" s="24" t="s">
        <v>614</v>
      </c>
      <c r="C2" s="24" t="s">
        <v>12</v>
      </c>
      <c r="D2" s="24" t="s">
        <v>983</v>
      </c>
      <c r="E2" s="23" t="s">
        <v>982</v>
      </c>
      <c r="F2" s="23" t="s">
        <v>661</v>
      </c>
      <c r="G2" s="23" t="s">
        <v>981</v>
      </c>
      <c r="H2" s="31" t="s">
        <v>993</v>
      </c>
      <c r="I2" s="31" t="s">
        <v>994</v>
      </c>
      <c r="J2" s="31" t="s">
        <v>995</v>
      </c>
      <c r="K2" s="31" t="s">
        <v>996</v>
      </c>
      <c r="L2" s="31" t="s">
        <v>997</v>
      </c>
      <c r="M2" s="21" t="s">
        <v>1034</v>
      </c>
      <c r="N2" s="21" t="s">
        <v>1035</v>
      </c>
      <c r="O2" s="21" t="s">
        <v>1036</v>
      </c>
      <c r="P2" s="21" t="s">
        <v>1037</v>
      </c>
      <c r="Q2" s="19" t="s">
        <v>1032</v>
      </c>
      <c r="R2" s="25" t="s">
        <v>1033</v>
      </c>
      <c r="S2" s="32" t="s">
        <v>1042</v>
      </c>
      <c r="T2" s="20" t="s">
        <v>1038</v>
      </c>
      <c r="U2" s="20" t="s">
        <v>1039</v>
      </c>
      <c r="V2" s="20" t="s">
        <v>1040</v>
      </c>
      <c r="W2" s="20" t="s">
        <v>1041</v>
      </c>
      <c r="X2" s="19" t="s">
        <v>1047</v>
      </c>
      <c r="Y2" s="25" t="s">
        <v>1048</v>
      </c>
      <c r="Z2" s="32" t="s">
        <v>1049</v>
      </c>
      <c r="AA2" s="22" t="s">
        <v>1043</v>
      </c>
      <c r="AB2" s="22" t="s">
        <v>1044</v>
      </c>
      <c r="AC2" s="22" t="s">
        <v>1045</v>
      </c>
      <c r="AD2" s="22" t="s">
        <v>1046</v>
      </c>
      <c r="AE2" s="19" t="s">
        <v>1050</v>
      </c>
      <c r="AF2" s="25" t="s">
        <v>1051</v>
      </c>
      <c r="AG2" s="32" t="s">
        <v>1052</v>
      </c>
    </row>
    <row r="3" spans="1:33" ht="16.2" x14ac:dyDescent="0.3">
      <c r="A3" s="13" t="s">
        <v>975</v>
      </c>
      <c r="B3" s="13" t="s">
        <v>240</v>
      </c>
      <c r="C3" s="12" t="s">
        <v>15</v>
      </c>
      <c r="D3" s="12" t="s">
        <v>13</v>
      </c>
      <c r="E3" s="12" t="s">
        <v>14</v>
      </c>
      <c r="F3" s="12"/>
      <c r="G3" s="12" t="s">
        <v>842</v>
      </c>
      <c r="H3" s="11">
        <v>2522796.3199999998</v>
      </c>
      <c r="I3" s="11">
        <v>1685577</v>
      </c>
      <c r="J3" s="11">
        <v>1510009.76</v>
      </c>
      <c r="K3" s="11">
        <v>2177207.77</v>
      </c>
      <c r="L3" s="11">
        <v>1793162.08</v>
      </c>
      <c r="M3" s="11">
        <v>12011.365713803807</v>
      </c>
      <c r="N3" s="11">
        <v>43480.128250207847</v>
      </c>
      <c r="O3" s="11">
        <v>48039.051745425626</v>
      </c>
      <c r="P3" s="11">
        <v>90702.134617186224</v>
      </c>
      <c r="Q3" s="11">
        <v>194232.68032662349</v>
      </c>
      <c r="R3" s="11">
        <f>SUM('UPL Debt Allocation by Hospital'!I3,'UPL Debt Allocation by Hospital'!K3,'UPL Debt Allocation by Hospital'!O3:Q3)</f>
        <v>206887.73512642877</v>
      </c>
      <c r="S3" s="11">
        <f>IF(Q3&lt;R3,R3-Q3,0)</f>
        <v>12655.054799805279</v>
      </c>
      <c r="T3" s="11">
        <v>12011.365713803807</v>
      </c>
      <c r="U3" s="11">
        <v>43480.128250207847</v>
      </c>
      <c r="V3" s="11">
        <v>48039.051745425626</v>
      </c>
      <c r="W3" s="11">
        <v>90702.134617186239</v>
      </c>
      <c r="X3" s="11">
        <v>194232.68032662352</v>
      </c>
      <c r="Y3" s="11">
        <f>SUM('UPL Debt Allocation by Hospital'!I3,'UPL Debt Allocation by Hospital'!K3,'UPL Debt Allocation by Hospital'!U3:W3)</f>
        <v>206887.73512642874</v>
      </c>
      <c r="Z3" s="11">
        <f>IF(X3&lt;Y3,Y3-X3,0)</f>
        <v>12655.054799805221</v>
      </c>
      <c r="AA3" s="11">
        <v>0</v>
      </c>
      <c r="AB3" s="11">
        <v>0</v>
      </c>
      <c r="AC3" s="11">
        <v>7793.5130982000373</v>
      </c>
      <c r="AD3" s="11">
        <v>37153.555328247276</v>
      </c>
      <c r="AE3" s="11">
        <v>44947.068426447309</v>
      </c>
      <c r="AF3" s="11">
        <f>SUM('UPL Debt Allocation by Hospital'!I3,'UPL Debt Allocation by Hospital'!K3,'UPL Debt Allocation by Hospital'!AA3:AC3)</f>
        <v>204269.89971969757</v>
      </c>
      <c r="AG3" s="11">
        <f t="shared" ref="AG3:AG66" si="0">IF(AE3&lt;AF3,AF3-AE3,0)</f>
        <v>159322.83129325026</v>
      </c>
    </row>
    <row r="4" spans="1:33" ht="16.2" x14ac:dyDescent="0.3">
      <c r="A4" s="13" t="s">
        <v>241</v>
      </c>
      <c r="B4" s="13" t="s">
        <v>241</v>
      </c>
      <c r="C4" s="12" t="s">
        <v>16</v>
      </c>
      <c r="D4" s="12" t="s">
        <v>13</v>
      </c>
      <c r="E4" s="12" t="s">
        <v>14</v>
      </c>
      <c r="F4" s="12"/>
      <c r="G4" s="12" t="s">
        <v>974</v>
      </c>
      <c r="H4" s="11">
        <v>514067.60000000009</v>
      </c>
      <c r="I4" s="11">
        <v>1270596.29</v>
      </c>
      <c r="J4" s="11">
        <v>3158972.69</v>
      </c>
      <c r="K4" s="11">
        <v>4131068.35</v>
      </c>
      <c r="L4" s="11">
        <v>5104243.4700000007</v>
      </c>
      <c r="M4" s="11">
        <v>32406.68130256416</v>
      </c>
      <c r="N4" s="11">
        <v>66713.941432594991</v>
      </c>
      <c r="O4" s="11">
        <v>130772.87997830249</v>
      </c>
      <c r="P4" s="11">
        <v>235522.1867826308</v>
      </c>
      <c r="Q4" s="11">
        <v>465415.68949609244</v>
      </c>
      <c r="R4" s="11">
        <f>SUM('UPL Debt Allocation by Hospital'!I4,'UPL Debt Allocation by Hospital'!K4,'UPL Debt Allocation by Hospital'!O4:Q4)</f>
        <v>371850.84135450289</v>
      </c>
      <c r="S4" s="11">
        <f t="shared" ref="S4:S67" si="1">IF(Q4&lt;R4,R4-Q4,0)</f>
        <v>0</v>
      </c>
      <c r="T4" s="11">
        <v>32406.68130256416</v>
      </c>
      <c r="U4" s="11">
        <v>66713.941432594991</v>
      </c>
      <c r="V4" s="11">
        <v>130772.87997830249</v>
      </c>
      <c r="W4" s="11">
        <v>235522.1867826308</v>
      </c>
      <c r="X4" s="11">
        <v>465415.68949609244</v>
      </c>
      <c r="Y4" s="11">
        <f>SUM('UPL Debt Allocation by Hospital'!I4,'UPL Debt Allocation by Hospital'!K4,'UPL Debt Allocation by Hospital'!U4:W4)</f>
        <v>371850.84135450283</v>
      </c>
      <c r="Z4" s="11">
        <f t="shared" ref="Z4:Z67" si="2">IF(X4&lt;Y4,Y4-X4,0)</f>
        <v>0</v>
      </c>
      <c r="AA4" s="11">
        <v>30356.838142740031</v>
      </c>
      <c r="AB4" s="11">
        <v>0</v>
      </c>
      <c r="AC4" s="11">
        <v>0</v>
      </c>
      <c r="AD4" s="11">
        <v>76983.855403106063</v>
      </c>
      <c r="AE4" s="11">
        <v>107340.69354584609</v>
      </c>
      <c r="AF4" s="11">
        <f>SUM('UPL Debt Allocation by Hospital'!I4,'UPL Debt Allocation by Hospital'!K4,'UPL Debt Allocation by Hospital'!AA4:AC4)</f>
        <v>366394.76548685902</v>
      </c>
      <c r="AG4" s="11">
        <f t="shared" si="0"/>
        <v>259054.07194101292</v>
      </c>
    </row>
    <row r="5" spans="1:33" ht="16.2" x14ac:dyDescent="0.3">
      <c r="A5" s="13" t="s">
        <v>973</v>
      </c>
      <c r="B5" s="13" t="s">
        <v>242</v>
      </c>
      <c r="C5" s="12" t="s">
        <v>17</v>
      </c>
      <c r="D5" s="12" t="s">
        <v>13</v>
      </c>
      <c r="E5" s="12"/>
      <c r="F5" s="12"/>
      <c r="G5" s="12" t="s">
        <v>848</v>
      </c>
      <c r="H5" s="11">
        <v>7669692.8000000007</v>
      </c>
      <c r="I5" s="11">
        <v>5001375.59</v>
      </c>
      <c r="J5" s="11">
        <v>2396353.39</v>
      </c>
      <c r="K5" s="11">
        <v>15425856.09</v>
      </c>
      <c r="L5" s="11">
        <v>12353155.060000002</v>
      </c>
      <c r="M5" s="11">
        <v>1397428.7824053825</v>
      </c>
      <c r="N5" s="11">
        <v>757170.41764941905</v>
      </c>
      <c r="O5" s="11">
        <v>620928.28508928115</v>
      </c>
      <c r="P5" s="11">
        <v>511679.68785825837</v>
      </c>
      <c r="Q5" s="11">
        <v>3287207.1730023408</v>
      </c>
      <c r="R5" s="11">
        <f>SUM('UPL Debt Allocation by Hospital'!I5,'UPL Debt Allocation by Hospital'!K5,'UPL Debt Allocation by Hospital'!O5:Q5)</f>
        <v>1063710.8213941331</v>
      </c>
      <c r="S5" s="11">
        <f t="shared" si="1"/>
        <v>0</v>
      </c>
      <c r="T5" s="11">
        <v>1457398.0234121545</v>
      </c>
      <c r="U5" s="11">
        <v>794292.03062011581</v>
      </c>
      <c r="V5" s="11">
        <v>672358.20101954066</v>
      </c>
      <c r="W5" s="11">
        <v>560829.48548789381</v>
      </c>
      <c r="X5" s="11">
        <v>3484877.7405397049</v>
      </c>
      <c r="Y5" s="11">
        <f>SUM('UPL Debt Allocation by Hospital'!I5,'UPL Debt Allocation by Hospital'!K5,'UPL Debt Allocation by Hospital'!U5:W5)</f>
        <v>1067772.0914037826</v>
      </c>
      <c r="Z5" s="11">
        <f t="shared" si="2"/>
        <v>0</v>
      </c>
      <c r="AA5" s="11">
        <v>5372697.6098913113</v>
      </c>
      <c r="AB5" s="11">
        <v>0</v>
      </c>
      <c r="AC5" s="11">
        <v>0</v>
      </c>
      <c r="AD5" s="11">
        <v>115013.32162702992</v>
      </c>
      <c r="AE5" s="11">
        <v>5487710.9315183414</v>
      </c>
      <c r="AF5" s="11">
        <f>SUM('UPL Debt Allocation by Hospital'!I5,'UPL Debt Allocation by Hospital'!K5,'UPL Debt Allocation by Hospital'!AA5:AC5)</f>
        <v>1134737.9548929185</v>
      </c>
      <c r="AG5" s="11">
        <f t="shared" si="0"/>
        <v>0</v>
      </c>
    </row>
    <row r="6" spans="1:33" ht="16.2" x14ac:dyDescent="0.3">
      <c r="A6" s="13" t="s">
        <v>243</v>
      </c>
      <c r="B6" s="13" t="s">
        <v>243</v>
      </c>
      <c r="C6" s="12" t="s">
        <v>972</v>
      </c>
      <c r="D6" s="12" t="s">
        <v>13</v>
      </c>
      <c r="E6" s="12"/>
      <c r="F6" s="12"/>
      <c r="G6" s="12" t="s">
        <v>673</v>
      </c>
      <c r="H6" s="11">
        <v>20166725.920000002</v>
      </c>
      <c r="I6" s="11">
        <v>21870973.079999998</v>
      </c>
      <c r="J6" s="11">
        <v>19445702.59</v>
      </c>
      <c r="K6" s="11">
        <v>17539991.940000001</v>
      </c>
      <c r="L6" s="11">
        <v>17711116.899999999</v>
      </c>
      <c r="M6" s="11">
        <v>923464.03019682691</v>
      </c>
      <c r="N6" s="11">
        <v>846116.31054383307</v>
      </c>
      <c r="O6" s="11">
        <v>847894.78983972105</v>
      </c>
      <c r="P6" s="11">
        <v>906962.59807090671</v>
      </c>
      <c r="Q6" s="11">
        <v>3524437.728651288</v>
      </c>
      <c r="R6" s="11">
        <f>SUM('UPL Debt Allocation by Hospital'!I6,'UPL Debt Allocation by Hospital'!K6,'UPL Debt Allocation by Hospital'!O6:Q6)</f>
        <v>2141839.4971127976</v>
      </c>
      <c r="S6" s="11">
        <f t="shared" si="1"/>
        <v>0</v>
      </c>
      <c r="T6" s="11">
        <v>963093.55385143089</v>
      </c>
      <c r="U6" s="11">
        <v>887598.65253192815</v>
      </c>
      <c r="V6" s="11">
        <v>918123.76604571193</v>
      </c>
      <c r="W6" s="11">
        <v>994081.60867580248</v>
      </c>
      <c r="X6" s="11">
        <v>3762897.5811048737</v>
      </c>
      <c r="Y6" s="11">
        <f>SUM('UPL Debt Allocation by Hospital'!I6,'UPL Debt Allocation by Hospital'!K6,'UPL Debt Allocation by Hospital'!U6:W6)</f>
        <v>2145977.8231768375</v>
      </c>
      <c r="Z6" s="11">
        <f t="shared" si="2"/>
        <v>0</v>
      </c>
      <c r="AA6" s="11">
        <v>0</v>
      </c>
      <c r="AB6" s="11">
        <v>0</v>
      </c>
      <c r="AC6" s="11">
        <v>0</v>
      </c>
      <c r="AD6" s="11">
        <v>49888.16673370239</v>
      </c>
      <c r="AE6" s="11">
        <v>49888.16673370239</v>
      </c>
      <c r="AF6" s="11">
        <f>SUM('UPL Debt Allocation by Hospital'!I6,'UPL Debt Allocation by Hospital'!K6,'UPL Debt Allocation by Hospital'!AA6:AC6)</f>
        <v>2070265.5591282584</v>
      </c>
      <c r="AG6" s="11">
        <f t="shared" si="0"/>
        <v>2020377.392394556</v>
      </c>
    </row>
    <row r="7" spans="1:33" ht="16.2" x14ac:dyDescent="0.3">
      <c r="A7" s="13" t="s">
        <v>244</v>
      </c>
      <c r="B7" s="13" t="s">
        <v>244</v>
      </c>
      <c r="C7" s="12" t="s">
        <v>18</v>
      </c>
      <c r="D7" s="12" t="s">
        <v>13</v>
      </c>
      <c r="E7" s="12"/>
      <c r="F7" s="12"/>
      <c r="G7" s="12" t="s">
        <v>673</v>
      </c>
      <c r="H7" s="11">
        <v>104907348.86</v>
      </c>
      <c r="I7" s="11">
        <v>88889302.640000001</v>
      </c>
      <c r="J7" s="11">
        <v>98764559.939999998</v>
      </c>
      <c r="K7" s="11">
        <v>80417671.610000014</v>
      </c>
      <c r="L7" s="11">
        <v>66680479.489999995</v>
      </c>
      <c r="M7" s="11">
        <v>4981236.8298219675</v>
      </c>
      <c r="N7" s="11">
        <v>3967414.7239981494</v>
      </c>
      <c r="O7" s="11">
        <v>3409850.1876469292</v>
      </c>
      <c r="P7" s="11">
        <v>3566074.1621415541</v>
      </c>
      <c r="Q7" s="11">
        <v>15924575.9036086</v>
      </c>
      <c r="R7" s="11">
        <f>SUM('UPL Debt Allocation by Hospital'!I7,'UPL Debt Allocation by Hospital'!K7,'UPL Debt Allocation by Hospital'!O7:Q7)</f>
        <v>9631204.5988268685</v>
      </c>
      <c r="S7" s="11">
        <f t="shared" si="1"/>
        <v>0</v>
      </c>
      <c r="T7" s="11">
        <v>5195001.5638252376</v>
      </c>
      <c r="U7" s="11">
        <v>4161924.2167695565</v>
      </c>
      <c r="V7" s="11">
        <v>3692279.4354307461</v>
      </c>
      <c r="W7" s="11">
        <v>3908616.2398526426</v>
      </c>
      <c r="X7" s="11">
        <v>16957821.455878183</v>
      </c>
      <c r="Y7" s="11">
        <f>SUM('UPL Debt Allocation by Hospital'!I7,'UPL Debt Allocation by Hospital'!K7,'UPL Debt Allocation by Hospital'!U7:W7)</f>
        <v>9650091.5658314787</v>
      </c>
      <c r="Z7" s="11">
        <f t="shared" si="2"/>
        <v>0</v>
      </c>
      <c r="AA7" s="11">
        <v>0</v>
      </c>
      <c r="AB7" s="11">
        <v>0</v>
      </c>
      <c r="AC7" s="11">
        <v>0</v>
      </c>
      <c r="AD7" s="11">
        <v>1803138.0729362047</v>
      </c>
      <c r="AE7" s="11">
        <v>1803138.0729362047</v>
      </c>
      <c r="AF7" s="11">
        <f>SUM('UPL Debt Allocation by Hospital'!I7,'UPL Debt Allocation by Hospital'!K7,'UPL Debt Allocation by Hospital'!AA7:AC7)</f>
        <v>9293264.0358604752</v>
      </c>
      <c r="AG7" s="11">
        <f t="shared" si="0"/>
        <v>7490125.96292427</v>
      </c>
    </row>
    <row r="8" spans="1:33" ht="16.2" x14ac:dyDescent="0.3">
      <c r="A8" s="13" t="s">
        <v>245</v>
      </c>
      <c r="B8" s="13" t="s">
        <v>245</v>
      </c>
      <c r="C8" s="12" t="s">
        <v>630</v>
      </c>
      <c r="D8" s="12" t="s">
        <v>13</v>
      </c>
      <c r="E8" s="12"/>
      <c r="F8" s="12"/>
      <c r="G8" s="12" t="s">
        <v>717</v>
      </c>
      <c r="H8" s="11">
        <v>57595620.039999999</v>
      </c>
      <c r="I8" s="11">
        <v>23657949.02</v>
      </c>
      <c r="J8" s="11">
        <v>15945053.32</v>
      </c>
      <c r="K8" s="11">
        <v>13723475.09</v>
      </c>
      <c r="L8" s="11">
        <v>12903616</v>
      </c>
      <c r="M8" s="11">
        <v>766830.71790428017</v>
      </c>
      <c r="N8" s="11">
        <v>646622.09699169942</v>
      </c>
      <c r="O8" s="11">
        <v>618799.95613519626</v>
      </c>
      <c r="P8" s="11">
        <v>656667.66398579977</v>
      </c>
      <c r="Q8" s="11">
        <v>2688920.4350169757</v>
      </c>
      <c r="R8" s="11">
        <f>SUM('UPL Debt Allocation by Hospital'!I8,'UPL Debt Allocation by Hospital'!K8,'UPL Debt Allocation by Hospital'!O8:Q8)</f>
        <v>2207526.9179049432</v>
      </c>
      <c r="S8" s="11">
        <f t="shared" si="1"/>
        <v>0</v>
      </c>
      <c r="T8" s="11">
        <v>799738.48158597702</v>
      </c>
      <c r="U8" s="11">
        <v>678323.88388578303</v>
      </c>
      <c r="V8" s="11">
        <v>670053.58797305892</v>
      </c>
      <c r="W8" s="11">
        <v>719744.39648210339</v>
      </c>
      <c r="X8" s="11">
        <v>2867860.3499269225</v>
      </c>
      <c r="Y8" s="11">
        <f>SUM('UPL Debt Allocation by Hospital'!I8,'UPL Debt Allocation by Hospital'!K8,'UPL Debt Allocation by Hospital'!U8:W8)</f>
        <v>2210695.1352110566</v>
      </c>
      <c r="Z8" s="11">
        <f t="shared" si="2"/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f>SUM('UPL Debt Allocation by Hospital'!I8,'UPL Debt Allocation by Hospital'!K8,'UPL Debt Allocation by Hospital'!AA8:AC8)</f>
        <v>2151955.5444116695</v>
      </c>
      <c r="AG8" s="11">
        <f t="shared" si="0"/>
        <v>2151955.5444116695</v>
      </c>
    </row>
    <row r="9" spans="1:33" ht="16.2" x14ac:dyDescent="0.3">
      <c r="A9" s="13" t="s">
        <v>246</v>
      </c>
      <c r="B9" s="13" t="s">
        <v>246</v>
      </c>
      <c r="C9" s="12" t="s">
        <v>19</v>
      </c>
      <c r="D9" s="12" t="s">
        <v>13</v>
      </c>
      <c r="E9" s="12"/>
      <c r="F9" s="12"/>
      <c r="G9" s="12" t="s">
        <v>678</v>
      </c>
      <c r="H9" s="11">
        <v>62503191.220000006</v>
      </c>
      <c r="I9" s="11">
        <v>39524483.400000006</v>
      </c>
      <c r="J9" s="11">
        <v>18221436.849999998</v>
      </c>
      <c r="K9" s="11">
        <v>27165477.609999999</v>
      </c>
      <c r="L9" s="11">
        <v>21008073.009999998</v>
      </c>
      <c r="M9" s="11">
        <v>1007066.1322374898</v>
      </c>
      <c r="N9" s="11">
        <v>1382464.5853148818</v>
      </c>
      <c r="O9" s="11">
        <v>1044634.1804826233</v>
      </c>
      <c r="P9" s="11">
        <v>962797.60019467759</v>
      </c>
      <c r="Q9" s="11">
        <v>4396962.4982296722</v>
      </c>
      <c r="R9" s="11">
        <f>SUM('UPL Debt Allocation by Hospital'!I9,'UPL Debt Allocation by Hospital'!K9,'UPL Debt Allocation by Hospital'!O9:Q9)</f>
        <v>3214592.5579513079</v>
      </c>
      <c r="S9" s="11">
        <f t="shared" si="1"/>
        <v>0</v>
      </c>
      <c r="T9" s="11">
        <v>1050283.3554364806</v>
      </c>
      <c r="U9" s="11">
        <v>1450242.3458896689</v>
      </c>
      <c r="V9" s="11">
        <v>1131158.5817222476</v>
      </c>
      <c r="W9" s="11">
        <v>1055279.886145758</v>
      </c>
      <c r="X9" s="11">
        <v>4686964.1691941544</v>
      </c>
      <c r="Y9" s="11">
        <f>SUM('UPL Debt Allocation by Hospital'!I9,'UPL Debt Allocation by Hospital'!K9,'UPL Debt Allocation by Hospital'!U9:W9)</f>
        <v>3219993.5844566645</v>
      </c>
      <c r="Z9" s="11">
        <f t="shared" si="2"/>
        <v>0</v>
      </c>
      <c r="AA9" s="11">
        <v>0</v>
      </c>
      <c r="AB9" s="11">
        <v>0</v>
      </c>
      <c r="AC9" s="11">
        <v>0</v>
      </c>
      <c r="AD9" s="11">
        <v>347307.58393026656</v>
      </c>
      <c r="AE9" s="11">
        <v>347307.58393026656</v>
      </c>
      <c r="AF9" s="11">
        <f>SUM('UPL Debt Allocation by Hospital'!I9,'UPL Debt Allocation by Hospital'!K9,'UPL Debt Allocation by Hospital'!AA9:AC9)</f>
        <v>3120687.1094966419</v>
      </c>
      <c r="AG9" s="11">
        <f t="shared" si="0"/>
        <v>2773379.5255663753</v>
      </c>
    </row>
    <row r="10" spans="1:33" ht="16.2" x14ac:dyDescent="0.3">
      <c r="A10" s="13" t="s">
        <v>247</v>
      </c>
      <c r="B10" s="13" t="s">
        <v>247</v>
      </c>
      <c r="C10" s="12" t="s">
        <v>20</v>
      </c>
      <c r="D10" s="12" t="s">
        <v>13</v>
      </c>
      <c r="E10" s="12"/>
      <c r="F10" s="12" t="s">
        <v>661</v>
      </c>
      <c r="G10" s="12" t="s">
        <v>971</v>
      </c>
      <c r="H10" s="11">
        <v>0</v>
      </c>
      <c r="I10" s="11">
        <v>26859706.98</v>
      </c>
      <c r="J10" s="11">
        <v>17796846.259999998</v>
      </c>
      <c r="K10" s="11">
        <v>12963223.1</v>
      </c>
      <c r="L10" s="11">
        <v>6556030.5099999998</v>
      </c>
      <c r="M10" s="11">
        <v>1059601.1992618782</v>
      </c>
      <c r="N10" s="11">
        <v>801175.87130967714</v>
      </c>
      <c r="O10" s="11">
        <v>468511.71405646898</v>
      </c>
      <c r="P10" s="11">
        <v>718156.88551037898</v>
      </c>
      <c r="Q10" s="11">
        <v>3047445.6701384033</v>
      </c>
      <c r="R10" s="11">
        <f>SUM('UPL Debt Allocation by Hospital'!I10,'UPL Debt Allocation by Hospital'!K10,'UPL Debt Allocation by Hospital'!O10:Q10)</f>
        <v>1536235.5108056171</v>
      </c>
      <c r="S10" s="11">
        <f t="shared" si="1"/>
        <v>0</v>
      </c>
      <c r="T10" s="11">
        <v>1105072.9116594309</v>
      </c>
      <c r="U10" s="11">
        <v>840454.9291320194</v>
      </c>
      <c r="V10" s="11">
        <v>507317.35175229621</v>
      </c>
      <c r="W10" s="11">
        <v>787140.01387513464</v>
      </c>
      <c r="X10" s="11">
        <v>3239985.2064188812</v>
      </c>
      <c r="Y10" s="11">
        <f>SUM('UPL Debt Allocation by Hospital'!I10,'UPL Debt Allocation by Hospital'!K10,'UPL Debt Allocation by Hospital'!U10:W10)</f>
        <v>1539614.1225178551</v>
      </c>
      <c r="Z10" s="11">
        <f t="shared" si="2"/>
        <v>0</v>
      </c>
      <c r="AA10" s="11">
        <v>214209.90434319733</v>
      </c>
      <c r="AB10" s="11">
        <v>588379.87003042491</v>
      </c>
      <c r="AC10" s="11">
        <v>839460.91642787703</v>
      </c>
      <c r="AD10" s="11">
        <v>1670600.0770785473</v>
      </c>
      <c r="AE10" s="11">
        <v>3312650.7678800467</v>
      </c>
      <c r="AF10" s="11">
        <f>SUM('UPL Debt Allocation by Hospital'!I10,'UPL Debt Allocation by Hospital'!K10,'UPL Debt Allocation by Hospital'!AA10:AC10)</f>
        <v>1517441.603504234</v>
      </c>
      <c r="AG10" s="11">
        <f t="shared" si="0"/>
        <v>0</v>
      </c>
    </row>
    <row r="11" spans="1:33" ht="16.2" x14ac:dyDescent="0.3">
      <c r="A11" s="13" t="s">
        <v>248</v>
      </c>
      <c r="B11" s="13" t="s">
        <v>248</v>
      </c>
      <c r="C11" s="12" t="s">
        <v>21</v>
      </c>
      <c r="D11" s="12" t="s">
        <v>13</v>
      </c>
      <c r="E11" s="12"/>
      <c r="F11" s="12"/>
      <c r="G11" s="12" t="s">
        <v>672</v>
      </c>
      <c r="H11" s="11">
        <v>18220279.530000001</v>
      </c>
      <c r="I11" s="11">
        <v>579160</v>
      </c>
      <c r="J11" s="11">
        <v>1398310.55</v>
      </c>
      <c r="K11" s="11">
        <v>5221400.93</v>
      </c>
      <c r="L11" s="11">
        <v>6063971.6299999999</v>
      </c>
      <c r="M11" s="11">
        <v>532872.88127472776</v>
      </c>
      <c r="N11" s="11">
        <v>270073.06093779084</v>
      </c>
      <c r="O11" s="11">
        <v>310881.63548842916</v>
      </c>
      <c r="P11" s="11">
        <v>269278.55284314801</v>
      </c>
      <c r="Q11" s="11">
        <v>1383106.1305440958</v>
      </c>
      <c r="R11" s="11">
        <f>SUM('UPL Debt Allocation by Hospital'!I11,'UPL Debt Allocation by Hospital'!K11,'UPL Debt Allocation by Hospital'!O11:Q11)</f>
        <v>573546.56443965645</v>
      </c>
      <c r="S11" s="11">
        <f t="shared" si="1"/>
        <v>0</v>
      </c>
      <c r="T11" s="11">
        <v>555740.58132891695</v>
      </c>
      <c r="U11" s="11">
        <v>283313.86830196087</v>
      </c>
      <c r="V11" s="11">
        <v>336631.17333583534</v>
      </c>
      <c r="W11" s="11">
        <v>295144.31748516375</v>
      </c>
      <c r="X11" s="11">
        <v>1470829.940451877</v>
      </c>
      <c r="Y11" s="11">
        <f>SUM('UPL Debt Allocation by Hospital'!I11,'UPL Debt Allocation by Hospital'!K11,'UPL Debt Allocation by Hospital'!U11:W11)</f>
        <v>575238.05461275508</v>
      </c>
      <c r="Z11" s="11">
        <f t="shared" si="2"/>
        <v>0</v>
      </c>
      <c r="AA11" s="11">
        <v>1931709.3681507865</v>
      </c>
      <c r="AB11" s="11">
        <v>0</v>
      </c>
      <c r="AC11" s="11">
        <v>0</v>
      </c>
      <c r="AD11" s="11">
        <v>31637.548089228094</v>
      </c>
      <c r="AE11" s="11">
        <v>1963346.9162400146</v>
      </c>
      <c r="AF11" s="11">
        <f>SUM('UPL Debt Allocation by Hospital'!I11,'UPL Debt Allocation by Hospital'!K11,'UPL Debt Allocation by Hospital'!AA11:AC11)</f>
        <v>595914.30834351596</v>
      </c>
      <c r="AG11" s="11">
        <f t="shared" si="0"/>
        <v>0</v>
      </c>
    </row>
    <row r="12" spans="1:33" ht="16.2" x14ac:dyDescent="0.3">
      <c r="A12" s="13" t="s">
        <v>249</v>
      </c>
      <c r="B12" s="13" t="s">
        <v>249</v>
      </c>
      <c r="C12" s="12" t="s">
        <v>970</v>
      </c>
      <c r="D12" s="12" t="s">
        <v>13</v>
      </c>
      <c r="E12" s="12"/>
      <c r="F12" s="12"/>
      <c r="G12" s="12" t="s">
        <v>653</v>
      </c>
      <c r="H12" s="11">
        <v>24053933.399999999</v>
      </c>
      <c r="I12" s="11">
        <v>32554587.050000001</v>
      </c>
      <c r="J12" s="11">
        <v>25368473.93</v>
      </c>
      <c r="K12" s="11">
        <v>21365933.75</v>
      </c>
      <c r="L12" s="11">
        <v>23453914.719999999</v>
      </c>
      <c r="M12" s="11">
        <v>1470058.986108212</v>
      </c>
      <c r="N12" s="11">
        <v>1183265.0023175764</v>
      </c>
      <c r="O12" s="11">
        <v>1385194.2347799253</v>
      </c>
      <c r="P12" s="11">
        <v>1113138.9689884153</v>
      </c>
      <c r="Q12" s="11">
        <v>5151657.1921941284</v>
      </c>
      <c r="R12" s="11">
        <f>SUM('UPL Debt Allocation by Hospital'!I12,'UPL Debt Allocation by Hospital'!K12,'UPL Debt Allocation by Hospital'!O12:Q12)</f>
        <v>2823940.2508983766</v>
      </c>
      <c r="S12" s="11">
        <f t="shared" si="1"/>
        <v>0</v>
      </c>
      <c r="T12" s="11">
        <v>1533145.0787535543</v>
      </c>
      <c r="U12" s="11">
        <v>1241276.6525800955</v>
      </c>
      <c r="V12" s="11">
        <v>1499926.3620682938</v>
      </c>
      <c r="W12" s="11">
        <v>1220062.4141782059</v>
      </c>
      <c r="X12" s="11">
        <v>5494410.507580149</v>
      </c>
      <c r="Y12" s="11">
        <f>SUM('UPL Debt Allocation by Hospital'!I12,'UPL Debt Allocation by Hospital'!K12,'UPL Debt Allocation by Hospital'!U12:W12)</f>
        <v>2830388.8840293563</v>
      </c>
      <c r="Z12" s="11">
        <f t="shared" si="2"/>
        <v>0</v>
      </c>
      <c r="AA12" s="11">
        <v>133511.06840935239</v>
      </c>
      <c r="AB12" s="11">
        <v>34496.585403859164</v>
      </c>
      <c r="AC12" s="11">
        <v>738008.83949956601</v>
      </c>
      <c r="AD12" s="11">
        <v>602944.34531997121</v>
      </c>
      <c r="AE12" s="11">
        <v>1508960.8386327487</v>
      </c>
      <c r="AF12" s="11">
        <f>SUM('UPL Debt Allocation by Hospital'!I12,'UPL Debt Allocation by Hospital'!K12,'UPL Debt Allocation by Hospital'!AA12:AC12)</f>
        <v>2738282.4861437157</v>
      </c>
      <c r="AG12" s="11">
        <f t="shared" si="0"/>
        <v>1229321.647510967</v>
      </c>
    </row>
    <row r="13" spans="1:33" ht="16.2" x14ac:dyDescent="0.3">
      <c r="A13" s="13" t="s">
        <v>599</v>
      </c>
      <c r="B13" s="13" t="s">
        <v>599</v>
      </c>
      <c r="C13" s="12" t="s">
        <v>574</v>
      </c>
      <c r="D13" s="12" t="s">
        <v>28</v>
      </c>
      <c r="E13" s="12" t="s">
        <v>14</v>
      </c>
      <c r="F13" s="12"/>
      <c r="G13" s="12" t="s">
        <v>827</v>
      </c>
      <c r="H13" s="11">
        <v>1479839.43</v>
      </c>
      <c r="I13" s="11">
        <v>805310.52</v>
      </c>
      <c r="J13" s="11">
        <v>1602619.9500000002</v>
      </c>
      <c r="K13" s="11">
        <v>899014.62</v>
      </c>
      <c r="L13" s="11">
        <v>0</v>
      </c>
      <c r="M13" s="11">
        <v>18157.322906143108</v>
      </c>
      <c r="N13" s="11">
        <v>94756.279514093927</v>
      </c>
      <c r="O13" s="11">
        <v>0</v>
      </c>
      <c r="P13" s="11">
        <v>0</v>
      </c>
      <c r="Q13" s="11">
        <v>112913.60242023703</v>
      </c>
      <c r="R13" s="11">
        <f>SUM('UPL Debt Allocation by Hospital'!I13,'UPL Debt Allocation by Hospital'!K13,'UPL Debt Allocation by Hospital'!O13:Q13)</f>
        <v>100200.49480260965</v>
      </c>
      <c r="S13" s="11">
        <f t="shared" si="1"/>
        <v>0</v>
      </c>
      <c r="T13" s="11">
        <v>18157.322906143108</v>
      </c>
      <c r="U13" s="11">
        <v>94756.279514093927</v>
      </c>
      <c r="V13" s="11">
        <v>0</v>
      </c>
      <c r="W13" s="11">
        <v>0</v>
      </c>
      <c r="X13" s="11">
        <v>112913.60242023703</v>
      </c>
      <c r="Y13" s="11">
        <f>SUM('UPL Debt Allocation by Hospital'!I13,'UPL Debt Allocation by Hospital'!K13,'UPL Debt Allocation by Hospital'!U13:W13)</f>
        <v>100200.49480260964</v>
      </c>
      <c r="Z13" s="11">
        <f t="shared" si="2"/>
        <v>0</v>
      </c>
      <c r="AA13" s="11">
        <v>849.73029410307038</v>
      </c>
      <c r="AB13" s="11">
        <v>448969.82123401406</v>
      </c>
      <c r="AC13" s="11">
        <v>0</v>
      </c>
      <c r="AD13" s="11">
        <v>0</v>
      </c>
      <c r="AE13" s="11">
        <v>449819.55152811715</v>
      </c>
      <c r="AF13" s="11">
        <f>SUM('UPL Debt Allocation by Hospital'!I13,'UPL Debt Allocation by Hospital'!K13,'UPL Debt Allocation by Hospital'!AA13:AC13)</f>
        <v>109412.67257898589</v>
      </c>
      <c r="AG13" s="11">
        <f t="shared" si="0"/>
        <v>0</v>
      </c>
    </row>
    <row r="14" spans="1:33" ht="16.2" x14ac:dyDescent="0.3">
      <c r="A14" s="13" t="s">
        <v>250</v>
      </c>
      <c r="B14" s="13" t="s">
        <v>250</v>
      </c>
      <c r="C14" s="12" t="s">
        <v>22</v>
      </c>
      <c r="D14" s="12" t="s">
        <v>13</v>
      </c>
      <c r="E14" s="12" t="s">
        <v>14</v>
      </c>
      <c r="F14" s="12"/>
      <c r="G14" s="12" t="s">
        <v>969</v>
      </c>
      <c r="H14" s="11">
        <v>1736687.75</v>
      </c>
      <c r="I14" s="11">
        <v>4678464.6900000004</v>
      </c>
      <c r="J14" s="11">
        <v>3262816.69</v>
      </c>
      <c r="K14" s="11">
        <v>3967481.35</v>
      </c>
      <c r="L14" s="11">
        <v>3507024.9000000004</v>
      </c>
      <c r="M14" s="11">
        <v>104166.70588119696</v>
      </c>
      <c r="N14" s="11">
        <v>159462.49978061111</v>
      </c>
      <c r="O14" s="11">
        <v>195499.34097288683</v>
      </c>
      <c r="P14" s="11">
        <v>361920.57573975634</v>
      </c>
      <c r="Q14" s="11">
        <v>821049.12237445125</v>
      </c>
      <c r="R14" s="11">
        <f>SUM('UPL Debt Allocation by Hospital'!I14,'UPL Debt Allocation by Hospital'!K14,'UPL Debt Allocation by Hospital'!O14:Q14)</f>
        <v>402692.80022739735</v>
      </c>
      <c r="S14" s="11">
        <f t="shared" si="1"/>
        <v>0</v>
      </c>
      <c r="T14" s="11">
        <v>104166.70588119696</v>
      </c>
      <c r="U14" s="11">
        <v>159462.49978061111</v>
      </c>
      <c r="V14" s="11">
        <v>195499.34097288683</v>
      </c>
      <c r="W14" s="11">
        <v>361920.57573975634</v>
      </c>
      <c r="X14" s="11">
        <v>821049.12237445125</v>
      </c>
      <c r="Y14" s="11">
        <f>SUM('UPL Debt Allocation by Hospital'!I14,'UPL Debt Allocation by Hospital'!K14,'UPL Debt Allocation by Hospital'!U14:W14)</f>
        <v>402692.80022739735</v>
      </c>
      <c r="Z14" s="11">
        <f t="shared" si="2"/>
        <v>0</v>
      </c>
      <c r="AA14" s="11">
        <v>90972.648187393774</v>
      </c>
      <c r="AB14" s="11">
        <v>129847.62187282614</v>
      </c>
      <c r="AC14" s="11">
        <v>277516.86500599928</v>
      </c>
      <c r="AD14" s="11">
        <v>299060.18818134669</v>
      </c>
      <c r="AE14" s="11">
        <v>797397.32324756589</v>
      </c>
      <c r="AF14" s="11">
        <f>SUM('UPL Debt Allocation by Hospital'!I14,'UPL Debt Allocation by Hospital'!K14,'UPL Debt Allocation by Hospital'!AA14:AC14)</f>
        <v>403764.87790531467</v>
      </c>
      <c r="AG14" s="11">
        <f t="shared" si="0"/>
        <v>0</v>
      </c>
    </row>
    <row r="15" spans="1:33" ht="16.2" x14ac:dyDescent="0.3">
      <c r="A15" s="13" t="s">
        <v>251</v>
      </c>
      <c r="B15" s="13" t="s">
        <v>251</v>
      </c>
      <c r="C15" s="12" t="s">
        <v>23</v>
      </c>
      <c r="D15" s="12" t="s">
        <v>13</v>
      </c>
      <c r="E15" s="12"/>
      <c r="F15" s="12"/>
      <c r="G15" s="12" t="s">
        <v>673</v>
      </c>
      <c r="H15" s="11">
        <v>26224542.079999998</v>
      </c>
      <c r="I15" s="11">
        <v>26663626.360000003</v>
      </c>
      <c r="J15" s="11">
        <v>23952102.93</v>
      </c>
      <c r="K15" s="11">
        <v>21622709.650000002</v>
      </c>
      <c r="L15" s="11">
        <v>19826945.370000001</v>
      </c>
      <c r="M15" s="11">
        <v>1215004.2695511645</v>
      </c>
      <c r="N15" s="11">
        <v>1038133.9734181201</v>
      </c>
      <c r="O15" s="11">
        <v>1005868.2737900317</v>
      </c>
      <c r="P15" s="11">
        <v>1068897.4672994416</v>
      </c>
      <c r="Q15" s="11">
        <v>4327903.9840587582</v>
      </c>
      <c r="R15" s="11">
        <f>SUM('UPL Debt Allocation by Hospital'!I15,'UPL Debt Allocation by Hospital'!K15,'UPL Debt Allocation by Hospital'!O15:Q15)</f>
        <v>2594795.1081925812</v>
      </c>
      <c r="S15" s="11">
        <f t="shared" si="1"/>
        <v>0</v>
      </c>
      <c r="T15" s="11">
        <v>1267144.9473319328</v>
      </c>
      <c r="U15" s="11">
        <v>1089030.3194383394</v>
      </c>
      <c r="V15" s="11">
        <v>1089181.7932417961</v>
      </c>
      <c r="W15" s="11">
        <v>1171571.2600085055</v>
      </c>
      <c r="X15" s="11">
        <v>4616928.3200205741</v>
      </c>
      <c r="Y15" s="11">
        <f>SUM('UPL Debt Allocation by Hospital'!I15,'UPL Debt Allocation by Hospital'!K15,'UPL Debt Allocation by Hospital'!U15:W15)</f>
        <v>2599890.7629110105</v>
      </c>
      <c r="Z15" s="11">
        <f t="shared" si="2"/>
        <v>0</v>
      </c>
      <c r="AA15" s="11">
        <v>0</v>
      </c>
      <c r="AB15" s="11">
        <v>0</v>
      </c>
      <c r="AC15" s="11">
        <v>0</v>
      </c>
      <c r="AD15" s="11">
        <v>962241.37854021951</v>
      </c>
      <c r="AE15" s="11">
        <v>962241.37854021951</v>
      </c>
      <c r="AF15" s="11">
        <f>SUM('UPL Debt Allocation by Hospital'!I15,'UPL Debt Allocation by Hospital'!K15,'UPL Debt Allocation by Hospital'!AA15:AC15)</f>
        <v>2505678.5424871123</v>
      </c>
      <c r="AG15" s="11">
        <f t="shared" si="0"/>
        <v>1543437.1639468928</v>
      </c>
    </row>
    <row r="16" spans="1:33" ht="16.2" x14ac:dyDescent="0.3">
      <c r="A16" s="13" t="s">
        <v>252</v>
      </c>
      <c r="B16" s="13" t="s">
        <v>252</v>
      </c>
      <c r="C16" s="12" t="s">
        <v>968</v>
      </c>
      <c r="D16" s="12" t="s">
        <v>13</v>
      </c>
      <c r="E16" s="12"/>
      <c r="F16" s="12"/>
      <c r="G16" s="12" t="s">
        <v>653</v>
      </c>
      <c r="H16" s="11">
        <v>59773763.109999999</v>
      </c>
      <c r="I16" s="11">
        <v>23032719.850000001</v>
      </c>
      <c r="J16" s="11">
        <v>9725100.9800000004</v>
      </c>
      <c r="K16" s="11">
        <v>9247884.1499999985</v>
      </c>
      <c r="L16" s="11">
        <v>12435617</v>
      </c>
      <c r="M16" s="11">
        <v>850369.41031039041</v>
      </c>
      <c r="N16" s="11">
        <v>713537.87987470615</v>
      </c>
      <c r="O16" s="11">
        <v>831157.32089124713</v>
      </c>
      <c r="P16" s="11">
        <v>869357.2769237922</v>
      </c>
      <c r="Q16" s="11">
        <v>3264421.8880001362</v>
      </c>
      <c r="R16" s="11">
        <f>SUM('UPL Debt Allocation by Hospital'!I16,'UPL Debt Allocation by Hospital'!K16,'UPL Debt Allocation by Hospital'!O16:Q16)</f>
        <v>1923951.2475081221</v>
      </c>
      <c r="S16" s="11">
        <f t="shared" si="1"/>
        <v>0</v>
      </c>
      <c r="T16" s="11">
        <v>886862.15237622289</v>
      </c>
      <c r="U16" s="11">
        <v>748520.3308516863</v>
      </c>
      <c r="V16" s="11">
        <v>899999.97497022874</v>
      </c>
      <c r="W16" s="11">
        <v>952864.07862527331</v>
      </c>
      <c r="X16" s="11">
        <v>3488246.536823411</v>
      </c>
      <c r="Y16" s="11">
        <f>SUM('UPL Debt Allocation by Hospital'!I16,'UPL Debt Allocation by Hospital'!K16,'UPL Debt Allocation by Hospital'!U16:W16)</f>
        <v>1927788.156045144</v>
      </c>
      <c r="Z16" s="11">
        <f t="shared" si="2"/>
        <v>0</v>
      </c>
      <c r="AA16" s="11">
        <v>1272702.5796455496</v>
      </c>
      <c r="AB16" s="11">
        <v>1387415.3163901547</v>
      </c>
      <c r="AC16" s="11">
        <v>1144356.2220008299</v>
      </c>
      <c r="AD16" s="11">
        <v>3605315.456656334</v>
      </c>
      <c r="AE16" s="11">
        <v>7409789.5746928677</v>
      </c>
      <c r="AF16" s="11">
        <f>SUM('UPL Debt Allocation by Hospital'!I16,'UPL Debt Allocation by Hospital'!K16,'UPL Debt Allocation by Hospital'!AA16:AC16)</f>
        <v>1962490.8264877347</v>
      </c>
      <c r="AG16" s="11">
        <f t="shared" si="0"/>
        <v>0</v>
      </c>
    </row>
    <row r="17" spans="1:33" ht="16.2" x14ac:dyDescent="0.3">
      <c r="A17" s="13" t="s">
        <v>253</v>
      </c>
      <c r="B17" s="13" t="s">
        <v>253</v>
      </c>
      <c r="C17" s="12" t="s">
        <v>24</v>
      </c>
      <c r="D17" s="12" t="s">
        <v>13</v>
      </c>
      <c r="E17" s="12"/>
      <c r="F17" s="12"/>
      <c r="G17" s="12" t="s">
        <v>697</v>
      </c>
      <c r="H17" s="11">
        <v>9231395.4500000011</v>
      </c>
      <c r="I17" s="11">
        <v>8321575.0099999998</v>
      </c>
      <c r="J17" s="11">
        <v>8892116.5099999998</v>
      </c>
      <c r="K17" s="11">
        <v>6513188.5800000001</v>
      </c>
      <c r="L17" s="11">
        <v>6014443.8300000001</v>
      </c>
      <c r="M17" s="11">
        <v>328188.33355398598</v>
      </c>
      <c r="N17" s="11">
        <v>356680.83345493884</v>
      </c>
      <c r="O17" s="11">
        <v>319431.34270110185</v>
      </c>
      <c r="P17" s="11">
        <v>374447.32305916352</v>
      </c>
      <c r="Q17" s="11">
        <v>1378747.8327691902</v>
      </c>
      <c r="R17" s="11">
        <f>SUM('UPL Debt Allocation by Hospital'!I17,'UPL Debt Allocation by Hospital'!K17,'UPL Debt Allocation by Hospital'!O17:Q17)</f>
        <v>847759.57454368728</v>
      </c>
      <c r="S17" s="11">
        <f t="shared" si="1"/>
        <v>0</v>
      </c>
      <c r="T17" s="11">
        <v>342272.20352883555</v>
      </c>
      <c r="U17" s="11">
        <v>374167.73936798837</v>
      </c>
      <c r="V17" s="11">
        <v>345889.03112520935</v>
      </c>
      <c r="W17" s="11">
        <v>410415.15721015434</v>
      </c>
      <c r="X17" s="11">
        <v>1472744.1312321876</v>
      </c>
      <c r="Y17" s="11">
        <f>SUM('UPL Debt Allocation by Hospital'!I17,'UPL Debt Allocation by Hospital'!K17,'UPL Debt Allocation by Hospital'!U17:W17)</f>
        <v>849346.3254893499</v>
      </c>
      <c r="Z17" s="11">
        <f t="shared" si="2"/>
        <v>0</v>
      </c>
      <c r="AA17" s="11">
        <v>0</v>
      </c>
      <c r="AB17" s="11">
        <v>0</v>
      </c>
      <c r="AC17" s="11">
        <v>0</v>
      </c>
      <c r="AD17" s="11">
        <v>259512.27024047897</v>
      </c>
      <c r="AE17" s="11">
        <v>259512.27024047897</v>
      </c>
      <c r="AF17" s="11">
        <f>SUM('UPL Debt Allocation by Hospital'!I17,'UPL Debt Allocation by Hospital'!K17,'UPL Debt Allocation by Hospital'!AA17:AC17)</f>
        <v>820297.40421649732</v>
      </c>
      <c r="AG17" s="11">
        <f t="shared" si="0"/>
        <v>560785.13397601829</v>
      </c>
    </row>
    <row r="18" spans="1:33" ht="16.2" x14ac:dyDescent="0.3">
      <c r="A18" s="13" t="s">
        <v>254</v>
      </c>
      <c r="B18" s="13" t="s">
        <v>254</v>
      </c>
      <c r="C18" s="12" t="s">
        <v>25</v>
      </c>
      <c r="D18" s="12" t="s">
        <v>13</v>
      </c>
      <c r="E18" s="12"/>
      <c r="F18" s="12"/>
      <c r="G18" s="12" t="s">
        <v>675</v>
      </c>
      <c r="H18" s="11">
        <v>26517431.030000001</v>
      </c>
      <c r="I18" s="11">
        <v>15892896.609999999</v>
      </c>
      <c r="J18" s="11">
        <v>10619362.479999999</v>
      </c>
      <c r="K18" s="11">
        <v>9224361.2999999989</v>
      </c>
      <c r="L18" s="11">
        <v>10225983.67</v>
      </c>
      <c r="M18" s="11">
        <v>517141.04804647516</v>
      </c>
      <c r="N18" s="11">
        <v>567852.77462913911</v>
      </c>
      <c r="O18" s="11">
        <v>547471.44169563637</v>
      </c>
      <c r="P18" s="11">
        <v>485007.77767793892</v>
      </c>
      <c r="Q18" s="11">
        <v>2117473.0420491896</v>
      </c>
      <c r="R18" s="11">
        <f>SUM('UPL Debt Allocation by Hospital'!I18,'UPL Debt Allocation by Hospital'!K18,'UPL Debt Allocation by Hospital'!O18:Q18)</f>
        <v>1405865.8541927431</v>
      </c>
      <c r="S18" s="11">
        <f t="shared" si="1"/>
        <v>0</v>
      </c>
      <c r="T18" s="11">
        <v>539333.63240945933</v>
      </c>
      <c r="U18" s="11">
        <v>595692.7567953195</v>
      </c>
      <c r="V18" s="11">
        <v>592817.11348537623</v>
      </c>
      <c r="W18" s="11">
        <v>531595.5838530265</v>
      </c>
      <c r="X18" s="11">
        <v>2259439.0865431814</v>
      </c>
      <c r="Y18" s="11">
        <f>SUM('UPL Debt Allocation by Hospital'!I18,'UPL Debt Allocation by Hospital'!K18,'UPL Debt Allocation by Hospital'!U18:W18)</f>
        <v>1408473.9081699187</v>
      </c>
      <c r="Z18" s="11">
        <f t="shared" si="2"/>
        <v>0</v>
      </c>
      <c r="AA18" s="11">
        <v>0</v>
      </c>
      <c r="AB18" s="11">
        <v>403362.16997199325</v>
      </c>
      <c r="AC18" s="11">
        <v>0</v>
      </c>
      <c r="AD18" s="11">
        <v>1011602.5090068978</v>
      </c>
      <c r="AE18" s="11">
        <v>1414964.6789788911</v>
      </c>
      <c r="AF18" s="11">
        <f>SUM('UPL Debt Allocation by Hospital'!I18,'UPL Debt Allocation by Hospital'!K18,'UPL Debt Allocation by Hospital'!AA18:AC18)</f>
        <v>1372256.2080135222</v>
      </c>
      <c r="AG18" s="11">
        <f t="shared" si="0"/>
        <v>0</v>
      </c>
    </row>
    <row r="19" spans="1:33" ht="16.2" x14ac:dyDescent="0.3">
      <c r="A19" s="13" t="s">
        <v>255</v>
      </c>
      <c r="B19" s="13" t="s">
        <v>255</v>
      </c>
      <c r="C19" s="12" t="s">
        <v>967</v>
      </c>
      <c r="D19" s="12" t="s">
        <v>13</v>
      </c>
      <c r="E19" s="12"/>
      <c r="F19" s="12"/>
      <c r="G19" s="12" t="s">
        <v>729</v>
      </c>
      <c r="H19" s="11">
        <v>7008513.3000000007</v>
      </c>
      <c r="I19" s="11">
        <v>7070586.8599999994</v>
      </c>
      <c r="J19" s="11">
        <v>3910466.98</v>
      </c>
      <c r="K19" s="11">
        <v>3391817.83</v>
      </c>
      <c r="L19" s="11">
        <v>5536854.1900000004</v>
      </c>
      <c r="M19" s="11">
        <v>633862.00233431777</v>
      </c>
      <c r="N19" s="11">
        <v>489203.82068044832</v>
      </c>
      <c r="O19" s="11">
        <v>276742.8534818085</v>
      </c>
      <c r="P19" s="11">
        <v>238360.13244860337</v>
      </c>
      <c r="Q19" s="11">
        <v>1638168.8089451778</v>
      </c>
      <c r="R19" s="11">
        <f>SUM('UPL Debt Allocation by Hospital'!I19,'UPL Debt Allocation by Hospital'!K19,'UPL Debt Allocation by Hospital'!O19:Q19)</f>
        <v>580122.803437792</v>
      </c>
      <c r="S19" s="11">
        <f t="shared" si="1"/>
        <v>0</v>
      </c>
      <c r="T19" s="11">
        <v>661063.54824608262</v>
      </c>
      <c r="U19" s="11">
        <v>513187.89939216321</v>
      </c>
      <c r="V19" s="11">
        <v>299664.76255029789</v>
      </c>
      <c r="W19" s="11">
        <v>261256.0037345225</v>
      </c>
      <c r="X19" s="11">
        <v>1735172.2139230662</v>
      </c>
      <c r="Y19" s="11">
        <f>SUM('UPL Debt Allocation by Hospital'!I19,'UPL Debt Allocation by Hospital'!K19,'UPL Debt Allocation by Hospital'!U19:W19)</f>
        <v>582149.25075098814</v>
      </c>
      <c r="Z19" s="11">
        <f t="shared" si="2"/>
        <v>0</v>
      </c>
      <c r="AA19" s="11">
        <v>1755043.7795493496</v>
      </c>
      <c r="AB19" s="11">
        <v>2059359.9026807363</v>
      </c>
      <c r="AC19" s="11">
        <v>0</v>
      </c>
      <c r="AD19" s="11">
        <v>64739.40314474691</v>
      </c>
      <c r="AE19" s="11">
        <v>3879143.0853748331</v>
      </c>
      <c r="AF19" s="11">
        <f>SUM('UPL Debt Allocation by Hospital'!I19,'UPL Debt Allocation by Hospital'!K19,'UPL Debt Allocation by Hospital'!AA19:AC19)</f>
        <v>646149.6810621894</v>
      </c>
      <c r="AG19" s="11">
        <f t="shared" si="0"/>
        <v>0</v>
      </c>
    </row>
    <row r="20" spans="1:33" ht="16.2" x14ac:dyDescent="0.3">
      <c r="A20" s="13" t="s">
        <v>256</v>
      </c>
      <c r="B20" s="13" t="s">
        <v>256</v>
      </c>
      <c r="C20" s="12" t="s">
        <v>631</v>
      </c>
      <c r="D20" s="12" t="s">
        <v>13</v>
      </c>
      <c r="E20" s="12"/>
      <c r="F20" s="12"/>
      <c r="G20" s="12" t="s">
        <v>966</v>
      </c>
      <c r="H20" s="11">
        <v>0</v>
      </c>
      <c r="I20" s="11">
        <v>0</v>
      </c>
      <c r="J20" s="11">
        <v>0</v>
      </c>
      <c r="K20" s="11">
        <v>7474727.2000000002</v>
      </c>
      <c r="L20" s="11">
        <v>0</v>
      </c>
      <c r="M20" s="11">
        <v>0</v>
      </c>
      <c r="N20" s="11">
        <v>177386.22154467457</v>
      </c>
      <c r="O20" s="11">
        <v>1419229.7756376481</v>
      </c>
      <c r="P20" s="11">
        <v>272399.93887941499</v>
      </c>
      <c r="Q20" s="11">
        <v>1869015.9360617376</v>
      </c>
      <c r="R20" s="11">
        <f>SUM('UPL Debt Allocation by Hospital'!I20,'UPL Debt Allocation by Hospital'!K20,'UPL Debt Allocation by Hospital'!O20:Q20)</f>
        <v>248043.49225903852</v>
      </c>
      <c r="S20" s="11">
        <f t="shared" si="1"/>
        <v>0</v>
      </c>
      <c r="T20" s="11">
        <v>0</v>
      </c>
      <c r="U20" s="11">
        <v>177386.22154467457</v>
      </c>
      <c r="V20" s="11">
        <v>1419229.7756376481</v>
      </c>
      <c r="W20" s="11">
        <v>298565.53072905086</v>
      </c>
      <c r="X20" s="11">
        <v>1895181.5279113734</v>
      </c>
      <c r="Y20" s="11">
        <f>SUM('UPL Debt Allocation by Hospital'!I20,'UPL Debt Allocation by Hospital'!K20,'UPL Debt Allocation by Hospital'!U20:W20)</f>
        <v>248043.49225903844</v>
      </c>
      <c r="Z20" s="11">
        <f t="shared" si="2"/>
        <v>0</v>
      </c>
      <c r="AA20" s="11">
        <v>0</v>
      </c>
      <c r="AB20" s="11">
        <v>304796.97767000407</v>
      </c>
      <c r="AC20" s="11">
        <v>7773986.3040939523</v>
      </c>
      <c r="AD20" s="11">
        <v>137968.94911732437</v>
      </c>
      <c r="AE20" s="11">
        <v>8216752.2308812803</v>
      </c>
      <c r="AF20" s="11">
        <f>SUM('UPL Debt Allocation by Hospital'!I20,'UPL Debt Allocation by Hospital'!K20,'UPL Debt Allocation by Hospital'!AA20:AC20)</f>
        <v>425290.17452787072</v>
      </c>
      <c r="AG20" s="11">
        <f t="shared" si="0"/>
        <v>0</v>
      </c>
    </row>
    <row r="21" spans="1:33" ht="16.2" x14ac:dyDescent="0.3">
      <c r="A21" s="13" t="s">
        <v>257</v>
      </c>
      <c r="B21" s="13" t="s">
        <v>257</v>
      </c>
      <c r="C21" s="12" t="s">
        <v>965</v>
      </c>
      <c r="D21" s="12" t="s">
        <v>13</v>
      </c>
      <c r="E21" s="12"/>
      <c r="F21" s="12"/>
      <c r="G21" s="12" t="s">
        <v>671</v>
      </c>
      <c r="H21" s="11">
        <v>9089599.9299999997</v>
      </c>
      <c r="I21" s="11">
        <v>10946766.210000001</v>
      </c>
      <c r="J21" s="11">
        <v>11757081.77</v>
      </c>
      <c r="K21" s="11">
        <v>11241507.15</v>
      </c>
      <c r="L21" s="11">
        <v>10988932.059999999</v>
      </c>
      <c r="M21" s="11">
        <v>743821.02311776055</v>
      </c>
      <c r="N21" s="11">
        <v>629660.89305885299</v>
      </c>
      <c r="O21" s="11">
        <v>651376.20247458946</v>
      </c>
      <c r="P21" s="11">
        <v>480839.35184947093</v>
      </c>
      <c r="Q21" s="11">
        <v>2505697.4705006736</v>
      </c>
      <c r="R21" s="11">
        <f>SUM('UPL Debt Allocation by Hospital'!I21,'UPL Debt Allocation by Hospital'!K21,'UPL Debt Allocation by Hospital'!O21:Q21)</f>
        <v>1262062.2161438041</v>
      </c>
      <c r="S21" s="11">
        <f t="shared" si="1"/>
        <v>0</v>
      </c>
      <c r="T21" s="11">
        <v>775741.34904984268</v>
      </c>
      <c r="U21" s="11">
        <v>660531.12706439826</v>
      </c>
      <c r="V21" s="11">
        <v>705328.04222275456</v>
      </c>
      <c r="W21" s="11">
        <v>527026.75658052054</v>
      </c>
      <c r="X21" s="11">
        <v>2668627.2749175159</v>
      </c>
      <c r="Y21" s="11">
        <f>SUM('UPL Debt Allocation by Hospital'!I21,'UPL Debt Allocation by Hospital'!K21,'UPL Debt Allocation by Hospital'!U21:W21)</f>
        <v>1265254.4719866826</v>
      </c>
      <c r="Z21" s="11">
        <f t="shared" si="2"/>
        <v>0</v>
      </c>
      <c r="AA21" s="11">
        <v>328135.67203717446</v>
      </c>
      <c r="AB21" s="11">
        <v>66511.19736728094</v>
      </c>
      <c r="AC21" s="11">
        <v>364213.64508683194</v>
      </c>
      <c r="AD21" s="11">
        <v>254651.64249842311</v>
      </c>
      <c r="AE21" s="11">
        <v>1013512.1569897104</v>
      </c>
      <c r="AF21" s="11">
        <f>SUM('UPL Debt Allocation by Hospital'!I21,'UPL Debt Allocation by Hospital'!K21,'UPL Debt Allocation by Hospital'!AA21:AC21)</f>
        <v>1227444.0589759967</v>
      </c>
      <c r="AG21" s="11">
        <f t="shared" si="0"/>
        <v>213931.90198628628</v>
      </c>
    </row>
    <row r="22" spans="1:33" ht="16.2" x14ac:dyDescent="0.3">
      <c r="A22" s="13" t="s">
        <v>258</v>
      </c>
      <c r="B22" s="13" t="s">
        <v>258</v>
      </c>
      <c r="C22" s="12" t="s">
        <v>26</v>
      </c>
      <c r="D22" s="12" t="s">
        <v>13</v>
      </c>
      <c r="E22" s="12"/>
      <c r="F22" s="12"/>
      <c r="G22" s="12" t="s">
        <v>826</v>
      </c>
      <c r="H22" s="11">
        <v>14088379.109999999</v>
      </c>
      <c r="I22" s="11">
        <v>14674766.460000001</v>
      </c>
      <c r="J22" s="11">
        <v>12907895.76</v>
      </c>
      <c r="K22" s="11">
        <v>9446156.8800000008</v>
      </c>
      <c r="L22" s="11">
        <v>12098014.77</v>
      </c>
      <c r="M22" s="11">
        <v>459499.89839245263</v>
      </c>
      <c r="N22" s="11">
        <v>476892.12972370698</v>
      </c>
      <c r="O22" s="11">
        <v>594547.29957109562</v>
      </c>
      <c r="P22" s="11">
        <v>618966.41112295655</v>
      </c>
      <c r="Q22" s="11">
        <v>2149905.7388102114</v>
      </c>
      <c r="R22" s="11">
        <f>SUM('UPL Debt Allocation by Hospital'!I22,'UPL Debt Allocation by Hospital'!K22,'UPL Debt Allocation by Hospital'!O22:Q22)</f>
        <v>1375187.126453216</v>
      </c>
      <c r="S22" s="11">
        <f t="shared" si="1"/>
        <v>0</v>
      </c>
      <c r="T22" s="11">
        <v>479218.87119180511</v>
      </c>
      <c r="U22" s="11">
        <v>500272.60610752081</v>
      </c>
      <c r="V22" s="11">
        <v>643792.14534117933</v>
      </c>
      <c r="W22" s="11">
        <v>678421.71991891996</v>
      </c>
      <c r="X22" s="11">
        <v>2301705.3425594252</v>
      </c>
      <c r="Y22" s="11">
        <f>SUM('UPL Debt Allocation by Hospital'!I22,'UPL Debt Allocation by Hospital'!K22,'UPL Debt Allocation by Hospital'!U22:W22)</f>
        <v>1377712.2149764069</v>
      </c>
      <c r="Z22" s="11">
        <f t="shared" si="2"/>
        <v>0</v>
      </c>
      <c r="AA22" s="11">
        <v>0</v>
      </c>
      <c r="AB22" s="11">
        <v>0</v>
      </c>
      <c r="AC22" s="11">
        <v>0</v>
      </c>
      <c r="AD22" s="11">
        <v>172097.34654493586</v>
      </c>
      <c r="AE22" s="11">
        <v>172097.34654493586</v>
      </c>
      <c r="AF22" s="11">
        <f>SUM('UPL Debt Allocation by Hospital'!I22,'UPL Debt Allocation by Hospital'!K22,'UPL Debt Allocation by Hospital'!AA22:AC22)</f>
        <v>1333324.3429497816</v>
      </c>
      <c r="AG22" s="11">
        <f t="shared" si="0"/>
        <v>1161226.9964048457</v>
      </c>
    </row>
    <row r="23" spans="1:33" ht="16.2" x14ac:dyDescent="0.3">
      <c r="A23" s="13" t="s">
        <v>259</v>
      </c>
      <c r="B23" s="13" t="s">
        <v>259</v>
      </c>
      <c r="C23" s="12" t="s">
        <v>27</v>
      </c>
      <c r="D23" s="12" t="s">
        <v>13</v>
      </c>
      <c r="E23" s="12" t="s">
        <v>14</v>
      </c>
      <c r="F23" s="12"/>
      <c r="G23" s="12" t="s">
        <v>722</v>
      </c>
      <c r="H23" s="11">
        <v>14311174.780000001</v>
      </c>
      <c r="I23" s="11">
        <v>9112974.5899999999</v>
      </c>
      <c r="J23" s="11">
        <v>11322585.309999999</v>
      </c>
      <c r="K23" s="11">
        <v>14210181.579999998</v>
      </c>
      <c r="L23" s="11">
        <v>12354921.910000002</v>
      </c>
      <c r="M23" s="11">
        <v>832764.73960445751</v>
      </c>
      <c r="N23" s="11">
        <v>978555.97656922531</v>
      </c>
      <c r="O23" s="11">
        <v>602535.69553002832</v>
      </c>
      <c r="P23" s="11">
        <v>3082725.1610804405</v>
      </c>
      <c r="Q23" s="11">
        <v>5496581.5727841519</v>
      </c>
      <c r="R23" s="11">
        <f>SUM('UPL Debt Allocation by Hospital'!I23,'UPL Debt Allocation by Hospital'!K23,'UPL Debt Allocation by Hospital'!O23:Q23)</f>
        <v>1401926.4741411814</v>
      </c>
      <c r="S23" s="11">
        <f t="shared" si="1"/>
        <v>0</v>
      </c>
      <c r="T23" s="11">
        <v>868501.99505537178</v>
      </c>
      <c r="U23" s="11">
        <v>1026531.4063874359</v>
      </c>
      <c r="V23" s="11">
        <v>652442.19988847291</v>
      </c>
      <c r="W23" s="11">
        <v>3082725.1610804405</v>
      </c>
      <c r="X23" s="11">
        <v>5630200.7624117211</v>
      </c>
      <c r="Y23" s="11">
        <f>SUM('UPL Debt Allocation by Hospital'!I23,'UPL Debt Allocation by Hospital'!K23,'UPL Debt Allocation by Hospital'!U23:W23)</f>
        <v>1405580.2126664654</v>
      </c>
      <c r="Z23" s="11">
        <f t="shared" si="2"/>
        <v>0</v>
      </c>
      <c r="AA23" s="11">
        <v>811882.07187521481</v>
      </c>
      <c r="AB23" s="11">
        <v>1328647.2297970648</v>
      </c>
      <c r="AC23" s="11">
        <v>0</v>
      </c>
      <c r="AD23" s="11">
        <v>10323136.468550814</v>
      </c>
      <c r="AE23" s="11">
        <v>12463665.770223094</v>
      </c>
      <c r="AF23" s="11">
        <f>SUM('UPL Debt Allocation by Hospital'!I23,'UPL Debt Allocation by Hospital'!K23,'UPL Debt Allocation by Hospital'!AA23:AC23)</f>
        <v>1394452.5885792717</v>
      </c>
      <c r="AG23" s="11">
        <f t="shared" si="0"/>
        <v>0</v>
      </c>
    </row>
    <row r="24" spans="1:33" ht="16.2" x14ac:dyDescent="0.3">
      <c r="A24" s="13" t="s">
        <v>260</v>
      </c>
      <c r="B24" s="13" t="s">
        <v>260</v>
      </c>
      <c r="C24" s="12" t="s">
        <v>964</v>
      </c>
      <c r="D24" s="12" t="s">
        <v>13</v>
      </c>
      <c r="E24" s="12"/>
      <c r="F24" s="12"/>
      <c r="G24" s="12" t="s">
        <v>653</v>
      </c>
      <c r="H24" s="11">
        <v>1254416.43</v>
      </c>
      <c r="I24" s="11">
        <v>3315509.6799999997</v>
      </c>
      <c r="J24" s="11">
        <v>3425153.0599999996</v>
      </c>
      <c r="K24" s="11">
        <v>4436843.24</v>
      </c>
      <c r="L24" s="11">
        <v>3739230.3000000003</v>
      </c>
      <c r="M24" s="11">
        <v>198371.53015602645</v>
      </c>
      <c r="N24" s="11">
        <v>223179.93533523456</v>
      </c>
      <c r="O24" s="11">
        <v>184873.81430936462</v>
      </c>
      <c r="P24" s="11">
        <v>176947.03082018701</v>
      </c>
      <c r="Q24" s="11">
        <v>783372.3106208127</v>
      </c>
      <c r="R24" s="11">
        <f>SUM('UPL Debt Allocation by Hospital'!I24,'UPL Debt Allocation by Hospital'!K24,'UPL Debt Allocation by Hospital'!O24:Q24)</f>
        <v>402463.69000300328</v>
      </c>
      <c r="S24" s="11">
        <f t="shared" si="1"/>
        <v>0</v>
      </c>
      <c r="T24" s="11">
        <v>206884.44347983252</v>
      </c>
      <c r="U24" s="11">
        <v>234121.72464609967</v>
      </c>
      <c r="V24" s="11">
        <v>200186.44373205217</v>
      </c>
      <c r="W24" s="11">
        <v>193943.81799456122</v>
      </c>
      <c r="X24" s="11">
        <v>835136.42985254573</v>
      </c>
      <c r="Y24" s="11">
        <f>SUM('UPL Debt Allocation by Hospital'!I24,'UPL Debt Allocation by Hospital'!K24,'UPL Debt Allocation by Hospital'!U24:W24)</f>
        <v>403414.38042619993</v>
      </c>
      <c r="Z24" s="11">
        <f t="shared" si="2"/>
        <v>0</v>
      </c>
      <c r="AA24" s="11">
        <v>17557.079863305578</v>
      </c>
      <c r="AB24" s="11">
        <v>0</v>
      </c>
      <c r="AC24" s="11">
        <v>0</v>
      </c>
      <c r="AD24" s="11">
        <v>98803.342059111557</v>
      </c>
      <c r="AE24" s="11">
        <v>116360.42192241714</v>
      </c>
      <c r="AF24" s="11">
        <f>SUM('UPL Debt Allocation by Hospital'!I24,'UPL Debt Allocation by Hospital'!K24,'UPL Debt Allocation by Hospital'!AA24:AC24)</f>
        <v>386361.37252260384</v>
      </c>
      <c r="AG24" s="11">
        <f t="shared" si="0"/>
        <v>270000.95060018671</v>
      </c>
    </row>
    <row r="25" spans="1:33" ht="16.2" x14ac:dyDescent="0.3">
      <c r="A25" s="13" t="s">
        <v>963</v>
      </c>
      <c r="B25" s="13" t="s">
        <v>963</v>
      </c>
      <c r="C25" s="12" t="s">
        <v>962</v>
      </c>
      <c r="D25" s="12" t="s">
        <v>13</v>
      </c>
      <c r="E25" s="12"/>
      <c r="F25" s="12"/>
      <c r="G25" s="12" t="s">
        <v>660</v>
      </c>
      <c r="H25" s="11">
        <v>1682390.22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190424.76329788432</v>
      </c>
      <c r="Q25" s="11">
        <v>190424.76329788432</v>
      </c>
      <c r="R25" s="11">
        <f>SUM('UPL Debt Allocation by Hospital'!I25,'UPL Debt Allocation by Hospital'!K25,'UPL Debt Allocation by Hospital'!O25:Q25)</f>
        <v>17222.298612386716</v>
      </c>
      <c r="S25" s="11">
        <f t="shared" si="1"/>
        <v>0</v>
      </c>
      <c r="T25" s="11">
        <v>0</v>
      </c>
      <c r="U25" s="11">
        <v>0</v>
      </c>
      <c r="V25" s="11">
        <v>0</v>
      </c>
      <c r="W25" s="11">
        <v>208716.16473876953</v>
      </c>
      <c r="X25" s="11">
        <v>208716.16473876953</v>
      </c>
      <c r="Y25" s="11">
        <f>SUM('UPL Debt Allocation by Hospital'!I25,'UPL Debt Allocation by Hospital'!K25,'UPL Debt Allocation by Hospital'!U25:W25)</f>
        <v>17222.298612386716</v>
      </c>
      <c r="Z25" s="11">
        <f t="shared" si="2"/>
        <v>0</v>
      </c>
      <c r="AA25" s="11">
        <v>0</v>
      </c>
      <c r="AB25" s="11">
        <v>0</v>
      </c>
      <c r="AC25" s="11">
        <v>0</v>
      </c>
      <c r="AD25" s="11">
        <v>53068.824224779361</v>
      </c>
      <c r="AE25" s="11">
        <v>53068.824224779361</v>
      </c>
      <c r="AF25" s="11">
        <f>SUM('UPL Debt Allocation by Hospital'!I25,'UPL Debt Allocation by Hospital'!K25,'UPL Debt Allocation by Hospital'!AA25:AC25)</f>
        <v>17222.298612386716</v>
      </c>
      <c r="AG25" s="11">
        <f t="shared" si="0"/>
        <v>0</v>
      </c>
    </row>
    <row r="26" spans="1:33" ht="16.2" x14ac:dyDescent="0.3">
      <c r="A26" s="13" t="s">
        <v>261</v>
      </c>
      <c r="B26" s="13" t="s">
        <v>261</v>
      </c>
      <c r="C26" s="12" t="s">
        <v>29</v>
      </c>
      <c r="D26" s="12" t="s">
        <v>28</v>
      </c>
      <c r="E26" s="12" t="s">
        <v>14</v>
      </c>
      <c r="F26" s="12"/>
      <c r="G26" s="12" t="s">
        <v>862</v>
      </c>
      <c r="H26" s="11">
        <v>1690365.15</v>
      </c>
      <c r="I26" s="11">
        <v>2037870.17</v>
      </c>
      <c r="J26" s="11">
        <v>2543782.33</v>
      </c>
      <c r="K26" s="11">
        <v>2657948.7399999998</v>
      </c>
      <c r="L26" s="11">
        <v>2039373.12</v>
      </c>
      <c r="M26" s="11">
        <v>24348.42133794789</v>
      </c>
      <c r="N26" s="11">
        <v>47275.343779303032</v>
      </c>
      <c r="O26" s="11">
        <v>56807.246491641061</v>
      </c>
      <c r="P26" s="11">
        <v>83766.640927373039</v>
      </c>
      <c r="Q26" s="11">
        <v>212197.65253626503</v>
      </c>
      <c r="R26" s="11">
        <f>SUM('UPL Debt Allocation by Hospital'!I26,'UPL Debt Allocation by Hospital'!K26,'UPL Debt Allocation by Hospital'!O26:Q26)</f>
        <v>253124.92270925772</v>
      </c>
      <c r="S26" s="11">
        <f t="shared" si="1"/>
        <v>40927.270172992692</v>
      </c>
      <c r="T26" s="11">
        <v>24348.42133794789</v>
      </c>
      <c r="U26" s="11">
        <v>47275.343779303032</v>
      </c>
      <c r="V26" s="11">
        <v>56807.246491641061</v>
      </c>
      <c r="W26" s="11">
        <v>83766.640927373039</v>
      </c>
      <c r="X26" s="11">
        <v>212197.65253626503</v>
      </c>
      <c r="Y26" s="11">
        <f>SUM('UPL Debt Allocation by Hospital'!I26,'UPL Debt Allocation by Hospital'!K26,'UPL Debt Allocation by Hospital'!U26:W26)</f>
        <v>253124.92270925772</v>
      </c>
      <c r="Z26" s="11">
        <f t="shared" si="2"/>
        <v>40927.270172992692</v>
      </c>
      <c r="AA26" s="11">
        <v>1868.7704855059644</v>
      </c>
      <c r="AB26" s="11">
        <v>1785.7018228131265</v>
      </c>
      <c r="AC26" s="11">
        <v>1735.0957039542877</v>
      </c>
      <c r="AD26" s="11">
        <v>6575.6244673256488</v>
      </c>
      <c r="AE26" s="11">
        <v>11965.192479599027</v>
      </c>
      <c r="AF26" s="11">
        <f>SUM('UPL Debt Allocation by Hospital'!I26,'UPL Debt Allocation by Hospital'!K26,'UPL Debt Allocation by Hospital'!AA26:AC26)</f>
        <v>249760.45467442126</v>
      </c>
      <c r="AG26" s="11">
        <f t="shared" si="0"/>
        <v>237795.26219482222</v>
      </c>
    </row>
    <row r="27" spans="1:33" ht="16.2" x14ac:dyDescent="0.3">
      <c r="A27" s="13" t="s">
        <v>262</v>
      </c>
      <c r="B27" s="13" t="s">
        <v>262</v>
      </c>
      <c r="C27" s="12" t="s">
        <v>961</v>
      </c>
      <c r="D27" s="12" t="s">
        <v>28</v>
      </c>
      <c r="E27" s="12" t="s">
        <v>14</v>
      </c>
      <c r="F27" s="12"/>
      <c r="G27" s="12" t="s">
        <v>837</v>
      </c>
      <c r="H27" s="11">
        <v>175934.25</v>
      </c>
      <c r="I27" s="11">
        <v>0</v>
      </c>
      <c r="J27" s="11">
        <v>26203.56</v>
      </c>
      <c r="K27" s="11">
        <v>160783.32</v>
      </c>
      <c r="L27" s="11">
        <v>145036.25</v>
      </c>
      <c r="M27" s="11">
        <v>342.25205403621055</v>
      </c>
      <c r="N27" s="11">
        <v>2817.2902951235892</v>
      </c>
      <c r="O27" s="11">
        <v>4538.0830481952607</v>
      </c>
      <c r="P27" s="11">
        <v>22080.693807802898</v>
      </c>
      <c r="Q27" s="11">
        <v>29778.319205157961</v>
      </c>
      <c r="R27" s="11">
        <f>SUM('UPL Debt Allocation by Hospital'!I27,'UPL Debt Allocation by Hospital'!K27,'UPL Debt Allocation by Hospital'!O27:Q27)</f>
        <v>11090.291374565782</v>
      </c>
      <c r="S27" s="11">
        <f t="shared" si="1"/>
        <v>0</v>
      </c>
      <c r="T27" s="11">
        <v>342.25205403621055</v>
      </c>
      <c r="U27" s="11">
        <v>2817.2902951235892</v>
      </c>
      <c r="V27" s="11">
        <v>4538.0830481952607</v>
      </c>
      <c r="W27" s="11">
        <v>22080.693807802898</v>
      </c>
      <c r="X27" s="11">
        <v>29778.319205157961</v>
      </c>
      <c r="Y27" s="11">
        <f>SUM('UPL Debt Allocation by Hospital'!I27,'UPL Debt Allocation by Hospital'!K27,'UPL Debt Allocation by Hospital'!U27:W27)</f>
        <v>11090.291374565782</v>
      </c>
      <c r="Z27" s="11">
        <f t="shared" si="2"/>
        <v>0</v>
      </c>
      <c r="AA27" s="11">
        <v>635.07594744972528</v>
      </c>
      <c r="AB27" s="11">
        <v>771.6929263803604</v>
      </c>
      <c r="AC27" s="11">
        <v>4204.7354456795701</v>
      </c>
      <c r="AD27" s="11">
        <v>54845.668102482538</v>
      </c>
      <c r="AE27" s="11">
        <v>60457.172421992196</v>
      </c>
      <c r="AF27" s="11">
        <f>SUM('UPL Debt Allocation by Hospital'!I27,'UPL Debt Allocation by Hospital'!K27,'UPL Debt Allocation by Hospital'!AA27:AC27)</f>
        <v>11033.250065949334</v>
      </c>
      <c r="AG27" s="11">
        <f t="shared" si="0"/>
        <v>0</v>
      </c>
    </row>
    <row r="28" spans="1:33" ht="16.2" x14ac:dyDescent="0.3">
      <c r="A28" s="13" t="s">
        <v>263</v>
      </c>
      <c r="B28" s="13" t="s">
        <v>263</v>
      </c>
      <c r="C28" s="12" t="s">
        <v>960</v>
      </c>
      <c r="D28" s="12" t="s">
        <v>13</v>
      </c>
      <c r="E28" s="12" t="s">
        <v>14</v>
      </c>
      <c r="F28" s="12"/>
      <c r="G28" s="12" t="s">
        <v>959</v>
      </c>
      <c r="H28" s="11">
        <v>0</v>
      </c>
      <c r="I28" s="11">
        <v>0</v>
      </c>
      <c r="J28" s="11">
        <v>0</v>
      </c>
      <c r="K28" s="11">
        <v>1527869.63</v>
      </c>
      <c r="L28" s="11">
        <v>1485739.8800000001</v>
      </c>
      <c r="M28" s="11">
        <v>0</v>
      </c>
      <c r="N28" s="11">
        <v>27806.068147899077</v>
      </c>
      <c r="O28" s="11">
        <v>41656.796188384629</v>
      </c>
      <c r="P28" s="11">
        <v>62471.90787373521</v>
      </c>
      <c r="Q28" s="11">
        <v>131934.77221001891</v>
      </c>
      <c r="R28" s="11">
        <f>SUM('UPL Debt Allocation by Hospital'!I28,'UPL Debt Allocation by Hospital'!K28,'UPL Debt Allocation by Hospital'!O28:Q28)</f>
        <v>84302.5349933369</v>
      </c>
      <c r="S28" s="11">
        <f t="shared" si="1"/>
        <v>0</v>
      </c>
      <c r="T28" s="11">
        <v>0</v>
      </c>
      <c r="U28" s="11">
        <v>27806.068147899077</v>
      </c>
      <c r="V28" s="11">
        <v>41656.796188384629</v>
      </c>
      <c r="W28" s="11">
        <v>62471.90787373521</v>
      </c>
      <c r="X28" s="11">
        <v>131934.77221001891</v>
      </c>
      <c r="Y28" s="11">
        <f>SUM('UPL Debt Allocation by Hospital'!I28,'UPL Debt Allocation by Hospital'!K28,'UPL Debt Allocation by Hospital'!U28:W28)</f>
        <v>84302.534993336885</v>
      </c>
      <c r="Z28" s="11">
        <f t="shared" si="2"/>
        <v>0</v>
      </c>
      <c r="AA28" s="11">
        <v>0</v>
      </c>
      <c r="AB28" s="11">
        <v>13326.159108792823</v>
      </c>
      <c r="AC28" s="11">
        <v>16610.822942210933</v>
      </c>
      <c r="AD28" s="11">
        <v>36092.922253770404</v>
      </c>
      <c r="AE28" s="11">
        <v>66029.904304774158</v>
      </c>
      <c r="AF28" s="11">
        <f>SUM('UPL Debt Allocation by Hospital'!I28,'UPL Debt Allocation by Hospital'!K28,'UPL Debt Allocation by Hospital'!AA28:AC28)</f>
        <v>83221.751352098072</v>
      </c>
      <c r="AG28" s="11">
        <f t="shared" si="0"/>
        <v>17191.847047323914</v>
      </c>
    </row>
    <row r="29" spans="1:33" ht="16.2" x14ac:dyDescent="0.3">
      <c r="A29" s="13" t="s">
        <v>264</v>
      </c>
      <c r="B29" s="13" t="s">
        <v>264</v>
      </c>
      <c r="C29" s="12" t="s">
        <v>576</v>
      </c>
      <c r="D29" s="12" t="s">
        <v>28</v>
      </c>
      <c r="E29" s="12" t="s">
        <v>14</v>
      </c>
      <c r="F29" s="12"/>
      <c r="G29" s="12" t="s">
        <v>958</v>
      </c>
      <c r="H29" s="11">
        <v>677153.46</v>
      </c>
      <c r="I29" s="11">
        <v>44514.010000000009</v>
      </c>
      <c r="J29" s="11">
        <v>584443.55000000005</v>
      </c>
      <c r="K29" s="11">
        <v>632072.54</v>
      </c>
      <c r="L29" s="11">
        <v>783201.12</v>
      </c>
      <c r="M29" s="11">
        <v>26301.214850622935</v>
      </c>
      <c r="N29" s="11">
        <v>23112.665270142286</v>
      </c>
      <c r="O29" s="11">
        <v>21992.770209558013</v>
      </c>
      <c r="P29" s="11">
        <v>44280.63532260363</v>
      </c>
      <c r="Q29" s="11">
        <v>115687.28565292686</v>
      </c>
      <c r="R29" s="11">
        <f>SUM('UPL Debt Allocation by Hospital'!I29,'UPL Debt Allocation by Hospital'!K29,'UPL Debt Allocation by Hospital'!O29:Q29)</f>
        <v>64315.031361997026</v>
      </c>
      <c r="S29" s="11">
        <f t="shared" si="1"/>
        <v>0</v>
      </c>
      <c r="T29" s="11">
        <v>27054.224392269265</v>
      </c>
      <c r="U29" s="11">
        <v>23713.544404681492</v>
      </c>
      <c r="V29" s="11">
        <v>21992.770209558013</v>
      </c>
      <c r="W29" s="11">
        <v>44280.63532260363</v>
      </c>
      <c r="X29" s="11">
        <v>117041.1743291124</v>
      </c>
      <c r="Y29" s="11">
        <f>SUM('UPL Debt Allocation by Hospital'!I29,'UPL Debt Allocation by Hospital'!K29,'UPL Debt Allocation by Hospital'!U29:W29)</f>
        <v>64352.053692468311</v>
      </c>
      <c r="Z29" s="11">
        <f t="shared" si="2"/>
        <v>0</v>
      </c>
      <c r="AA29" s="11">
        <v>53018.976392742392</v>
      </c>
      <c r="AB29" s="11">
        <v>5577.4119341440055</v>
      </c>
      <c r="AC29" s="11">
        <v>5028.0371462383955</v>
      </c>
      <c r="AD29" s="11">
        <v>0</v>
      </c>
      <c r="AE29" s="11">
        <v>63624.425473124793</v>
      </c>
      <c r="AF29" s="11">
        <f>SUM('UPL Debt Allocation by Hospital'!I29,'UPL Debt Allocation by Hospital'!K29,'UPL Debt Allocation by Hospital'!AA29:AC29)</f>
        <v>64102.310296119176</v>
      </c>
      <c r="AG29" s="11">
        <f t="shared" si="0"/>
        <v>477.88482299438328</v>
      </c>
    </row>
    <row r="30" spans="1:33" ht="16.2" x14ac:dyDescent="0.3">
      <c r="A30" s="13" t="s">
        <v>265</v>
      </c>
      <c r="B30" s="13" t="s">
        <v>265</v>
      </c>
      <c r="C30" s="12" t="s">
        <v>30</v>
      </c>
      <c r="D30" s="12" t="s">
        <v>28</v>
      </c>
      <c r="E30" s="12" t="s">
        <v>14</v>
      </c>
      <c r="F30" s="12"/>
      <c r="G30" s="12" t="s">
        <v>957</v>
      </c>
      <c r="H30" s="11">
        <v>162504</v>
      </c>
      <c r="I30" s="11">
        <v>187000.78</v>
      </c>
      <c r="J30" s="11">
        <v>88906.9</v>
      </c>
      <c r="K30" s="11">
        <v>326511.18000000005</v>
      </c>
      <c r="L30" s="11">
        <v>179216.72</v>
      </c>
      <c r="M30" s="11">
        <v>2954.6954101044198</v>
      </c>
      <c r="N30" s="11">
        <v>11595.496598790518</v>
      </c>
      <c r="O30" s="11">
        <v>7131.609948615911</v>
      </c>
      <c r="P30" s="11">
        <v>3394.2125034485011</v>
      </c>
      <c r="Q30" s="11">
        <v>25076.014460959348</v>
      </c>
      <c r="R30" s="11">
        <f>SUM('UPL Debt Allocation by Hospital'!I30,'UPL Debt Allocation by Hospital'!K30,'UPL Debt Allocation by Hospital'!O30:Q30)</f>
        <v>21663.938316767038</v>
      </c>
      <c r="S30" s="11">
        <f t="shared" si="1"/>
        <v>0</v>
      </c>
      <c r="T30" s="11">
        <v>3039.2889868309544</v>
      </c>
      <c r="U30" s="11">
        <v>11896.954344117465</v>
      </c>
      <c r="V30" s="11">
        <v>7131.609948615911</v>
      </c>
      <c r="W30" s="11">
        <v>3394.2125034485011</v>
      </c>
      <c r="X30" s="11">
        <v>25462.065783012829</v>
      </c>
      <c r="Y30" s="11">
        <f>SUM('UPL Debt Allocation by Hospital'!I30,'UPL Debt Allocation by Hospital'!K30,'UPL Debt Allocation by Hospital'!U30:W30)</f>
        <v>21674.494593580675</v>
      </c>
      <c r="Z30" s="11">
        <f t="shared" si="2"/>
        <v>0</v>
      </c>
      <c r="AA30" s="11">
        <v>2173.0819728334336</v>
      </c>
      <c r="AB30" s="11">
        <v>311.08812280420119</v>
      </c>
      <c r="AC30" s="11">
        <v>435.82354540705353</v>
      </c>
      <c r="AD30" s="11">
        <v>2559.2592362047503</v>
      </c>
      <c r="AE30" s="11">
        <v>5479.2528772494388</v>
      </c>
      <c r="AF30" s="11">
        <f>SUM('UPL Debt Allocation by Hospital'!I30,'UPL Debt Allocation by Hospital'!K30,'UPL Debt Allocation by Hospital'!AA30:AC30)</f>
        <v>21150.919616681236</v>
      </c>
      <c r="AG30" s="11">
        <f t="shared" si="0"/>
        <v>15671.666739431797</v>
      </c>
    </row>
    <row r="31" spans="1:33" ht="16.2" x14ac:dyDescent="0.3">
      <c r="A31" s="13" t="s">
        <v>266</v>
      </c>
      <c r="B31" s="13" t="s">
        <v>266</v>
      </c>
      <c r="C31" s="12" t="s">
        <v>632</v>
      </c>
      <c r="D31" s="12" t="s">
        <v>28</v>
      </c>
      <c r="E31" s="12" t="s">
        <v>14</v>
      </c>
      <c r="F31" s="12"/>
      <c r="G31" s="12" t="s">
        <v>761</v>
      </c>
      <c r="H31" s="11">
        <v>821292.32000000007</v>
      </c>
      <c r="I31" s="11">
        <v>881434.89</v>
      </c>
      <c r="J31" s="11">
        <v>346382.62</v>
      </c>
      <c r="K31" s="11">
        <v>563325.72</v>
      </c>
      <c r="L31" s="11">
        <v>761416.51</v>
      </c>
      <c r="M31" s="11">
        <v>0</v>
      </c>
      <c r="N31" s="11">
        <v>10735.046070530525</v>
      </c>
      <c r="O31" s="11">
        <v>21592.870218708285</v>
      </c>
      <c r="P31" s="11">
        <v>34874.352779526518</v>
      </c>
      <c r="Q31" s="11">
        <v>67202.269068765338</v>
      </c>
      <c r="R31" s="11">
        <f>SUM('UPL Debt Allocation by Hospital'!I31,'UPL Debt Allocation by Hospital'!K31,'UPL Debt Allocation by Hospital'!O31:Q31)</f>
        <v>69824.358134875103</v>
      </c>
      <c r="S31" s="11">
        <f t="shared" si="1"/>
        <v>2622.0890661097656</v>
      </c>
      <c r="T31" s="11">
        <v>0</v>
      </c>
      <c r="U31" s="11">
        <v>10735.046070530525</v>
      </c>
      <c r="V31" s="11">
        <v>21592.870218708285</v>
      </c>
      <c r="W31" s="11">
        <v>34874.352779526518</v>
      </c>
      <c r="X31" s="11">
        <v>67202.269068765338</v>
      </c>
      <c r="Y31" s="11">
        <f>SUM('UPL Debt Allocation by Hospital'!I31,'UPL Debt Allocation by Hospital'!K31,'UPL Debt Allocation by Hospital'!U31:W31)</f>
        <v>69824.358134875089</v>
      </c>
      <c r="Z31" s="11">
        <f t="shared" si="2"/>
        <v>2622.089066109751</v>
      </c>
      <c r="AA31" s="11">
        <v>0</v>
      </c>
      <c r="AB31" s="11">
        <v>0</v>
      </c>
      <c r="AC31" s="11">
        <v>9851.8661234119136</v>
      </c>
      <c r="AD31" s="11">
        <v>6927.771513607996</v>
      </c>
      <c r="AE31" s="11">
        <v>16779.63763701991</v>
      </c>
      <c r="AF31" s="11">
        <f>SUM('UPL Debt Allocation by Hospital'!I31,'UPL Debt Allocation by Hospital'!K31,'UPL Debt Allocation by Hospital'!AA31:AC31)</f>
        <v>69209.780204209412</v>
      </c>
      <c r="AG31" s="11">
        <f t="shared" si="0"/>
        <v>52430.142567189498</v>
      </c>
    </row>
    <row r="32" spans="1:33" ht="16.2" x14ac:dyDescent="0.3">
      <c r="A32" s="13" t="s">
        <v>601</v>
      </c>
      <c r="B32" s="13" t="s">
        <v>601</v>
      </c>
      <c r="C32" s="12" t="s">
        <v>577</v>
      </c>
      <c r="D32" s="12" t="s">
        <v>13</v>
      </c>
      <c r="E32" s="12"/>
      <c r="F32" s="12"/>
      <c r="G32" s="12" t="s">
        <v>653</v>
      </c>
      <c r="H32" s="11">
        <v>71533.25</v>
      </c>
      <c r="I32" s="11">
        <v>1287550.94</v>
      </c>
      <c r="J32" s="11">
        <v>935356.21</v>
      </c>
      <c r="K32" s="11">
        <v>0</v>
      </c>
      <c r="L32" s="11">
        <v>0</v>
      </c>
      <c r="M32" s="11">
        <v>55055.741969575538</v>
      </c>
      <c r="N32" s="11">
        <v>0</v>
      </c>
      <c r="O32" s="11">
        <v>0</v>
      </c>
      <c r="P32" s="11">
        <v>0</v>
      </c>
      <c r="Q32" s="11">
        <v>55055.741969575538</v>
      </c>
      <c r="R32" s="11">
        <f>SUM('UPL Debt Allocation by Hospital'!I32,'UPL Debt Allocation by Hospital'!K32,'UPL Debt Allocation by Hospital'!O32:Q32)</f>
        <v>49490.033047164397</v>
      </c>
      <c r="S32" s="11">
        <f t="shared" si="1"/>
        <v>0</v>
      </c>
      <c r="T32" s="11">
        <v>57418.403380697331</v>
      </c>
      <c r="U32" s="11">
        <v>0</v>
      </c>
      <c r="V32" s="11">
        <v>0</v>
      </c>
      <c r="W32" s="11">
        <v>0</v>
      </c>
      <c r="X32" s="11">
        <v>57418.403380697331</v>
      </c>
      <c r="Y32" s="11">
        <f>SUM('UPL Debt Allocation by Hospital'!I32,'UPL Debt Allocation by Hospital'!K32,'UPL Debt Allocation by Hospital'!U32:W32)</f>
        <v>49554.643402502908</v>
      </c>
      <c r="Z32" s="11">
        <f t="shared" si="2"/>
        <v>0</v>
      </c>
      <c r="AA32" s="11">
        <v>8557.5160713732876</v>
      </c>
      <c r="AB32" s="11">
        <v>0</v>
      </c>
      <c r="AC32" s="11">
        <v>0</v>
      </c>
      <c r="AD32" s="11">
        <v>0</v>
      </c>
      <c r="AE32" s="11">
        <v>8557.5160713732876</v>
      </c>
      <c r="AF32" s="11">
        <f>SUM('UPL Debt Allocation by Hospital'!I32,'UPL Debt Allocation by Hospital'!K32,'UPL Debt Allocation by Hospital'!AA32:AC32)</f>
        <v>48218.472558746143</v>
      </c>
      <c r="AG32" s="11">
        <f t="shared" si="0"/>
        <v>39660.956487372852</v>
      </c>
    </row>
    <row r="33" spans="1:33" ht="16.2" x14ac:dyDescent="0.3">
      <c r="A33" s="13" t="s">
        <v>267</v>
      </c>
      <c r="B33" s="13" t="s">
        <v>267</v>
      </c>
      <c r="C33" s="12" t="s">
        <v>956</v>
      </c>
      <c r="D33" s="12" t="s">
        <v>13</v>
      </c>
      <c r="E33" s="12"/>
      <c r="F33" s="12" t="s">
        <v>661</v>
      </c>
      <c r="G33" s="12" t="s">
        <v>675</v>
      </c>
      <c r="H33" s="11">
        <v>0</v>
      </c>
      <c r="I33" s="11">
        <v>1953046.63</v>
      </c>
      <c r="J33" s="11">
        <v>1322732.8500000001</v>
      </c>
      <c r="K33" s="11">
        <v>1307095.8799999999</v>
      </c>
      <c r="L33" s="11">
        <v>12624665.27</v>
      </c>
      <c r="M33" s="11">
        <v>2690467.5729123694</v>
      </c>
      <c r="N33" s="11">
        <v>3211390.961751652</v>
      </c>
      <c r="O33" s="11">
        <v>2156863.8735847068</v>
      </c>
      <c r="P33" s="11">
        <v>2941960.4490889907</v>
      </c>
      <c r="Q33" s="11">
        <v>11000682.857337719</v>
      </c>
      <c r="R33" s="11">
        <f>SUM('UPL Debt Allocation by Hospital'!I33,'UPL Debt Allocation by Hospital'!K33,'UPL Debt Allocation by Hospital'!O33:Q33)</f>
        <v>670356.67625610274</v>
      </c>
      <c r="S33" s="11">
        <f t="shared" si="1"/>
        <v>0</v>
      </c>
      <c r="T33" s="11">
        <v>2805926.2641403861</v>
      </c>
      <c r="U33" s="11">
        <v>3368835.0583525514</v>
      </c>
      <c r="V33" s="11">
        <v>2335511.4410337005</v>
      </c>
      <c r="W33" s="11">
        <v>3224552.7898409846</v>
      </c>
      <c r="X33" s="11">
        <v>11734825.553367622</v>
      </c>
      <c r="Y33" s="11">
        <f>SUM('UPL Debt Allocation by Hospital'!I33,'UPL Debt Allocation by Hospital'!K33,'UPL Debt Allocation by Hospital'!U33:W33)</f>
        <v>682704.04270282388</v>
      </c>
      <c r="Z33" s="11">
        <f t="shared" si="2"/>
        <v>0</v>
      </c>
      <c r="AA33" s="11">
        <v>11138920.799290186</v>
      </c>
      <c r="AB33" s="11">
        <v>21395483.888886761</v>
      </c>
      <c r="AC33" s="11">
        <v>11386620.636034552</v>
      </c>
      <c r="AD33" s="11">
        <v>24274105.08357558</v>
      </c>
      <c r="AE33" s="11">
        <v>68195130.40778707</v>
      </c>
      <c r="AF33" s="11">
        <f>SUM('UPL Debt Allocation by Hospital'!I33,'UPL Debt Allocation by Hospital'!K33,'UPL Debt Allocation by Hospital'!AA33:AC33)</f>
        <v>1650986.6166361347</v>
      </c>
      <c r="AG33" s="11">
        <f t="shared" si="0"/>
        <v>0</v>
      </c>
    </row>
    <row r="34" spans="1:33" ht="16.2" x14ac:dyDescent="0.3">
      <c r="A34" s="14" t="s">
        <v>955</v>
      </c>
      <c r="B34" s="13" t="s">
        <v>955</v>
      </c>
      <c r="C34" s="12" t="s">
        <v>954</v>
      </c>
      <c r="D34" s="12" t="s">
        <v>13</v>
      </c>
      <c r="E34" s="12"/>
      <c r="F34" s="12" t="s">
        <v>661</v>
      </c>
      <c r="G34" s="12" t="s">
        <v>673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f>SUM('UPL Debt Allocation by Hospital'!I34,'UPL Debt Allocation by Hospital'!K34,'UPL Debt Allocation by Hospital'!O34:Q34)</f>
        <v>0</v>
      </c>
      <c r="S34" s="11">
        <f t="shared" si="1"/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f>SUM('UPL Debt Allocation by Hospital'!I34,'UPL Debt Allocation by Hospital'!K34,'UPL Debt Allocation by Hospital'!U34:W34)</f>
        <v>0</v>
      </c>
      <c r="Z34" s="11">
        <f t="shared" si="2"/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f>SUM('UPL Debt Allocation by Hospital'!I34,'UPL Debt Allocation by Hospital'!K34,'UPL Debt Allocation by Hospital'!AA34:AC34)</f>
        <v>0</v>
      </c>
      <c r="AG34" s="11">
        <f t="shared" si="0"/>
        <v>0</v>
      </c>
    </row>
    <row r="35" spans="1:33" ht="16.2" x14ac:dyDescent="0.3">
      <c r="A35" s="13" t="s">
        <v>268</v>
      </c>
      <c r="B35" s="13" t="s">
        <v>268</v>
      </c>
      <c r="C35" s="12" t="s">
        <v>953</v>
      </c>
      <c r="D35" s="12" t="s">
        <v>744</v>
      </c>
      <c r="E35" s="12"/>
      <c r="F35" s="12"/>
      <c r="G35" s="12" t="s">
        <v>673</v>
      </c>
      <c r="H35" s="11">
        <v>0</v>
      </c>
      <c r="I35" s="11">
        <v>0</v>
      </c>
      <c r="J35" s="11">
        <v>0</v>
      </c>
      <c r="K35" s="11">
        <v>477448.46</v>
      </c>
      <c r="L35" s="11">
        <v>629744.27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f>SUM('UPL Debt Allocation by Hospital'!I35,'UPL Debt Allocation by Hospital'!K35,'UPL Debt Allocation by Hospital'!O35:Q35)</f>
        <v>30274.730506854357</v>
      </c>
      <c r="S35" s="11">
        <f t="shared" si="1"/>
        <v>30274.730506854357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f>SUM('UPL Debt Allocation by Hospital'!I35,'UPL Debt Allocation by Hospital'!K35,'UPL Debt Allocation by Hospital'!U35:W35)</f>
        <v>30274.730506854357</v>
      </c>
      <c r="Z35" s="11">
        <f t="shared" si="2"/>
        <v>30274.730506854357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>SUM('UPL Debt Allocation by Hospital'!I35,'UPL Debt Allocation by Hospital'!K35,'UPL Debt Allocation by Hospital'!AA35:AC35)</f>
        <v>30274.730506854357</v>
      </c>
      <c r="AG35" s="11">
        <f t="shared" si="0"/>
        <v>30274.730506854357</v>
      </c>
    </row>
    <row r="36" spans="1:33" ht="16.2" x14ac:dyDescent="0.3">
      <c r="A36" s="13" t="s">
        <v>269</v>
      </c>
      <c r="B36" s="13" t="s">
        <v>269</v>
      </c>
      <c r="C36" s="12" t="s">
        <v>578</v>
      </c>
      <c r="D36" s="12" t="s">
        <v>744</v>
      </c>
      <c r="E36" s="12"/>
      <c r="F36" s="12"/>
      <c r="G36" s="12" t="s">
        <v>733</v>
      </c>
      <c r="H36" s="11">
        <v>1876389</v>
      </c>
      <c r="I36" s="11">
        <v>1780391.0100000002</v>
      </c>
      <c r="J36" s="11">
        <v>1510602.74</v>
      </c>
      <c r="K36" s="11">
        <v>460095.83</v>
      </c>
      <c r="L36" s="11">
        <v>198760.46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f>SUM('UPL Debt Allocation by Hospital'!I36,'UPL Debt Allocation by Hospital'!K36,'UPL Debt Allocation by Hospital'!O36:Q36)</f>
        <v>108502.933555494</v>
      </c>
      <c r="S36" s="11">
        <f t="shared" si="1"/>
        <v>108502.933555494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f>SUM('UPL Debt Allocation by Hospital'!I36,'UPL Debt Allocation by Hospital'!K36,'UPL Debt Allocation by Hospital'!U36:W36)</f>
        <v>108502.933555494</v>
      </c>
      <c r="Z36" s="11">
        <f t="shared" si="2"/>
        <v>108502.933555494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SUM('UPL Debt Allocation by Hospital'!I36,'UPL Debt Allocation by Hospital'!K36,'UPL Debt Allocation by Hospital'!AA36:AC36)</f>
        <v>108502.933555494</v>
      </c>
      <c r="AG36" s="11">
        <f t="shared" si="0"/>
        <v>108502.933555494</v>
      </c>
    </row>
    <row r="37" spans="1:33" ht="16.2" x14ac:dyDescent="0.3">
      <c r="A37" s="13" t="s">
        <v>270</v>
      </c>
      <c r="B37" s="13" t="s">
        <v>270</v>
      </c>
      <c r="C37" s="12" t="s">
        <v>952</v>
      </c>
      <c r="D37" s="12" t="s">
        <v>744</v>
      </c>
      <c r="E37" s="12"/>
      <c r="F37" s="12"/>
      <c r="G37" s="12" t="s">
        <v>808</v>
      </c>
      <c r="H37" s="11">
        <v>230663</v>
      </c>
      <c r="I37" s="11">
        <v>665204.01</v>
      </c>
      <c r="J37" s="11">
        <v>2534675.29</v>
      </c>
      <c r="K37" s="11">
        <v>134089.39999999991</v>
      </c>
      <c r="L37" s="11">
        <v>83026.06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f>SUM('UPL Debt Allocation by Hospital'!I37,'UPL Debt Allocation by Hospital'!K37,'UPL Debt Allocation by Hospital'!O37:Q37)</f>
        <v>88809.779307359582</v>
      </c>
      <c r="S37" s="11">
        <f t="shared" si="1"/>
        <v>88809.779307359582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f>SUM('UPL Debt Allocation by Hospital'!I37,'UPL Debt Allocation by Hospital'!K37,'UPL Debt Allocation by Hospital'!U37:W37)</f>
        <v>88809.779307359582</v>
      </c>
      <c r="Z37" s="11">
        <f t="shared" si="2"/>
        <v>88809.779307359582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SUM('UPL Debt Allocation by Hospital'!I37,'UPL Debt Allocation by Hospital'!K37,'UPL Debt Allocation by Hospital'!AA37:AC37)</f>
        <v>88809.779307359524</v>
      </c>
      <c r="AG37" s="11">
        <f t="shared" si="0"/>
        <v>88809.779307359524</v>
      </c>
    </row>
    <row r="38" spans="1:33" ht="16.2" x14ac:dyDescent="0.3">
      <c r="A38" s="13" t="s">
        <v>271</v>
      </c>
      <c r="B38" s="13" t="s">
        <v>271</v>
      </c>
      <c r="C38" s="12" t="s">
        <v>951</v>
      </c>
      <c r="D38" s="12" t="s">
        <v>744</v>
      </c>
      <c r="E38" s="12"/>
      <c r="F38" s="12"/>
      <c r="G38" s="12" t="s">
        <v>889</v>
      </c>
      <c r="H38" s="11">
        <v>806172</v>
      </c>
      <c r="I38" s="11">
        <v>651565.99</v>
      </c>
      <c r="J38" s="11">
        <v>6163855.4400000004</v>
      </c>
      <c r="K38" s="11">
        <v>380915.06999999983</v>
      </c>
      <c r="L38" s="11">
        <v>153606.79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f>SUM('UPL Debt Allocation by Hospital'!I38,'UPL Debt Allocation by Hospital'!K38,'UPL Debt Allocation by Hospital'!O38:Q38)</f>
        <v>202395.75008880702</v>
      </c>
      <c r="S38" s="11">
        <f t="shared" si="1"/>
        <v>202395.75008880702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f>SUM('UPL Debt Allocation by Hospital'!I38,'UPL Debt Allocation by Hospital'!K38,'UPL Debt Allocation by Hospital'!U38:W38)</f>
        <v>202395.75008880702</v>
      </c>
      <c r="Z38" s="11">
        <f t="shared" si="2"/>
        <v>202395.75008880702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SUM('UPL Debt Allocation by Hospital'!I38,'UPL Debt Allocation by Hospital'!K38,'UPL Debt Allocation by Hospital'!AA38:AC38)</f>
        <v>202395.7500888069</v>
      </c>
      <c r="AG38" s="11">
        <f t="shared" si="0"/>
        <v>202395.7500888069</v>
      </c>
    </row>
    <row r="39" spans="1:33" ht="16.2" x14ac:dyDescent="0.3">
      <c r="A39" s="14" t="s">
        <v>602</v>
      </c>
      <c r="B39" s="13" t="s">
        <v>602</v>
      </c>
      <c r="C39" s="12" t="s">
        <v>615</v>
      </c>
      <c r="D39" s="12" t="s">
        <v>13</v>
      </c>
      <c r="E39" s="12"/>
      <c r="F39" s="12"/>
      <c r="G39" s="12" t="s">
        <v>693</v>
      </c>
      <c r="H39" s="11">
        <v>71804</v>
      </c>
      <c r="I39" s="11">
        <v>187992.46</v>
      </c>
      <c r="J39" s="11">
        <v>0</v>
      </c>
      <c r="K39" s="11">
        <v>0</v>
      </c>
      <c r="L39" s="11">
        <v>0</v>
      </c>
      <c r="M39" s="11">
        <v>3401.2935605827724</v>
      </c>
      <c r="N39" s="11">
        <v>0</v>
      </c>
      <c r="O39" s="11">
        <v>0</v>
      </c>
      <c r="P39" s="11">
        <v>0</v>
      </c>
      <c r="Q39" s="11">
        <v>3401.2935605827724</v>
      </c>
      <c r="R39" s="11">
        <f>SUM('UPL Debt Allocation by Hospital'!I39,'UPL Debt Allocation by Hospital'!K39,'UPL Debt Allocation by Hospital'!O39:Q39)</f>
        <v>3992.5607773660631</v>
      </c>
      <c r="S39" s="11">
        <f t="shared" si="1"/>
        <v>591.26721678329068</v>
      </c>
      <c r="T39" s="11">
        <v>3547.2566292110509</v>
      </c>
      <c r="U39" s="11">
        <v>0</v>
      </c>
      <c r="V39" s="11">
        <v>0</v>
      </c>
      <c r="W39" s="11">
        <v>0</v>
      </c>
      <c r="X39" s="11">
        <v>3547.2566292110509</v>
      </c>
      <c r="Y39" s="11">
        <f>SUM('UPL Debt Allocation by Hospital'!I39,'UPL Debt Allocation by Hospital'!K39,'UPL Debt Allocation by Hospital'!U39:W39)</f>
        <v>3996.5523462324181</v>
      </c>
      <c r="Z39" s="11">
        <f t="shared" si="2"/>
        <v>449.29571702136718</v>
      </c>
      <c r="AA39" s="11">
        <v>14485.732790378157</v>
      </c>
      <c r="AB39" s="11">
        <v>0</v>
      </c>
      <c r="AC39" s="11">
        <v>0</v>
      </c>
      <c r="AD39" s="11">
        <v>0</v>
      </c>
      <c r="AE39" s="11">
        <v>14485.732790378157</v>
      </c>
      <c r="AF39" s="11">
        <f>SUM('UPL Debt Allocation by Hospital'!I39,'UPL Debt Allocation by Hospital'!K39,'UPL Debt Allocation by Hospital'!AA39:AC39)</f>
        <v>4295.6806209432752</v>
      </c>
      <c r="AG39" s="11">
        <f t="shared" si="0"/>
        <v>0</v>
      </c>
    </row>
    <row r="40" spans="1:33" ht="16.2" x14ac:dyDescent="0.3">
      <c r="A40" s="13" t="s">
        <v>272</v>
      </c>
      <c r="B40" s="13" t="s">
        <v>272</v>
      </c>
      <c r="C40" s="12" t="s">
        <v>950</v>
      </c>
      <c r="D40" s="12" t="s">
        <v>744</v>
      </c>
      <c r="E40" s="12"/>
      <c r="F40" s="12"/>
      <c r="G40" s="12" t="s">
        <v>697</v>
      </c>
      <c r="H40" s="11">
        <v>290452</v>
      </c>
      <c r="I40" s="11">
        <v>122471.01999999999</v>
      </c>
      <c r="J40" s="11">
        <v>319675.15999999997</v>
      </c>
      <c r="K40" s="11">
        <v>5847.820000000007</v>
      </c>
      <c r="L40" s="11">
        <v>60334.05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f>SUM('UPL Debt Allocation by Hospital'!I40,'UPL Debt Allocation by Hospital'!K40,'UPL Debt Allocation by Hospital'!O40:Q40)</f>
        <v>15586.505982380571</v>
      </c>
      <c r="S40" s="11">
        <f t="shared" si="1"/>
        <v>15586.505982380571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f>SUM('UPL Debt Allocation by Hospital'!I40,'UPL Debt Allocation by Hospital'!K40,'UPL Debt Allocation by Hospital'!U40:W40)</f>
        <v>15586.505982380571</v>
      </c>
      <c r="Z40" s="11">
        <f t="shared" si="2"/>
        <v>15586.505982380571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SUM('UPL Debt Allocation by Hospital'!I40,'UPL Debt Allocation by Hospital'!K40,'UPL Debt Allocation by Hospital'!AA40:AC40)</f>
        <v>15586.505982380562</v>
      </c>
      <c r="AG40" s="11">
        <f t="shared" si="0"/>
        <v>15586.505982380562</v>
      </c>
    </row>
    <row r="41" spans="1:33" ht="16.2" x14ac:dyDescent="0.3">
      <c r="A41" s="15" t="s">
        <v>218</v>
      </c>
      <c r="B41" s="13" t="s">
        <v>218</v>
      </c>
      <c r="C41" s="12" t="s">
        <v>949</v>
      </c>
      <c r="D41" s="12" t="s">
        <v>219</v>
      </c>
      <c r="E41" s="12"/>
      <c r="F41" s="12"/>
      <c r="G41" s="12" t="s">
        <v>704</v>
      </c>
      <c r="H41" s="11">
        <v>43105.279999999999</v>
      </c>
      <c r="I41" s="11">
        <v>213109.99</v>
      </c>
      <c r="J41" s="11">
        <v>0</v>
      </c>
      <c r="K41" s="11">
        <v>98487.6</v>
      </c>
      <c r="L41" s="11">
        <v>125647.54</v>
      </c>
      <c r="M41" s="11">
        <v>0</v>
      </c>
      <c r="N41" s="11">
        <v>4981.9107991831179</v>
      </c>
      <c r="O41" s="11">
        <v>6559.5707920846471</v>
      </c>
      <c r="P41" s="11">
        <v>10485.005050473153</v>
      </c>
      <c r="Q41" s="11">
        <v>22026.486641740921</v>
      </c>
      <c r="R41" s="11">
        <f>SUM('UPL Debt Allocation by Hospital'!I41,'UPL Debt Allocation by Hospital'!K41,'UPL Debt Allocation by Hospital'!O41:Q41)</f>
        <v>10472.838705137839</v>
      </c>
      <c r="S41" s="11">
        <f t="shared" si="1"/>
        <v>0</v>
      </c>
      <c r="T41" s="11">
        <v>0</v>
      </c>
      <c r="U41" s="11">
        <v>5226.2878739989146</v>
      </c>
      <c r="V41" s="11">
        <v>7102.8834136492951</v>
      </c>
      <c r="W41" s="11">
        <v>11492.150513943679</v>
      </c>
      <c r="X41" s="11">
        <v>23821.32180159189</v>
      </c>
      <c r="Y41" s="11">
        <f>SUM('UPL Debt Allocation by Hospital'!I41,'UPL Debt Allocation by Hospital'!K41,'UPL Debt Allocation by Hospital'!U41:W41)</f>
        <v>10494.377056921247</v>
      </c>
      <c r="Z41" s="11">
        <f t="shared" si="2"/>
        <v>0</v>
      </c>
      <c r="AA41" s="11">
        <v>0</v>
      </c>
      <c r="AB41" s="11">
        <v>0</v>
      </c>
      <c r="AC41" s="11">
        <v>167.33971999492132</v>
      </c>
      <c r="AD41" s="11">
        <v>0</v>
      </c>
      <c r="AE41" s="11">
        <v>167.33971999492132</v>
      </c>
      <c r="AF41" s="11">
        <f>SUM('UPL Debt Allocation by Hospital'!I41,'UPL Debt Allocation by Hospital'!K41,'UPL Debt Allocation by Hospital'!AA41:AC41)</f>
        <v>10161.827749353264</v>
      </c>
      <c r="AG41" s="11">
        <f t="shared" si="0"/>
        <v>9994.4880293583428</v>
      </c>
    </row>
    <row r="42" spans="1:33" ht="16.2" x14ac:dyDescent="0.3">
      <c r="A42" s="18" t="s">
        <v>231</v>
      </c>
      <c r="B42" s="18" t="s">
        <v>231</v>
      </c>
      <c r="C42" s="12" t="s">
        <v>629</v>
      </c>
      <c r="D42" s="12" t="s">
        <v>219</v>
      </c>
      <c r="E42" s="12"/>
      <c r="F42" s="12"/>
      <c r="G42" s="12" t="s">
        <v>653</v>
      </c>
      <c r="H42" s="11">
        <v>17470929.670000002</v>
      </c>
      <c r="I42" s="11">
        <v>0</v>
      </c>
      <c r="J42" s="11">
        <v>21612591.41</v>
      </c>
      <c r="K42" s="11">
        <v>14043291.25</v>
      </c>
      <c r="L42" s="11">
        <v>17816477.119999997</v>
      </c>
      <c r="M42" s="11">
        <v>802018.26534293755</v>
      </c>
      <c r="N42" s="11">
        <v>710367.68290540017</v>
      </c>
      <c r="O42" s="11">
        <v>930129.21262313449</v>
      </c>
      <c r="P42" s="11">
        <v>759486.89141016104</v>
      </c>
      <c r="Q42" s="11">
        <v>3202002.052281633</v>
      </c>
      <c r="R42" s="11">
        <f>SUM('UPL Debt Allocation by Hospital'!I42,'UPL Debt Allocation by Hospital'!K42,'UPL Debt Allocation by Hospital'!O42:Q42)</f>
        <v>1707826.7385881525</v>
      </c>
      <c r="S42" s="11">
        <f t="shared" si="1"/>
        <v>0</v>
      </c>
      <c r="T42" s="11">
        <v>836491.08129141433</v>
      </c>
      <c r="U42" s="11">
        <v>745213.26392635319</v>
      </c>
      <c r="V42" s="11">
        <v>1007169.4576211668</v>
      </c>
      <c r="W42" s="11">
        <v>832440.00622192363</v>
      </c>
      <c r="X42" s="11">
        <v>3421313.8090608581</v>
      </c>
      <c r="Y42" s="11">
        <f>SUM('UPL Debt Allocation by Hospital'!I42,'UPL Debt Allocation by Hospital'!K42,'UPL Debt Allocation by Hospital'!U42:W42)</f>
        <v>1711828.8196337221</v>
      </c>
      <c r="Z42" s="11">
        <f t="shared" si="2"/>
        <v>0</v>
      </c>
      <c r="AA42" s="11">
        <v>0</v>
      </c>
      <c r="AB42" s="11">
        <v>0</v>
      </c>
      <c r="AC42" s="11">
        <v>23728.590745378646</v>
      </c>
      <c r="AD42" s="11">
        <v>0</v>
      </c>
      <c r="AE42" s="11">
        <v>23728.590745378646</v>
      </c>
      <c r="AF42" s="11">
        <f>SUM('UPL Debt Allocation by Hospital'!I42,'UPL Debt Allocation by Hospital'!K42,'UPL Debt Allocation by Hospital'!AA42:AC42)</f>
        <v>1641685.9986484528</v>
      </c>
      <c r="AG42" s="11">
        <f t="shared" si="0"/>
        <v>1617957.4079030741</v>
      </c>
    </row>
    <row r="43" spans="1:33" ht="16.2" x14ac:dyDescent="0.3">
      <c r="A43" s="15" t="s">
        <v>220</v>
      </c>
      <c r="B43" s="13" t="s">
        <v>220</v>
      </c>
      <c r="C43" s="12" t="s">
        <v>948</v>
      </c>
      <c r="D43" s="12" t="s">
        <v>219</v>
      </c>
      <c r="E43" s="12"/>
      <c r="F43" s="12"/>
      <c r="G43" s="12" t="s">
        <v>809</v>
      </c>
      <c r="H43" s="11">
        <v>2309325</v>
      </c>
      <c r="I43" s="11">
        <v>4375841.01</v>
      </c>
      <c r="J43" s="11">
        <v>1837715.6700000002</v>
      </c>
      <c r="K43" s="11">
        <v>1988845.27</v>
      </c>
      <c r="L43" s="11">
        <v>1124311.05</v>
      </c>
      <c r="M43" s="11">
        <v>68195.501462715445</v>
      </c>
      <c r="N43" s="11">
        <v>100604.01090690657</v>
      </c>
      <c r="O43" s="11">
        <v>58695.922145548502</v>
      </c>
      <c r="P43" s="11">
        <v>83895.75400306088</v>
      </c>
      <c r="Q43" s="11">
        <v>311391.18851823139</v>
      </c>
      <c r="R43" s="11">
        <f>SUM('UPL Debt Allocation by Hospital'!I43,'UPL Debt Allocation by Hospital'!K43,'UPL Debt Allocation by Hospital'!O43:Q43)</f>
        <v>238900.06560066168</v>
      </c>
      <c r="S43" s="11">
        <f t="shared" si="1"/>
        <v>0</v>
      </c>
      <c r="T43" s="11">
        <v>71126.720204264973</v>
      </c>
      <c r="U43" s="11">
        <v>105538.92742612596</v>
      </c>
      <c r="V43" s="11">
        <v>63557.556594944806</v>
      </c>
      <c r="W43" s="11">
        <v>91954.427093047532</v>
      </c>
      <c r="X43" s="11">
        <v>332177.63131838327</v>
      </c>
      <c r="Y43" s="11">
        <f>SUM('UPL Debt Allocation by Hospital'!I43,'UPL Debt Allocation by Hospital'!K43,'UPL Debt Allocation by Hospital'!U43:W43)</f>
        <v>239248.09769521793</v>
      </c>
      <c r="Z43" s="11">
        <f t="shared" si="2"/>
        <v>0</v>
      </c>
      <c r="AA43" s="11">
        <v>0</v>
      </c>
      <c r="AB43" s="11">
        <v>0</v>
      </c>
      <c r="AC43" s="11">
        <v>1497.3967090762264</v>
      </c>
      <c r="AD43" s="11">
        <v>0</v>
      </c>
      <c r="AE43" s="11">
        <v>1497.3967090762264</v>
      </c>
      <c r="AF43" s="11">
        <f>SUM('UPL Debt Allocation by Hospital'!I43,'UPL Debt Allocation by Hospital'!K43,'UPL Debt Allocation by Hospital'!AA43:AC43)</f>
        <v>232720.26313687861</v>
      </c>
      <c r="AG43" s="11">
        <f t="shared" si="0"/>
        <v>231222.86642780239</v>
      </c>
    </row>
    <row r="44" spans="1:33" ht="16.2" x14ac:dyDescent="0.3">
      <c r="A44" s="13" t="s">
        <v>273</v>
      </c>
      <c r="B44" s="13" t="s">
        <v>273</v>
      </c>
      <c r="C44" s="12" t="s">
        <v>947</v>
      </c>
      <c r="D44" s="12" t="s">
        <v>13</v>
      </c>
      <c r="E44" s="12" t="s">
        <v>14</v>
      </c>
      <c r="F44" s="12"/>
      <c r="G44" s="12" t="s">
        <v>946</v>
      </c>
      <c r="H44" s="11">
        <v>0</v>
      </c>
      <c r="I44" s="11">
        <v>0</v>
      </c>
      <c r="J44" s="11">
        <v>0</v>
      </c>
      <c r="K44" s="11">
        <v>1099625.72</v>
      </c>
      <c r="L44" s="11">
        <v>1152179.96</v>
      </c>
      <c r="M44" s="11">
        <v>0</v>
      </c>
      <c r="N44" s="11">
        <v>86569.775260687209</v>
      </c>
      <c r="O44" s="11">
        <v>29201.017918082503</v>
      </c>
      <c r="P44" s="11">
        <v>36331.90744511324</v>
      </c>
      <c r="Q44" s="11">
        <v>152102.70062388296</v>
      </c>
      <c r="R44" s="11">
        <f>SUM('UPL Debt Allocation by Hospital'!I44,'UPL Debt Allocation by Hospital'!K44,'UPL Debt Allocation by Hospital'!O44:Q44)</f>
        <v>64738.247278263661</v>
      </c>
      <c r="S44" s="11">
        <f t="shared" si="1"/>
        <v>0</v>
      </c>
      <c r="T44" s="11">
        <v>0</v>
      </c>
      <c r="U44" s="11">
        <v>86569.775260687209</v>
      </c>
      <c r="V44" s="11">
        <v>29201.017918082503</v>
      </c>
      <c r="W44" s="11">
        <v>36331.90744511324</v>
      </c>
      <c r="X44" s="11">
        <v>152102.70062388296</v>
      </c>
      <c r="Y44" s="11">
        <f>SUM('UPL Debt Allocation by Hospital'!I44,'UPL Debt Allocation by Hospital'!K44,'UPL Debt Allocation by Hospital'!U44:W44)</f>
        <v>64738.247278263647</v>
      </c>
      <c r="Z44" s="11">
        <f t="shared" si="2"/>
        <v>0</v>
      </c>
      <c r="AA44" s="11">
        <v>0</v>
      </c>
      <c r="AB44" s="11">
        <v>388472.68765506416</v>
      </c>
      <c r="AC44" s="11">
        <v>0</v>
      </c>
      <c r="AD44" s="11">
        <v>7512.5415080300281</v>
      </c>
      <c r="AE44" s="11">
        <v>395985.22916309419</v>
      </c>
      <c r="AF44" s="11">
        <f>SUM('UPL Debt Allocation by Hospital'!I44,'UPL Debt Allocation by Hospital'!K44,'UPL Debt Allocation by Hospital'!AA44:AC44)</f>
        <v>72194.899180472188</v>
      </c>
      <c r="AG44" s="11">
        <f t="shared" si="0"/>
        <v>0</v>
      </c>
    </row>
    <row r="45" spans="1:33" ht="16.2" x14ac:dyDescent="0.3">
      <c r="A45" s="15" t="s">
        <v>221</v>
      </c>
      <c r="B45" s="13" t="s">
        <v>221</v>
      </c>
      <c r="C45" s="12" t="s">
        <v>945</v>
      </c>
      <c r="D45" s="12" t="s">
        <v>219</v>
      </c>
      <c r="E45" s="12"/>
      <c r="F45" s="12"/>
      <c r="G45" s="12" t="s">
        <v>684</v>
      </c>
      <c r="H45" s="11">
        <v>2785981.06</v>
      </c>
      <c r="I45" s="11">
        <v>3165654</v>
      </c>
      <c r="J45" s="11">
        <v>4394580.49</v>
      </c>
      <c r="K45" s="11">
        <v>2089855.7100000002</v>
      </c>
      <c r="L45" s="11">
        <v>2812378.9899999998</v>
      </c>
      <c r="M45" s="11">
        <v>163077.79970195939</v>
      </c>
      <c r="N45" s="11">
        <v>105713.53582510893</v>
      </c>
      <c r="O45" s="11">
        <v>146823.4066936335</v>
      </c>
      <c r="P45" s="11">
        <v>151139.2778192019</v>
      </c>
      <c r="Q45" s="11">
        <v>566754.02003990381</v>
      </c>
      <c r="R45" s="11">
        <f>SUM('UPL Debt Allocation by Hospital'!I45,'UPL Debt Allocation by Hospital'!K45,'UPL Debt Allocation by Hospital'!O45:Q45)</f>
        <v>347393.5955660094</v>
      </c>
      <c r="S45" s="11">
        <f t="shared" si="1"/>
        <v>0</v>
      </c>
      <c r="T45" s="11">
        <v>170087.30461891333</v>
      </c>
      <c r="U45" s="11">
        <v>110899.08925926736</v>
      </c>
      <c r="V45" s="11">
        <v>158984.41730335655</v>
      </c>
      <c r="W45" s="11">
        <v>165657.0808412378</v>
      </c>
      <c r="X45" s="11">
        <v>605627.89202277502</v>
      </c>
      <c r="Y45" s="11">
        <f>SUM('UPL Debt Allocation by Hospital'!I45,'UPL Debt Allocation by Hospital'!K45,'UPL Debt Allocation by Hospital'!U45:W45)</f>
        <v>348059.59979345551</v>
      </c>
      <c r="Z45" s="11">
        <f t="shared" si="2"/>
        <v>0</v>
      </c>
      <c r="AA45" s="11">
        <v>0</v>
      </c>
      <c r="AB45" s="11">
        <v>0</v>
      </c>
      <c r="AC45" s="11">
        <v>3745.626605178526</v>
      </c>
      <c r="AD45" s="11">
        <v>0</v>
      </c>
      <c r="AE45" s="11">
        <v>3745.626605178526</v>
      </c>
      <c r="AF45" s="11">
        <f>SUM('UPL Debt Allocation by Hospital'!I45,'UPL Debt Allocation by Hospital'!K45,'UPL Debt Allocation by Hospital'!AA45:AC45)</f>
        <v>336131.12804714259</v>
      </c>
      <c r="AG45" s="11">
        <f t="shared" si="0"/>
        <v>332385.50144196406</v>
      </c>
    </row>
    <row r="46" spans="1:33" ht="16.2" x14ac:dyDescent="0.3">
      <c r="A46" s="15" t="s">
        <v>238</v>
      </c>
      <c r="B46" s="13" t="s">
        <v>238</v>
      </c>
      <c r="C46" s="12" t="s">
        <v>944</v>
      </c>
      <c r="D46" s="12" t="s">
        <v>219</v>
      </c>
      <c r="E46" s="12"/>
      <c r="F46" s="12"/>
      <c r="G46" s="12" t="s">
        <v>698</v>
      </c>
      <c r="H46" s="11">
        <v>8545158</v>
      </c>
      <c r="I46" s="11">
        <v>9651843.9900000002</v>
      </c>
      <c r="J46" s="11">
        <v>6800069.5700000003</v>
      </c>
      <c r="K46" s="11">
        <v>9508046.7400000002</v>
      </c>
      <c r="L46" s="11">
        <v>7464292.2699999996</v>
      </c>
      <c r="M46" s="11">
        <v>252342.71887842592</v>
      </c>
      <c r="N46" s="11">
        <v>480956.28295516712</v>
      </c>
      <c r="O46" s="11">
        <v>389681.76940922026</v>
      </c>
      <c r="P46" s="11">
        <v>285520.52411988017</v>
      </c>
      <c r="Q46" s="11">
        <v>1408501.2953626933</v>
      </c>
      <c r="R46" s="11">
        <f>SUM('UPL Debt Allocation by Hospital'!I46,'UPL Debt Allocation by Hospital'!K46,'UPL Debt Allocation by Hospital'!O46:Q46)</f>
        <v>930696.7593051669</v>
      </c>
      <c r="S46" s="11">
        <f t="shared" si="1"/>
        <v>0</v>
      </c>
      <c r="T46" s="11">
        <v>263189.06051394285</v>
      </c>
      <c r="U46" s="11">
        <v>504548.57400183426</v>
      </c>
      <c r="V46" s="11">
        <v>421958.12260738271</v>
      </c>
      <c r="W46" s="11">
        <v>312946.4241753206</v>
      </c>
      <c r="X46" s="11">
        <v>1502642.1812984804</v>
      </c>
      <c r="Y46" s="11">
        <f>SUM('UPL Debt Allocation by Hospital'!I46,'UPL Debt Allocation by Hospital'!K46,'UPL Debt Allocation by Hospital'!U46:W46)</f>
        <v>932521.02276551363</v>
      </c>
      <c r="Z46" s="11">
        <f t="shared" si="2"/>
        <v>0</v>
      </c>
      <c r="AA46" s="11">
        <v>0</v>
      </c>
      <c r="AB46" s="11">
        <v>0</v>
      </c>
      <c r="AC46" s="11">
        <v>9941.2144874928781</v>
      </c>
      <c r="AD46" s="11">
        <v>0</v>
      </c>
      <c r="AE46" s="11">
        <v>9941.2144874928781</v>
      </c>
      <c r="AF46" s="11">
        <f>SUM('UPL Debt Allocation by Hospital'!I46,'UPL Debt Allocation by Hospital'!K46,'UPL Debt Allocation by Hospital'!AA46:AC46)</f>
        <v>900261.47633047111</v>
      </c>
      <c r="AG46" s="11">
        <f t="shared" si="0"/>
        <v>890320.26184297819</v>
      </c>
    </row>
    <row r="47" spans="1:33" ht="16.2" x14ac:dyDescent="0.3">
      <c r="A47" s="15" t="s">
        <v>222</v>
      </c>
      <c r="B47" s="13" t="s">
        <v>222</v>
      </c>
      <c r="C47" s="12" t="s">
        <v>943</v>
      </c>
      <c r="D47" s="12" t="s">
        <v>219</v>
      </c>
      <c r="E47" s="12"/>
      <c r="F47" s="12"/>
      <c r="G47" s="12" t="s">
        <v>704</v>
      </c>
      <c r="H47" s="11">
        <v>8464194.8900000006</v>
      </c>
      <c r="I47" s="11">
        <v>9208573.9800000004</v>
      </c>
      <c r="J47" s="11">
        <v>7732083.6400000006</v>
      </c>
      <c r="K47" s="11">
        <v>4861343.5</v>
      </c>
      <c r="L47" s="11">
        <v>5567130.6099999994</v>
      </c>
      <c r="M47" s="11">
        <v>286928.68320120266</v>
      </c>
      <c r="N47" s="11">
        <v>245906.83587613757</v>
      </c>
      <c r="O47" s="11">
        <v>290638.31134023482</v>
      </c>
      <c r="P47" s="11">
        <v>279573.21686100547</v>
      </c>
      <c r="Q47" s="11">
        <v>1103047.0472785805</v>
      </c>
      <c r="R47" s="11">
        <f>SUM('UPL Debt Allocation by Hospital'!I47,'UPL Debt Allocation by Hospital'!K47,'UPL Debt Allocation by Hospital'!O47:Q47)</f>
        <v>760770.90915704751</v>
      </c>
      <c r="S47" s="11">
        <f t="shared" si="1"/>
        <v>0</v>
      </c>
      <c r="T47" s="11">
        <v>299261.6188882775</v>
      </c>
      <c r="U47" s="11">
        <v>257969.27449677125</v>
      </c>
      <c r="V47" s="11">
        <v>314711.14596105035</v>
      </c>
      <c r="W47" s="11">
        <v>306427.84360786784</v>
      </c>
      <c r="X47" s="11">
        <v>1178369.882953967</v>
      </c>
      <c r="Y47" s="11">
        <f>SUM('UPL Debt Allocation by Hospital'!I47,'UPL Debt Allocation by Hospital'!K47,'UPL Debt Allocation by Hospital'!U47:W47)</f>
        <v>762096.24293334445</v>
      </c>
      <c r="Z47" s="11">
        <f t="shared" si="2"/>
        <v>0</v>
      </c>
      <c r="AA47" s="11">
        <v>0</v>
      </c>
      <c r="AB47" s="11">
        <v>0</v>
      </c>
      <c r="AC47" s="11">
        <v>7414.4998310173578</v>
      </c>
      <c r="AD47" s="11">
        <v>0</v>
      </c>
      <c r="AE47" s="11">
        <v>7414.4998310173578</v>
      </c>
      <c r="AF47" s="11">
        <f>SUM('UPL Debt Allocation by Hospital'!I47,'UPL Debt Allocation by Hospital'!K47,'UPL Debt Allocation by Hospital'!AA47:AC47)</f>
        <v>738456.05382656166</v>
      </c>
      <c r="AG47" s="11">
        <f t="shared" si="0"/>
        <v>731041.55399554432</v>
      </c>
    </row>
    <row r="48" spans="1:33" ht="16.2" x14ac:dyDescent="0.3">
      <c r="A48" s="15" t="s">
        <v>223</v>
      </c>
      <c r="B48" s="13" t="s">
        <v>223</v>
      </c>
      <c r="C48" s="12" t="s">
        <v>628</v>
      </c>
      <c r="D48" s="12" t="s">
        <v>219</v>
      </c>
      <c r="E48" s="12"/>
      <c r="F48" s="12"/>
      <c r="G48" s="12" t="s">
        <v>678</v>
      </c>
      <c r="H48" s="11">
        <v>5416012.6600000001</v>
      </c>
      <c r="I48" s="11">
        <v>9481374</v>
      </c>
      <c r="J48" s="11">
        <v>15218986.83</v>
      </c>
      <c r="K48" s="11">
        <v>6599806.9600000009</v>
      </c>
      <c r="L48" s="11">
        <v>8851689.5899999999</v>
      </c>
      <c r="M48" s="11">
        <v>524624.60825057235</v>
      </c>
      <c r="N48" s="11">
        <v>333845.50029079476</v>
      </c>
      <c r="O48" s="11">
        <v>462112.40406694356</v>
      </c>
      <c r="P48" s="11">
        <v>272500.61495709768</v>
      </c>
      <c r="Q48" s="11">
        <v>1593083.1275654084</v>
      </c>
      <c r="R48" s="11">
        <f>SUM('UPL Debt Allocation by Hospital'!I48,'UPL Debt Allocation by Hospital'!K48,'UPL Debt Allocation by Hospital'!O48:Q48)</f>
        <v>1089840.8647536419</v>
      </c>
      <c r="S48" s="11">
        <f t="shared" si="1"/>
        <v>0</v>
      </c>
      <c r="T48" s="11">
        <v>547174.32855467359</v>
      </c>
      <c r="U48" s="11">
        <v>350221.58370337979</v>
      </c>
      <c r="V48" s="11">
        <v>500388.00313725439</v>
      </c>
      <c r="W48" s="11">
        <v>298675.87732710346</v>
      </c>
      <c r="X48" s="11">
        <v>1696459.7927224112</v>
      </c>
      <c r="Y48" s="11">
        <f>SUM('UPL Debt Allocation by Hospital'!I48,'UPL Debt Allocation by Hospital'!K48,'UPL Debt Allocation by Hospital'!U48:W48)</f>
        <v>1091951.898460299</v>
      </c>
      <c r="Z48" s="11">
        <f t="shared" si="2"/>
        <v>0</v>
      </c>
      <c r="AA48" s="11">
        <v>0</v>
      </c>
      <c r="AB48" s="11">
        <v>0</v>
      </c>
      <c r="AC48" s="11">
        <v>11788.983775186885</v>
      </c>
      <c r="AD48" s="11">
        <v>0</v>
      </c>
      <c r="AE48" s="11">
        <v>11788.983775186885</v>
      </c>
      <c r="AF48" s="11">
        <f>SUM('UPL Debt Allocation by Hospital'!I48,'UPL Debt Allocation by Hospital'!K48,'UPL Debt Allocation by Hospital'!AA48:AC48)</f>
        <v>1054052.185142783</v>
      </c>
      <c r="AG48" s="11">
        <f t="shared" si="0"/>
        <v>1042263.201367596</v>
      </c>
    </row>
    <row r="49" spans="1:33" ht="16.2" x14ac:dyDescent="0.3">
      <c r="A49" s="13" t="s">
        <v>274</v>
      </c>
      <c r="B49" s="13" t="s">
        <v>274</v>
      </c>
      <c r="C49" s="12" t="s">
        <v>31</v>
      </c>
      <c r="D49" s="12" t="s">
        <v>28</v>
      </c>
      <c r="E49" s="12" t="s">
        <v>14</v>
      </c>
      <c r="F49" s="12"/>
      <c r="G49" s="12" t="s">
        <v>942</v>
      </c>
      <c r="H49" s="11">
        <v>62138.979999999996</v>
      </c>
      <c r="I49" s="11">
        <v>157018.97</v>
      </c>
      <c r="J49" s="11">
        <v>161431.49</v>
      </c>
      <c r="K49" s="11">
        <v>197276.76</v>
      </c>
      <c r="L49" s="11">
        <v>228865.34</v>
      </c>
      <c r="M49" s="11">
        <v>1366.2435087582251</v>
      </c>
      <c r="N49" s="11">
        <v>3372.5455128101898</v>
      </c>
      <c r="O49" s="11">
        <v>6099.1428291563543</v>
      </c>
      <c r="P49" s="11">
        <v>26902.308392982515</v>
      </c>
      <c r="Q49" s="11">
        <v>37740.240243707289</v>
      </c>
      <c r="R49" s="11">
        <f>SUM('UPL Debt Allocation by Hospital'!I49,'UPL Debt Allocation by Hospital'!K49,'UPL Debt Allocation by Hospital'!O49:Q49)</f>
        <v>19642.449377314195</v>
      </c>
      <c r="S49" s="11">
        <f t="shared" si="1"/>
        <v>0</v>
      </c>
      <c r="T49" s="11">
        <v>1366.2435087582251</v>
      </c>
      <c r="U49" s="11">
        <v>3372.5455128101898</v>
      </c>
      <c r="V49" s="11">
        <v>6099.1428291563543</v>
      </c>
      <c r="W49" s="11">
        <v>26902.308392982515</v>
      </c>
      <c r="X49" s="11">
        <v>37740.240243707289</v>
      </c>
      <c r="Y49" s="11">
        <f>SUM('UPL Debt Allocation by Hospital'!I49,'UPL Debt Allocation by Hospital'!K49,'UPL Debt Allocation by Hospital'!U49:W49)</f>
        <v>19642.449377314195</v>
      </c>
      <c r="Z49" s="11">
        <f t="shared" si="2"/>
        <v>0</v>
      </c>
      <c r="AA49" s="11">
        <v>5.1015971953122727E-3</v>
      </c>
      <c r="AB49" s="11">
        <v>8.3361745513058586E-3</v>
      </c>
      <c r="AC49" s="11">
        <v>8.1534314338724337E-3</v>
      </c>
      <c r="AD49" s="11">
        <v>45.665405995877343</v>
      </c>
      <c r="AE49" s="11">
        <v>45.686997199057835</v>
      </c>
      <c r="AF49" s="11">
        <f>SUM('UPL Debt Allocation by Hospital'!I49,'UPL Debt Allocation by Hospital'!K49,'UPL Debt Allocation by Hospital'!AA49:AC49)</f>
        <v>19346.097122466097</v>
      </c>
      <c r="AG49" s="11">
        <f t="shared" si="0"/>
        <v>19300.410125267041</v>
      </c>
    </row>
    <row r="50" spans="1:33" ht="16.2" x14ac:dyDescent="0.3">
      <c r="A50" s="13" t="s">
        <v>275</v>
      </c>
      <c r="B50" s="13" t="s">
        <v>275</v>
      </c>
      <c r="C50" s="12" t="s">
        <v>32</v>
      </c>
      <c r="D50" s="12" t="s">
        <v>28</v>
      </c>
      <c r="E50" s="12" t="s">
        <v>14</v>
      </c>
      <c r="F50" s="12"/>
      <c r="G50" s="12" t="s">
        <v>941</v>
      </c>
      <c r="H50" s="11">
        <v>335174.59999999998</v>
      </c>
      <c r="I50" s="11">
        <v>200459.36</v>
      </c>
      <c r="J50" s="11">
        <v>174654</v>
      </c>
      <c r="K50" s="11">
        <v>195601.12</v>
      </c>
      <c r="L50" s="11">
        <v>336614.88</v>
      </c>
      <c r="M50" s="11">
        <v>8958.0241104197703</v>
      </c>
      <c r="N50" s="11">
        <v>7150.0021456913973</v>
      </c>
      <c r="O50" s="11">
        <v>2781.9065063929943</v>
      </c>
      <c r="P50" s="11">
        <v>16944.176883030592</v>
      </c>
      <c r="Q50" s="11">
        <v>35834.109645534758</v>
      </c>
      <c r="R50" s="11">
        <f>SUM('UPL Debt Allocation by Hospital'!I50,'UPL Debt Allocation by Hospital'!K50,'UPL Debt Allocation by Hospital'!O50:Q50)</f>
        <v>26650.937367031394</v>
      </c>
      <c r="S50" s="11">
        <f t="shared" si="1"/>
        <v>0</v>
      </c>
      <c r="T50" s="11">
        <v>8958.0241104197703</v>
      </c>
      <c r="U50" s="11">
        <v>7150.0021456913973</v>
      </c>
      <c r="V50" s="11">
        <v>2781.9065063929943</v>
      </c>
      <c r="W50" s="11">
        <v>16944.176883030592</v>
      </c>
      <c r="X50" s="11">
        <v>35834.109645534758</v>
      </c>
      <c r="Y50" s="11">
        <f>SUM('UPL Debt Allocation by Hospital'!I50,'UPL Debt Allocation by Hospital'!K50,'UPL Debt Allocation by Hospital'!U50:W50)</f>
        <v>26650.937367031394</v>
      </c>
      <c r="Z50" s="11">
        <f t="shared" si="2"/>
        <v>0</v>
      </c>
      <c r="AA50" s="11">
        <v>23917.771656110981</v>
      </c>
      <c r="AB50" s="11">
        <v>1165.4389448122481</v>
      </c>
      <c r="AC50" s="11">
        <v>0</v>
      </c>
      <c r="AD50" s="11">
        <v>0</v>
      </c>
      <c r="AE50" s="11">
        <v>25083.21060092323</v>
      </c>
      <c r="AF50" s="11">
        <f>SUM('UPL Debt Allocation by Hospital'!I50,'UPL Debt Allocation by Hospital'!K50,'UPL Debt Allocation by Hospital'!AA50:AC50)</f>
        <v>26820.325739079737</v>
      </c>
      <c r="AG50" s="11">
        <f t="shared" si="0"/>
        <v>1737.1151381565069</v>
      </c>
    </row>
    <row r="51" spans="1:33" ht="16.2" x14ac:dyDescent="0.3">
      <c r="A51" s="15" t="s">
        <v>224</v>
      </c>
      <c r="B51" s="13" t="s">
        <v>224</v>
      </c>
      <c r="C51" s="12" t="s">
        <v>225</v>
      </c>
      <c r="D51" s="12" t="s">
        <v>219</v>
      </c>
      <c r="E51" s="12"/>
      <c r="F51" s="12"/>
      <c r="G51" s="12" t="s">
        <v>678</v>
      </c>
      <c r="H51" s="11">
        <v>7323944.3600000003</v>
      </c>
      <c r="I51" s="11">
        <v>11028170</v>
      </c>
      <c r="J51" s="11">
        <v>6192696.5399999991</v>
      </c>
      <c r="K51" s="11">
        <v>7509033.7800000003</v>
      </c>
      <c r="L51" s="11">
        <v>3453184.71</v>
      </c>
      <c r="M51" s="11">
        <v>229803.80394299226</v>
      </c>
      <c r="N51" s="11">
        <v>379837.9490335217</v>
      </c>
      <c r="O51" s="11">
        <v>180277.38972974831</v>
      </c>
      <c r="P51" s="11">
        <v>208221.63431985711</v>
      </c>
      <c r="Q51" s="11">
        <v>998140.77702611929</v>
      </c>
      <c r="R51" s="11">
        <f>SUM('UPL Debt Allocation by Hospital'!I51,'UPL Debt Allocation by Hospital'!K51,'UPL Debt Allocation by Hospital'!O51:Q51)</f>
        <v>751307.72201916995</v>
      </c>
      <c r="S51" s="11">
        <f t="shared" si="1"/>
        <v>0</v>
      </c>
      <c r="T51" s="11">
        <v>239681.3648164958</v>
      </c>
      <c r="U51" s="11">
        <v>398470.0945356178</v>
      </c>
      <c r="V51" s="11">
        <v>195209.30895548375</v>
      </c>
      <c r="W51" s="11">
        <v>228222.52830056148</v>
      </c>
      <c r="X51" s="11">
        <v>1061583.2966081589</v>
      </c>
      <c r="Y51" s="11">
        <f>SUM('UPL Debt Allocation by Hospital'!I51,'UPL Debt Allocation by Hospital'!K51,'UPL Debt Allocation by Hospital'!U51:W51)</f>
        <v>752495.60277813033</v>
      </c>
      <c r="Z51" s="11">
        <f t="shared" si="2"/>
        <v>0</v>
      </c>
      <c r="AA51" s="11">
        <v>0</v>
      </c>
      <c r="AB51" s="11">
        <v>0</v>
      </c>
      <c r="AC51" s="11">
        <v>4599.0750111772222</v>
      </c>
      <c r="AD51" s="11">
        <v>0</v>
      </c>
      <c r="AE51" s="11">
        <v>4599.0750111772222</v>
      </c>
      <c r="AF51" s="11">
        <f>SUM('UPL Debt Allocation by Hospital'!I51,'UPL Debt Allocation by Hospital'!K51,'UPL Debt Allocation by Hospital'!AA51:AC51)</f>
        <v>729833.56356580358</v>
      </c>
      <c r="AG51" s="11">
        <f t="shared" si="0"/>
        <v>725234.48855462635</v>
      </c>
    </row>
    <row r="52" spans="1:33" ht="16.2" x14ac:dyDescent="0.3">
      <c r="A52" s="17" t="s">
        <v>616</v>
      </c>
      <c r="B52" s="13" t="s">
        <v>616</v>
      </c>
      <c r="C52" s="12" t="s">
        <v>617</v>
      </c>
      <c r="D52" s="12" t="s">
        <v>744</v>
      </c>
      <c r="E52" s="12"/>
      <c r="F52" s="12"/>
      <c r="G52" s="12" t="s">
        <v>911</v>
      </c>
      <c r="H52" s="11">
        <v>0</v>
      </c>
      <c r="I52" s="11">
        <v>0</v>
      </c>
      <c r="J52" s="11">
        <v>5636844.2699999996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f>SUM('UPL Debt Allocation by Hospital'!I52,'UPL Debt Allocation by Hospital'!K52,'UPL Debt Allocation by Hospital'!O52:Q52)</f>
        <v>154147.56831348024</v>
      </c>
      <c r="S52" s="11">
        <f t="shared" si="1"/>
        <v>154147.56831348024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f>SUM('UPL Debt Allocation by Hospital'!I52,'UPL Debt Allocation by Hospital'!K52,'UPL Debt Allocation by Hospital'!U52:W52)</f>
        <v>154147.56831348024</v>
      </c>
      <c r="Z52" s="11">
        <f t="shared" si="2"/>
        <v>154147.56831348024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f>SUM('UPL Debt Allocation by Hospital'!I52,'UPL Debt Allocation by Hospital'!K52,'UPL Debt Allocation by Hospital'!AA52:AC52)</f>
        <v>154147.56831348015</v>
      </c>
      <c r="AG52" s="11">
        <f t="shared" si="0"/>
        <v>154147.56831348015</v>
      </c>
    </row>
    <row r="53" spans="1:33" ht="16.2" x14ac:dyDescent="0.3">
      <c r="A53" s="13" t="s">
        <v>276</v>
      </c>
      <c r="B53" s="13" t="s">
        <v>276</v>
      </c>
      <c r="C53" s="12" t="s">
        <v>33</v>
      </c>
      <c r="D53" s="12" t="s">
        <v>13</v>
      </c>
      <c r="E53" s="12"/>
      <c r="F53" s="12"/>
      <c r="G53" s="12" t="s">
        <v>906</v>
      </c>
      <c r="H53" s="11">
        <v>1588949.23</v>
      </c>
      <c r="I53" s="11">
        <v>5209152.33</v>
      </c>
      <c r="J53" s="11">
        <v>19289700.800000001</v>
      </c>
      <c r="K53" s="11">
        <v>19632242.240000002</v>
      </c>
      <c r="L53" s="11">
        <v>15159902.08</v>
      </c>
      <c r="M53" s="11">
        <v>887347.75321545813</v>
      </c>
      <c r="N53" s="11">
        <v>1094444.5313329007</v>
      </c>
      <c r="O53" s="11">
        <v>896604.77709028719</v>
      </c>
      <c r="P53" s="11">
        <v>1025062.2929834006</v>
      </c>
      <c r="Q53" s="11">
        <v>3903459.3546220469</v>
      </c>
      <c r="R53" s="11">
        <f>SUM('UPL Debt Allocation by Hospital'!I53,'UPL Debt Allocation by Hospital'!K53,'UPL Debt Allocation by Hospital'!O53:Q53)</f>
        <v>1661509.9123745577</v>
      </c>
      <c r="S53" s="11">
        <f t="shared" si="1"/>
        <v>0</v>
      </c>
      <c r="T53" s="11">
        <v>925427.38341872278</v>
      </c>
      <c r="U53" s="11">
        <v>1148101.6016079928</v>
      </c>
      <c r="V53" s="11">
        <v>970868.2780705851</v>
      </c>
      <c r="W53" s="11">
        <v>1123525.4633093262</v>
      </c>
      <c r="X53" s="11">
        <v>4167922.7264066269</v>
      </c>
      <c r="Y53" s="11">
        <f>SUM('UPL Debt Allocation by Hospital'!I53,'UPL Debt Allocation by Hospital'!K53,'UPL Debt Allocation by Hospital'!U53:W53)</f>
        <v>1666049.0744636816</v>
      </c>
      <c r="Z53" s="11">
        <f t="shared" si="2"/>
        <v>0</v>
      </c>
      <c r="AA53" s="11">
        <v>0</v>
      </c>
      <c r="AB53" s="11">
        <v>80719.87192566946</v>
      </c>
      <c r="AC53" s="11">
        <v>486815.3461812837</v>
      </c>
      <c r="AD53" s="11">
        <v>0</v>
      </c>
      <c r="AE53" s="11">
        <v>567535.21810695319</v>
      </c>
      <c r="AF53" s="11">
        <f>SUM('UPL Debt Allocation by Hospital'!I53,'UPL Debt Allocation by Hospital'!K53,'UPL Debt Allocation by Hospital'!AA53:AC53)</f>
        <v>1598320.0466253147</v>
      </c>
      <c r="AG53" s="11">
        <f t="shared" si="0"/>
        <v>1030784.8285183616</v>
      </c>
    </row>
    <row r="54" spans="1:33" ht="16.2" x14ac:dyDescent="0.3">
      <c r="A54" s="13" t="s">
        <v>278</v>
      </c>
      <c r="B54" s="13" t="s">
        <v>278</v>
      </c>
      <c r="C54" s="12" t="s">
        <v>940</v>
      </c>
      <c r="D54" s="12" t="s">
        <v>13</v>
      </c>
      <c r="E54" s="12"/>
      <c r="F54" s="12"/>
      <c r="G54" s="12" t="s">
        <v>675</v>
      </c>
      <c r="H54" s="11">
        <v>7533495.6800000006</v>
      </c>
      <c r="I54" s="11">
        <v>8435819.040000001</v>
      </c>
      <c r="J54" s="11">
        <v>7234691.5000000009</v>
      </c>
      <c r="K54" s="11">
        <v>8318047.3599999994</v>
      </c>
      <c r="L54" s="11">
        <v>6849108.5999999996</v>
      </c>
      <c r="M54" s="11">
        <v>316214.66123897879</v>
      </c>
      <c r="N54" s="11">
        <v>396625.29713163379</v>
      </c>
      <c r="O54" s="11">
        <v>333667.6931506705</v>
      </c>
      <c r="P54" s="11">
        <v>276398.38005114207</v>
      </c>
      <c r="Q54" s="11">
        <v>1322906.0315724253</v>
      </c>
      <c r="R54" s="11">
        <f>SUM('UPL Debt Allocation by Hospital'!I54,'UPL Debt Allocation by Hospital'!K54,'UPL Debt Allocation by Hospital'!O54:Q54)</f>
        <v>860305.22037438513</v>
      </c>
      <c r="S54" s="11">
        <f t="shared" si="1"/>
        <v>0</v>
      </c>
      <c r="T54" s="11">
        <v>329784.69319228799</v>
      </c>
      <c r="U54" s="11">
        <v>416070.55071168748</v>
      </c>
      <c r="V54" s="11">
        <v>361304.54239633685</v>
      </c>
      <c r="W54" s="11">
        <v>302948.04533399752</v>
      </c>
      <c r="X54" s="11">
        <v>1410107.8316343098</v>
      </c>
      <c r="Y54" s="11">
        <f>SUM('UPL Debt Allocation by Hospital'!I54,'UPL Debt Allocation by Hospital'!K54,'UPL Debt Allocation by Hospital'!U54:W54)</f>
        <v>861963.71065593092</v>
      </c>
      <c r="Z54" s="11">
        <f t="shared" si="2"/>
        <v>0</v>
      </c>
      <c r="AA54" s="11">
        <v>0</v>
      </c>
      <c r="AB54" s="11">
        <v>0</v>
      </c>
      <c r="AC54" s="11">
        <v>0</v>
      </c>
      <c r="AD54" s="11">
        <v>100191.20517537772</v>
      </c>
      <c r="AE54" s="11">
        <v>100191.20517537772</v>
      </c>
      <c r="AF54" s="11">
        <f>SUM('UPL Debt Allocation by Hospital'!I54,'UPL Debt Allocation by Hospital'!K54,'UPL Debt Allocation by Hospital'!AA54:AC54)</f>
        <v>831688.98614394711</v>
      </c>
      <c r="AG54" s="11">
        <f t="shared" si="0"/>
        <v>731497.78096856945</v>
      </c>
    </row>
    <row r="55" spans="1:33" ht="16.2" x14ac:dyDescent="0.3">
      <c r="A55" s="13" t="s">
        <v>279</v>
      </c>
      <c r="B55" s="13" t="s">
        <v>279</v>
      </c>
      <c r="C55" s="12" t="s">
        <v>939</v>
      </c>
      <c r="D55" s="12" t="s">
        <v>13</v>
      </c>
      <c r="E55" s="12"/>
      <c r="F55" s="12"/>
      <c r="G55" s="12" t="s">
        <v>848</v>
      </c>
      <c r="H55" s="11">
        <v>19827258.43</v>
      </c>
      <c r="I55" s="11">
        <v>16838380.049999997</v>
      </c>
      <c r="J55" s="11">
        <v>15648391.779999999</v>
      </c>
      <c r="K55" s="11">
        <v>23899787.539999999</v>
      </c>
      <c r="L55" s="11">
        <v>18395270.060000002</v>
      </c>
      <c r="M55" s="11">
        <v>804328.60299618868</v>
      </c>
      <c r="N55" s="11">
        <v>1296390.2637318841</v>
      </c>
      <c r="O55" s="11">
        <v>914270.12917749176</v>
      </c>
      <c r="P55" s="11">
        <v>1080577.0557222846</v>
      </c>
      <c r="Q55" s="11">
        <v>4095566.0516278492</v>
      </c>
      <c r="R55" s="11">
        <f>SUM('UPL Debt Allocation by Hospital'!I55,'UPL Debt Allocation by Hospital'!K55,'UPL Debt Allocation by Hospital'!O55:Q55)</f>
        <v>2153283.4252012726</v>
      </c>
      <c r="S55" s="11">
        <f t="shared" si="1"/>
        <v>0</v>
      </c>
      <c r="T55" s="11">
        <v>838845.55044212006</v>
      </c>
      <c r="U55" s="11">
        <v>1359948.0791291527</v>
      </c>
      <c r="V55" s="11">
        <v>989996.80649319</v>
      </c>
      <c r="W55" s="11">
        <v>1184372.7405466735</v>
      </c>
      <c r="X55" s="11">
        <v>4373163.1766111366</v>
      </c>
      <c r="Y55" s="11">
        <f>SUM('UPL Debt Allocation by Hospital'!I55,'UPL Debt Allocation by Hospital'!K55,'UPL Debt Allocation by Hospital'!U55:W55)</f>
        <v>2158035.8915097592</v>
      </c>
      <c r="Z55" s="11">
        <f t="shared" si="2"/>
        <v>0</v>
      </c>
      <c r="AA55" s="11">
        <v>0</v>
      </c>
      <c r="AB55" s="11">
        <v>0</v>
      </c>
      <c r="AC55" s="11">
        <v>0</v>
      </c>
      <c r="AD55" s="11">
        <v>94529.191907319648</v>
      </c>
      <c r="AE55" s="11">
        <v>94529.191907319648</v>
      </c>
      <c r="AF55" s="11">
        <f>SUM('UPL Debt Allocation by Hospital'!I55,'UPL Debt Allocation by Hospital'!K55,'UPL Debt Allocation by Hospital'!AA55:AC55)</f>
        <v>2070840.3482839928</v>
      </c>
      <c r="AG55" s="11">
        <f t="shared" si="0"/>
        <v>1976311.1563766731</v>
      </c>
    </row>
    <row r="56" spans="1:33" ht="16.2" x14ac:dyDescent="0.3">
      <c r="A56" s="13" t="s">
        <v>280</v>
      </c>
      <c r="B56" s="13" t="s">
        <v>280</v>
      </c>
      <c r="C56" s="12" t="s">
        <v>34</v>
      </c>
      <c r="D56" s="12" t="s">
        <v>13</v>
      </c>
      <c r="E56" s="12"/>
      <c r="F56" s="12"/>
      <c r="G56" s="12" t="s">
        <v>698</v>
      </c>
      <c r="H56" s="11">
        <v>15479220.57</v>
      </c>
      <c r="I56" s="11">
        <v>16668821.99</v>
      </c>
      <c r="J56" s="11">
        <v>11215543.039999999</v>
      </c>
      <c r="K56" s="11">
        <v>10053637.07</v>
      </c>
      <c r="L56" s="11">
        <v>8952967.9299999997</v>
      </c>
      <c r="M56" s="11">
        <v>736161.43108970183</v>
      </c>
      <c r="N56" s="11">
        <v>774468.48527760047</v>
      </c>
      <c r="O56" s="11">
        <v>597688.37873985199</v>
      </c>
      <c r="P56" s="11">
        <v>629838.55727790727</v>
      </c>
      <c r="Q56" s="11">
        <v>2738156.8523850613</v>
      </c>
      <c r="R56" s="11">
        <f>SUM('UPL Debt Allocation by Hospital'!I56,'UPL Debt Allocation by Hospital'!K56,'UPL Debt Allocation by Hospital'!O56:Q56)</f>
        <v>1323113.0831975623</v>
      </c>
      <c r="S56" s="11">
        <f t="shared" si="1"/>
        <v>0</v>
      </c>
      <c r="T56" s="11">
        <v>767753.05338684551</v>
      </c>
      <c r="U56" s="11">
        <v>812438.1664726577</v>
      </c>
      <c r="V56" s="11">
        <v>647193.39213550335</v>
      </c>
      <c r="W56" s="11">
        <v>690338.19868271903</v>
      </c>
      <c r="X56" s="11">
        <v>2917722.8106777254</v>
      </c>
      <c r="Y56" s="11">
        <f>SUM('UPL Debt Allocation by Hospital'!I56,'UPL Debt Allocation by Hospital'!K56,'UPL Debt Allocation by Hospital'!U56:W56)</f>
        <v>1326368.881854279</v>
      </c>
      <c r="Z56" s="11">
        <f t="shared" si="2"/>
        <v>0</v>
      </c>
      <c r="AA56" s="11">
        <v>426313.44612072583</v>
      </c>
      <c r="AB56" s="11">
        <v>1499855.853033141</v>
      </c>
      <c r="AC56" s="11">
        <v>818425.7683157901</v>
      </c>
      <c r="AD56" s="11">
        <v>2552119.3536035931</v>
      </c>
      <c r="AE56" s="11">
        <v>5296714.4210732505</v>
      </c>
      <c r="AF56" s="11">
        <f>SUM('UPL Debt Allocation by Hospital'!I56,'UPL Debt Allocation by Hospital'!K56,'UPL Debt Allocation by Hospital'!AA56:AC56)</f>
        <v>1340510.3455238775</v>
      </c>
      <c r="AG56" s="11">
        <f t="shared" si="0"/>
        <v>0</v>
      </c>
    </row>
    <row r="57" spans="1:33" ht="16.2" x14ac:dyDescent="0.3">
      <c r="A57" s="13" t="s">
        <v>281</v>
      </c>
      <c r="B57" s="13" t="s">
        <v>281</v>
      </c>
      <c r="C57" s="12" t="s">
        <v>579</v>
      </c>
      <c r="D57" s="12" t="s">
        <v>13</v>
      </c>
      <c r="E57" s="12" t="s">
        <v>14</v>
      </c>
      <c r="F57" s="12"/>
      <c r="G57" s="12" t="s">
        <v>753</v>
      </c>
      <c r="H57" s="11">
        <v>4947115.38</v>
      </c>
      <c r="I57" s="11">
        <v>41590778.260000005</v>
      </c>
      <c r="J57" s="11">
        <v>25202276.130000003</v>
      </c>
      <c r="K57" s="11">
        <v>23663736.260000002</v>
      </c>
      <c r="L57" s="11">
        <v>19778182.089999996</v>
      </c>
      <c r="M57" s="11">
        <v>880731.03560403769</v>
      </c>
      <c r="N57" s="11">
        <v>1114000.5349660113</v>
      </c>
      <c r="O57" s="11">
        <v>950460.33942699619</v>
      </c>
      <c r="P57" s="11">
        <v>2408351.1401492078</v>
      </c>
      <c r="Q57" s="11">
        <v>5353543.0501462528</v>
      </c>
      <c r="R57" s="11">
        <f>SUM('UPL Debt Allocation by Hospital'!I57,'UPL Debt Allocation by Hospital'!K57,'UPL Debt Allocation by Hospital'!O57:Q57)</f>
        <v>2708334.8327210313</v>
      </c>
      <c r="S57" s="11">
        <f t="shared" si="1"/>
        <v>0</v>
      </c>
      <c r="T57" s="11">
        <v>918526.71607182454</v>
      </c>
      <c r="U57" s="11">
        <v>1168616.372753938</v>
      </c>
      <c r="V57" s="11">
        <v>1029184.5601230266</v>
      </c>
      <c r="W57" s="11">
        <v>2408351.1401492078</v>
      </c>
      <c r="X57" s="11">
        <v>5524678.7890979964</v>
      </c>
      <c r="Y57" s="11">
        <f>SUM('UPL Debt Allocation by Hospital'!I57,'UPL Debt Allocation by Hospital'!K57,'UPL Debt Allocation by Hospital'!U57:W57)</f>
        <v>2713014.41872918</v>
      </c>
      <c r="Z57" s="11">
        <f t="shared" si="2"/>
        <v>0</v>
      </c>
      <c r="AA57" s="11">
        <v>0</v>
      </c>
      <c r="AB57" s="11">
        <v>0</v>
      </c>
      <c r="AC57" s="11">
        <v>0</v>
      </c>
      <c r="AD57" s="11">
        <v>1178145.2245290994</v>
      </c>
      <c r="AE57" s="11">
        <v>1178145.2245290994</v>
      </c>
      <c r="AF57" s="11">
        <f>SUM('UPL Debt Allocation by Hospital'!I57,'UPL Debt Allocation by Hospital'!K57,'UPL Debt Allocation by Hospital'!AA57:AC57)</f>
        <v>2627800.0407977328</v>
      </c>
      <c r="AG57" s="11">
        <f t="shared" si="0"/>
        <v>1449654.8162686334</v>
      </c>
    </row>
    <row r="58" spans="1:33" ht="16.2" x14ac:dyDescent="0.3">
      <c r="A58" s="13" t="s">
        <v>282</v>
      </c>
      <c r="B58" s="13" t="s">
        <v>282</v>
      </c>
      <c r="C58" s="12" t="s">
        <v>35</v>
      </c>
      <c r="D58" s="12" t="s">
        <v>28</v>
      </c>
      <c r="E58" s="12" t="s">
        <v>14</v>
      </c>
      <c r="F58" s="12"/>
      <c r="G58" s="12" t="s">
        <v>938</v>
      </c>
      <c r="H58" s="11">
        <v>519263.83999999997</v>
      </c>
      <c r="I58" s="11">
        <v>437336.3</v>
      </c>
      <c r="J58" s="11">
        <v>738542.49</v>
      </c>
      <c r="K58" s="11">
        <v>508682.88</v>
      </c>
      <c r="L58" s="11">
        <v>537385.09000000008</v>
      </c>
      <c r="M58" s="11">
        <v>22766.831260835886</v>
      </c>
      <c r="N58" s="11">
        <v>19943.103019715392</v>
      </c>
      <c r="O58" s="11">
        <v>14600.806847927304</v>
      </c>
      <c r="P58" s="11">
        <v>24765.662326596481</v>
      </c>
      <c r="Q58" s="11">
        <v>82076.403455075066</v>
      </c>
      <c r="R58" s="11">
        <f>SUM('UPL Debt Allocation by Hospital'!I58,'UPL Debt Allocation by Hospital'!K58,'UPL Debt Allocation by Hospital'!O58:Q58)</f>
        <v>63044.343240691895</v>
      </c>
      <c r="S58" s="11">
        <f t="shared" si="1"/>
        <v>0</v>
      </c>
      <c r="T58" s="11">
        <v>23418.650626208488</v>
      </c>
      <c r="U58" s="11">
        <v>19943.103019715392</v>
      </c>
      <c r="V58" s="11">
        <v>14600.806847927304</v>
      </c>
      <c r="W58" s="11">
        <v>24765.662326596481</v>
      </c>
      <c r="X58" s="11">
        <v>82728.222820447671</v>
      </c>
      <c r="Y58" s="11">
        <f>SUM('UPL Debt Allocation by Hospital'!I58,'UPL Debt Allocation by Hospital'!K58,'UPL Debt Allocation by Hospital'!U58:W58)</f>
        <v>63062.168173462618</v>
      </c>
      <c r="Z58" s="11">
        <f t="shared" si="2"/>
        <v>0</v>
      </c>
      <c r="AA58" s="11">
        <v>8041.1139359989184</v>
      </c>
      <c r="AB58" s="11">
        <v>4247.0846770741136</v>
      </c>
      <c r="AC58" s="11">
        <v>3454.0693799079163</v>
      </c>
      <c r="AD58" s="11">
        <v>4842.8493790861685</v>
      </c>
      <c r="AE58" s="11">
        <v>20585.117372067118</v>
      </c>
      <c r="AF58" s="11">
        <f>SUM('UPL Debt Allocation by Hospital'!I58,'UPL Debt Allocation by Hospital'!K58,'UPL Debt Allocation by Hospital'!AA58:AC58)</f>
        <v>61907.668066548576</v>
      </c>
      <c r="AG58" s="11">
        <f t="shared" si="0"/>
        <v>41322.550694481455</v>
      </c>
    </row>
    <row r="59" spans="1:33" ht="16.2" x14ac:dyDescent="0.3">
      <c r="A59" s="13" t="s">
        <v>283</v>
      </c>
      <c r="B59" s="13" t="s">
        <v>283</v>
      </c>
      <c r="C59" s="12" t="s">
        <v>580</v>
      </c>
      <c r="D59" s="12" t="s">
        <v>13</v>
      </c>
      <c r="E59" s="12"/>
      <c r="F59" s="12"/>
      <c r="G59" s="12" t="s">
        <v>783</v>
      </c>
      <c r="H59" s="11">
        <v>6612121.7200000007</v>
      </c>
      <c r="I59" s="11">
        <v>11967703.58</v>
      </c>
      <c r="J59" s="11">
        <v>7415206.7800000003</v>
      </c>
      <c r="K59" s="11">
        <v>6098935.8000000007</v>
      </c>
      <c r="L59" s="11">
        <v>5444513.8700000001</v>
      </c>
      <c r="M59" s="11">
        <v>276998.63777594495</v>
      </c>
      <c r="N59" s="11">
        <v>303285.91815007332</v>
      </c>
      <c r="O59" s="11">
        <v>275856.41318665864</v>
      </c>
      <c r="P59" s="11">
        <v>285317.99134024186</v>
      </c>
      <c r="Q59" s="11">
        <v>1141458.9604529189</v>
      </c>
      <c r="R59" s="11">
        <f>SUM('UPL Debt Allocation by Hospital'!I59,'UPL Debt Allocation by Hospital'!K59,'UPL Debt Allocation by Hospital'!O59:Q59)</f>
        <v>810971.62810550875</v>
      </c>
      <c r="S59" s="11">
        <f t="shared" si="1"/>
        <v>0</v>
      </c>
      <c r="T59" s="11">
        <v>288885.75379679864</v>
      </c>
      <c r="U59" s="11">
        <v>318155.04432114126</v>
      </c>
      <c r="V59" s="11">
        <v>298704.90065244201</v>
      </c>
      <c r="W59" s="11">
        <v>312724.43694914313</v>
      </c>
      <c r="X59" s="11">
        <v>1218470.1357195249</v>
      </c>
      <c r="Y59" s="11">
        <f>SUM('UPL Debt Allocation by Hospital'!I59,'UPL Debt Allocation by Hospital'!K59,'UPL Debt Allocation by Hospital'!U59:W59)</f>
        <v>812328.0370581937</v>
      </c>
      <c r="Z59" s="11">
        <f t="shared" si="2"/>
        <v>0</v>
      </c>
      <c r="AA59" s="11">
        <v>0</v>
      </c>
      <c r="AB59" s="11">
        <v>0</v>
      </c>
      <c r="AC59" s="11">
        <v>0</v>
      </c>
      <c r="AD59" s="11">
        <v>201573.40126771308</v>
      </c>
      <c r="AE59" s="11">
        <v>201573.40126771308</v>
      </c>
      <c r="AF59" s="11">
        <f>SUM('UPL Debt Allocation by Hospital'!I59,'UPL Debt Allocation by Hospital'!K59,'UPL Debt Allocation by Hospital'!AA59:AC59)</f>
        <v>787560.8247702599</v>
      </c>
      <c r="AG59" s="11">
        <f t="shared" si="0"/>
        <v>585987.42350254685</v>
      </c>
    </row>
    <row r="60" spans="1:33" ht="16.2" x14ac:dyDescent="0.3">
      <c r="A60" s="13" t="s">
        <v>284</v>
      </c>
      <c r="B60" s="13" t="s">
        <v>284</v>
      </c>
      <c r="C60" s="12" t="s">
        <v>36</v>
      </c>
      <c r="D60" s="12" t="s">
        <v>13</v>
      </c>
      <c r="E60" s="12"/>
      <c r="F60" s="12"/>
      <c r="G60" s="12" t="s">
        <v>693</v>
      </c>
      <c r="H60" s="11">
        <v>897557.99</v>
      </c>
      <c r="I60" s="11">
        <v>2233608.5299999998</v>
      </c>
      <c r="J60" s="11">
        <v>8113293.0999999996</v>
      </c>
      <c r="K60" s="11">
        <v>6483707.0600000005</v>
      </c>
      <c r="L60" s="11">
        <v>5548415.7800000003</v>
      </c>
      <c r="M60" s="11">
        <v>290035.72092409874</v>
      </c>
      <c r="N60" s="11">
        <v>316495.96618244611</v>
      </c>
      <c r="O60" s="11">
        <v>276887.14945396106</v>
      </c>
      <c r="P60" s="11">
        <v>257108.10547423345</v>
      </c>
      <c r="Q60" s="11">
        <v>1140526.9420347393</v>
      </c>
      <c r="R60" s="11">
        <f>SUM('UPL Debt Allocation by Hospital'!I60,'UPL Debt Allocation by Hospital'!K60,'UPL Debt Allocation by Hospital'!O60:Q60)</f>
        <v>621815.52541510307</v>
      </c>
      <c r="S60" s="11">
        <f t="shared" si="1"/>
        <v>0</v>
      </c>
      <c r="T60" s="11">
        <v>302482.31016547052</v>
      </c>
      <c r="U60" s="11">
        <v>332012.73821889854</v>
      </c>
      <c r="V60" s="11">
        <v>299821.01019206364</v>
      </c>
      <c r="W60" s="11">
        <v>281804.82815613534</v>
      </c>
      <c r="X60" s="11">
        <v>1216120.886732568</v>
      </c>
      <c r="Y60" s="11">
        <f>SUM('UPL Debt Allocation by Hospital'!I60,'UPL Debt Allocation by Hospital'!K60,'UPL Debt Allocation by Hospital'!U60:W60)</f>
        <v>623207.27736681874</v>
      </c>
      <c r="Z60" s="11">
        <f t="shared" si="2"/>
        <v>0</v>
      </c>
      <c r="AA60" s="11">
        <v>0</v>
      </c>
      <c r="AB60" s="11">
        <v>0</v>
      </c>
      <c r="AC60" s="11">
        <v>0</v>
      </c>
      <c r="AD60" s="11">
        <v>77914.48846084236</v>
      </c>
      <c r="AE60" s="11">
        <v>77914.48846084236</v>
      </c>
      <c r="AF60" s="11">
        <f>SUM('UPL Debt Allocation by Hospital'!I60,'UPL Debt Allocation by Hospital'!K60,'UPL Debt Allocation by Hospital'!AA60:AC60)</f>
        <v>597658.80974578415</v>
      </c>
      <c r="AG60" s="11">
        <f t="shared" si="0"/>
        <v>519744.32128494181</v>
      </c>
    </row>
    <row r="61" spans="1:33" ht="16.2" x14ac:dyDescent="0.3">
      <c r="A61" s="13" t="s">
        <v>285</v>
      </c>
      <c r="B61" s="13" t="s">
        <v>285</v>
      </c>
      <c r="C61" s="12" t="s">
        <v>633</v>
      </c>
      <c r="D61" s="12" t="s">
        <v>28</v>
      </c>
      <c r="E61" s="12" t="s">
        <v>14</v>
      </c>
      <c r="F61" s="12"/>
      <c r="G61" s="12" t="s">
        <v>937</v>
      </c>
      <c r="H61" s="11">
        <v>746262.4</v>
      </c>
      <c r="I61" s="11">
        <v>377154.52</v>
      </c>
      <c r="J61" s="11">
        <v>939749.48</v>
      </c>
      <c r="K61" s="11">
        <v>2096112.27</v>
      </c>
      <c r="L61" s="11">
        <v>1647947.52</v>
      </c>
      <c r="M61" s="11">
        <v>33853.751495897253</v>
      </c>
      <c r="N61" s="11">
        <v>85855.305594930265</v>
      </c>
      <c r="O61" s="11">
        <v>59339.427840265809</v>
      </c>
      <c r="P61" s="11">
        <v>196214.6605182293</v>
      </c>
      <c r="Q61" s="11">
        <v>375263.14544932265</v>
      </c>
      <c r="R61" s="11">
        <f>SUM('UPL Debt Allocation by Hospital'!I61,'UPL Debt Allocation by Hospital'!K61,'UPL Debt Allocation by Hospital'!O61:Q61)</f>
        <v>146959.1024957918</v>
      </c>
      <c r="S61" s="11">
        <f t="shared" si="1"/>
        <v>0</v>
      </c>
      <c r="T61" s="11">
        <v>33853.751495897253</v>
      </c>
      <c r="U61" s="11">
        <v>85855.305594930265</v>
      </c>
      <c r="V61" s="11">
        <v>59339.427840265809</v>
      </c>
      <c r="W61" s="11">
        <v>196214.6605182293</v>
      </c>
      <c r="X61" s="11">
        <v>375263.14544932265</v>
      </c>
      <c r="Y61" s="11">
        <f>SUM('UPL Debt Allocation by Hospital'!I61,'UPL Debt Allocation by Hospital'!K61,'UPL Debt Allocation by Hospital'!U61:W61)</f>
        <v>146959.10249579177</v>
      </c>
      <c r="Z61" s="11">
        <f t="shared" si="2"/>
        <v>0</v>
      </c>
      <c r="AA61" s="11">
        <v>135394.45111818591</v>
      </c>
      <c r="AB61" s="11">
        <v>20785.906263100307</v>
      </c>
      <c r="AC61" s="11">
        <v>19223.826404587759</v>
      </c>
      <c r="AD61" s="11">
        <v>27514.445252646088</v>
      </c>
      <c r="AE61" s="11">
        <v>202918.62903852007</v>
      </c>
      <c r="AF61" s="11">
        <f>SUM('UPL Debt Allocation by Hospital'!I61,'UPL Debt Allocation by Hospital'!K61,'UPL Debt Allocation by Hospital'!AA61:AC61)</f>
        <v>146859.73497315979</v>
      </c>
      <c r="AG61" s="11">
        <f t="shared" si="0"/>
        <v>0</v>
      </c>
    </row>
    <row r="62" spans="1:33" ht="16.2" x14ac:dyDescent="0.3">
      <c r="A62" s="13" t="s">
        <v>286</v>
      </c>
      <c r="B62" s="13" t="s">
        <v>286</v>
      </c>
      <c r="C62" s="12" t="s">
        <v>37</v>
      </c>
      <c r="D62" s="12" t="s">
        <v>28</v>
      </c>
      <c r="E62" s="12" t="s">
        <v>14</v>
      </c>
      <c r="F62" s="12"/>
      <c r="G62" s="12" t="s">
        <v>936</v>
      </c>
      <c r="H62" s="11">
        <v>1923729.91</v>
      </c>
      <c r="I62" s="11">
        <v>630613.01</v>
      </c>
      <c r="J62" s="11">
        <v>1455709.78</v>
      </c>
      <c r="K62" s="11">
        <v>2278467.27</v>
      </c>
      <c r="L62" s="11">
        <v>852396.57</v>
      </c>
      <c r="M62" s="11">
        <v>64952.332897502143</v>
      </c>
      <c r="N62" s="11">
        <v>53430.236462179288</v>
      </c>
      <c r="O62" s="11">
        <v>34322.122811303539</v>
      </c>
      <c r="P62" s="11">
        <v>55839.429832797483</v>
      </c>
      <c r="Q62" s="11">
        <v>208544.12200378242</v>
      </c>
      <c r="R62" s="11">
        <f>SUM('UPL Debt Allocation by Hospital'!I62,'UPL Debt Allocation by Hospital'!K62,'UPL Debt Allocation by Hospital'!O62:Q62)</f>
        <v>159901.43814942104</v>
      </c>
      <c r="S62" s="11">
        <f t="shared" si="1"/>
        <v>0</v>
      </c>
      <c r="T62" s="11">
        <v>64952.332897502143</v>
      </c>
      <c r="U62" s="11">
        <v>53430.236462179288</v>
      </c>
      <c r="V62" s="11">
        <v>34322.122811303539</v>
      </c>
      <c r="W62" s="11">
        <v>55839.429832797483</v>
      </c>
      <c r="X62" s="11">
        <v>208544.12200378242</v>
      </c>
      <c r="Y62" s="11">
        <f>SUM('UPL Debt Allocation by Hospital'!I62,'UPL Debt Allocation by Hospital'!K62,'UPL Debt Allocation by Hospital'!U62:W62)</f>
        <v>159901.43814942101</v>
      </c>
      <c r="Z62" s="11">
        <f t="shared" si="2"/>
        <v>0</v>
      </c>
      <c r="AA62" s="11">
        <v>275026.38795454765</v>
      </c>
      <c r="AB62" s="11">
        <v>82896.22440881237</v>
      </c>
      <c r="AC62" s="11">
        <v>66622.210891628667</v>
      </c>
      <c r="AD62" s="11">
        <v>69447.6922991069</v>
      </c>
      <c r="AE62" s="11">
        <v>493992.51555409556</v>
      </c>
      <c r="AF62" s="11">
        <f>SUM('UPL Debt Allocation by Hospital'!I62,'UPL Debt Allocation by Hospital'!K62,'UPL Debt Allocation by Hospital'!AA62:AC62)</f>
        <v>167335.12547254591</v>
      </c>
      <c r="AG62" s="11">
        <f t="shared" si="0"/>
        <v>0</v>
      </c>
    </row>
    <row r="63" spans="1:33" ht="16.2" x14ac:dyDescent="0.3">
      <c r="A63" s="13" t="s">
        <v>287</v>
      </c>
      <c r="B63" s="13" t="s">
        <v>287</v>
      </c>
      <c r="C63" s="12" t="s">
        <v>38</v>
      </c>
      <c r="D63" s="12" t="s">
        <v>28</v>
      </c>
      <c r="E63" s="12" t="s">
        <v>14</v>
      </c>
      <c r="F63" s="12"/>
      <c r="G63" s="12" t="s">
        <v>935</v>
      </c>
      <c r="H63" s="11">
        <v>392714.63</v>
      </c>
      <c r="I63" s="11">
        <v>909167.99</v>
      </c>
      <c r="J63" s="11">
        <v>940017.31</v>
      </c>
      <c r="K63" s="11">
        <v>1000013.8900000001</v>
      </c>
      <c r="L63" s="11">
        <v>846142.27</v>
      </c>
      <c r="M63" s="11">
        <v>50663.477650703528</v>
      </c>
      <c r="N63" s="11">
        <v>53117.168581135149</v>
      </c>
      <c r="O63" s="11">
        <v>61111.179667732053</v>
      </c>
      <c r="P63" s="11">
        <v>89973.388645396422</v>
      </c>
      <c r="Q63" s="11">
        <v>254865.21454496714</v>
      </c>
      <c r="R63" s="11">
        <f>SUM('UPL Debt Allocation by Hospital'!I63,'UPL Debt Allocation by Hospital'!K63,'UPL Debt Allocation by Hospital'!O63:Q63)</f>
        <v>100019.99363218434</v>
      </c>
      <c r="S63" s="11">
        <f t="shared" si="1"/>
        <v>0</v>
      </c>
      <c r="T63" s="11">
        <v>52113.984112121288</v>
      </c>
      <c r="U63" s="11">
        <v>53117.168581135149</v>
      </c>
      <c r="V63" s="11">
        <v>61111.179667732053</v>
      </c>
      <c r="W63" s="11">
        <v>89973.388645396422</v>
      </c>
      <c r="X63" s="11">
        <v>256315.72100638491</v>
      </c>
      <c r="Y63" s="11">
        <f>SUM('UPL Debt Allocation by Hospital'!I63,'UPL Debt Allocation by Hospital'!K63,'UPL Debt Allocation by Hospital'!U63:W63)</f>
        <v>100059.65980586957</v>
      </c>
      <c r="Z63" s="11">
        <f t="shared" si="2"/>
        <v>0</v>
      </c>
      <c r="AA63" s="11">
        <v>132358.85374388815</v>
      </c>
      <c r="AB63" s="11">
        <v>78732.827548208603</v>
      </c>
      <c r="AC63" s="11">
        <v>94093.089498110072</v>
      </c>
      <c r="AD63" s="11">
        <v>179869.87216348591</v>
      </c>
      <c r="AE63" s="11">
        <v>485054.6429536927</v>
      </c>
      <c r="AF63" s="11">
        <f>SUM('UPL Debt Allocation by Hospital'!I63,'UPL Debt Allocation by Hospital'!K63,'UPL Debt Allocation by Hospital'!AA63:AC63)</f>
        <v>103856.34401757152</v>
      </c>
      <c r="AG63" s="11">
        <f t="shared" si="0"/>
        <v>0</v>
      </c>
    </row>
    <row r="64" spans="1:33" ht="16.2" x14ac:dyDescent="0.3">
      <c r="A64" s="13" t="s">
        <v>288</v>
      </c>
      <c r="B64" s="13" t="s">
        <v>288</v>
      </c>
      <c r="C64" s="12" t="s">
        <v>39</v>
      </c>
      <c r="D64" s="12" t="s">
        <v>28</v>
      </c>
      <c r="E64" s="12" t="s">
        <v>14</v>
      </c>
      <c r="F64" s="12"/>
      <c r="G64" s="12" t="s">
        <v>655</v>
      </c>
      <c r="H64" s="11">
        <v>240108.9</v>
      </c>
      <c r="I64" s="11">
        <v>207987.99</v>
      </c>
      <c r="J64" s="11">
        <v>123882.42</v>
      </c>
      <c r="K64" s="11">
        <v>178886</v>
      </c>
      <c r="L64" s="11">
        <v>245109.46</v>
      </c>
      <c r="M64" s="11">
        <v>3793.8652553451016</v>
      </c>
      <c r="N64" s="11">
        <v>6857.4678073194145</v>
      </c>
      <c r="O64" s="11">
        <v>13012.923112235923</v>
      </c>
      <c r="P64" s="11">
        <v>8339.1915982548217</v>
      </c>
      <c r="Q64" s="11">
        <v>32003.447773155262</v>
      </c>
      <c r="R64" s="11">
        <f>SUM('UPL Debt Allocation by Hospital'!I64,'UPL Debt Allocation by Hospital'!K64,'UPL Debt Allocation by Hospital'!O64:Q64)</f>
        <v>21587.45925800594</v>
      </c>
      <c r="S64" s="11">
        <f t="shared" si="1"/>
        <v>0</v>
      </c>
      <c r="T64" s="11">
        <v>3902.4844485352478</v>
      </c>
      <c r="U64" s="11">
        <v>6857.4678073194145</v>
      </c>
      <c r="V64" s="11">
        <v>13012.923112235923</v>
      </c>
      <c r="W64" s="11">
        <v>8339.1915982548217</v>
      </c>
      <c r="X64" s="11">
        <v>32112.06696634541</v>
      </c>
      <c r="Y64" s="11">
        <f>SUM('UPL Debt Allocation by Hospital'!I64,'UPL Debt Allocation by Hospital'!K64,'UPL Debt Allocation by Hospital'!U64:W64)</f>
        <v>21590.429605189653</v>
      </c>
      <c r="Z64" s="11">
        <f t="shared" si="2"/>
        <v>0</v>
      </c>
      <c r="AA64" s="11">
        <v>1207.8997889468656</v>
      </c>
      <c r="AB64" s="11">
        <v>0</v>
      </c>
      <c r="AC64" s="11">
        <v>0</v>
      </c>
      <c r="AD64" s="11">
        <v>0</v>
      </c>
      <c r="AE64" s="11">
        <v>1207.8997889468656</v>
      </c>
      <c r="AF64" s="11">
        <f>SUM('UPL Debt Allocation by Hospital'!I64,'UPL Debt Allocation by Hospital'!K64,'UPL Debt Allocation by Hospital'!AA64:AC64)</f>
        <v>20973.412386543339</v>
      </c>
      <c r="AG64" s="11">
        <f t="shared" si="0"/>
        <v>19765.512597596473</v>
      </c>
    </row>
    <row r="65" spans="1:33" ht="16.2" x14ac:dyDescent="0.3">
      <c r="A65" s="13" t="s">
        <v>289</v>
      </c>
      <c r="B65" s="13" t="s">
        <v>289</v>
      </c>
      <c r="C65" s="12" t="s">
        <v>581</v>
      </c>
      <c r="D65" s="12" t="s">
        <v>28</v>
      </c>
      <c r="E65" s="12" t="s">
        <v>14</v>
      </c>
      <c r="F65" s="12"/>
      <c r="G65" s="12" t="s">
        <v>934</v>
      </c>
      <c r="H65" s="11">
        <v>209307.36000000002</v>
      </c>
      <c r="I65" s="11">
        <v>71193.990000000005</v>
      </c>
      <c r="J65" s="11">
        <v>104375.79000000001</v>
      </c>
      <c r="K65" s="11">
        <v>434815.11</v>
      </c>
      <c r="L65" s="11">
        <v>478120.77</v>
      </c>
      <c r="M65" s="11">
        <v>1101.3783746151862</v>
      </c>
      <c r="N65" s="11">
        <v>7909.8538580541663</v>
      </c>
      <c r="O65" s="11">
        <v>12679.601714264858</v>
      </c>
      <c r="P65" s="11">
        <v>25747.62848290168</v>
      </c>
      <c r="Q65" s="11">
        <v>47438.46242983589</v>
      </c>
      <c r="R65" s="11">
        <f>SUM('UPL Debt Allocation by Hospital'!I65,'UPL Debt Allocation by Hospital'!K65,'UPL Debt Allocation by Hospital'!O65:Q65)</f>
        <v>31751.499804734696</v>
      </c>
      <c r="S65" s="11">
        <f t="shared" si="1"/>
        <v>0</v>
      </c>
      <c r="T65" s="11">
        <v>1101.3783746151862</v>
      </c>
      <c r="U65" s="11">
        <v>7909.8538580541663</v>
      </c>
      <c r="V65" s="11">
        <v>12679.601714264858</v>
      </c>
      <c r="W65" s="11">
        <v>25747.62848290168</v>
      </c>
      <c r="X65" s="11">
        <v>47438.46242983589</v>
      </c>
      <c r="Y65" s="11">
        <f>SUM('UPL Debt Allocation by Hospital'!I65,'UPL Debt Allocation by Hospital'!K65,'UPL Debt Allocation by Hospital'!U65:W65)</f>
        <v>31751.499804734689</v>
      </c>
      <c r="Z65" s="11">
        <f t="shared" si="2"/>
        <v>0</v>
      </c>
      <c r="AA65" s="11">
        <v>650.73225172668731</v>
      </c>
      <c r="AB65" s="11">
        <v>1799.9351897939252</v>
      </c>
      <c r="AC65" s="11">
        <v>1369.676377696188</v>
      </c>
      <c r="AD65" s="11">
        <v>7429.9898343751947</v>
      </c>
      <c r="AE65" s="11">
        <v>11250.333653591995</v>
      </c>
      <c r="AF65" s="11">
        <f>SUM('UPL Debt Allocation by Hospital'!I65,'UPL Debt Allocation by Hospital'!K65,'UPL Debt Allocation by Hospital'!AA65:AC65)</f>
        <v>31262.853319109243</v>
      </c>
      <c r="AG65" s="11">
        <f t="shared" si="0"/>
        <v>20012.519665517248</v>
      </c>
    </row>
    <row r="66" spans="1:33" ht="16.2" x14ac:dyDescent="0.3">
      <c r="A66" s="13" t="s">
        <v>290</v>
      </c>
      <c r="B66" s="13" t="s">
        <v>290</v>
      </c>
      <c r="C66" s="12" t="s">
        <v>933</v>
      </c>
      <c r="D66" s="12" t="s">
        <v>13</v>
      </c>
      <c r="E66" s="12"/>
      <c r="F66" s="12"/>
      <c r="G66" s="12" t="s">
        <v>779</v>
      </c>
      <c r="H66" s="11">
        <v>1194693.8700000001</v>
      </c>
      <c r="I66" s="11">
        <v>2233461.6</v>
      </c>
      <c r="J66" s="11">
        <v>2537210.4500000002</v>
      </c>
      <c r="K66" s="11">
        <v>2333151.21</v>
      </c>
      <c r="L66" s="11">
        <v>2385637.1799999997</v>
      </c>
      <c r="M66" s="11">
        <v>154333.45447302968</v>
      </c>
      <c r="N66" s="11">
        <v>130732.44283757007</v>
      </c>
      <c r="O66" s="11">
        <v>139656.12475366634</v>
      </c>
      <c r="P66" s="11">
        <v>122195.81201927304</v>
      </c>
      <c r="Q66" s="11">
        <v>546917.83408353908</v>
      </c>
      <c r="R66" s="11">
        <f>SUM('UPL Debt Allocation by Hospital'!I66,'UPL Debt Allocation by Hospital'!K66,'UPL Debt Allocation by Hospital'!O66:Q66)</f>
        <v>259852.59379300085</v>
      </c>
      <c r="S66" s="11">
        <f t="shared" si="1"/>
        <v>0</v>
      </c>
      <c r="T66" s="11">
        <v>160956.51837670119</v>
      </c>
      <c r="U66" s="11">
        <v>137141.83104477951</v>
      </c>
      <c r="V66" s="11">
        <v>151223.4875678666</v>
      </c>
      <c r="W66" s="11">
        <v>133933.42751281583</v>
      </c>
      <c r="X66" s="11">
        <v>583255.26450216305</v>
      </c>
      <c r="Y66" s="11">
        <f>SUM('UPL Debt Allocation by Hospital'!I66,'UPL Debt Allocation by Hospital'!K66,'UPL Debt Allocation by Hospital'!U66:W66)</f>
        <v>260525.26175379654</v>
      </c>
      <c r="Z66" s="11">
        <f t="shared" si="2"/>
        <v>0</v>
      </c>
      <c r="AA66" s="11">
        <v>44470.666166943047</v>
      </c>
      <c r="AB66" s="11">
        <v>14128.985243170806</v>
      </c>
      <c r="AC66" s="11">
        <v>65409.68779579801</v>
      </c>
      <c r="AD66" s="11">
        <v>23867.361682856932</v>
      </c>
      <c r="AE66" s="11">
        <v>147876.7008887688</v>
      </c>
      <c r="AF66" s="11">
        <f>SUM('UPL Debt Allocation by Hospital'!I66,'UPL Debt Allocation by Hospital'!K66,'UPL Debt Allocation by Hospital'!AA66:AC66)</f>
        <v>251629.70340701175</v>
      </c>
      <c r="AG66" s="11">
        <f t="shared" si="0"/>
        <v>103753.00251824295</v>
      </c>
    </row>
    <row r="67" spans="1:33" ht="16.2" x14ac:dyDescent="0.3">
      <c r="A67" s="13" t="s">
        <v>291</v>
      </c>
      <c r="B67" s="13" t="s">
        <v>291</v>
      </c>
      <c r="C67" s="12" t="s">
        <v>40</v>
      </c>
      <c r="D67" s="12" t="s">
        <v>13</v>
      </c>
      <c r="E67" s="12" t="s">
        <v>14</v>
      </c>
      <c r="F67" s="12"/>
      <c r="G67" s="12" t="s">
        <v>932</v>
      </c>
      <c r="H67" s="11">
        <v>343550.06</v>
      </c>
      <c r="I67" s="11">
        <v>327020.42000000004</v>
      </c>
      <c r="J67" s="11">
        <v>419355.77999999997</v>
      </c>
      <c r="K67" s="11">
        <v>555314.4</v>
      </c>
      <c r="L67" s="11">
        <v>420413.53</v>
      </c>
      <c r="M67" s="11">
        <v>5869.14488347523</v>
      </c>
      <c r="N67" s="11">
        <v>10129.661017440754</v>
      </c>
      <c r="O67" s="11">
        <v>10062.453953715485</v>
      </c>
      <c r="P67" s="11">
        <v>24741.418866701828</v>
      </c>
      <c r="Q67" s="11">
        <v>50802.678721333301</v>
      </c>
      <c r="R67" s="11">
        <f>SUM('UPL Debt Allocation by Hospital'!I67,'UPL Debt Allocation by Hospital'!K67,'UPL Debt Allocation by Hospital'!O67:Q67)</f>
        <v>47882.128064830649</v>
      </c>
      <c r="S67" s="11">
        <f t="shared" si="1"/>
        <v>0</v>
      </c>
      <c r="T67" s="11">
        <v>5869.14488347523</v>
      </c>
      <c r="U67" s="11">
        <v>10129.661017440754</v>
      </c>
      <c r="V67" s="11">
        <v>10062.453953715485</v>
      </c>
      <c r="W67" s="11">
        <v>24741.418866701828</v>
      </c>
      <c r="X67" s="11">
        <v>50802.678721333301</v>
      </c>
      <c r="Y67" s="11">
        <f>SUM('UPL Debt Allocation by Hospital'!I67,'UPL Debt Allocation by Hospital'!K67,'UPL Debt Allocation by Hospital'!U67:W67)</f>
        <v>47882.128064830635</v>
      </c>
      <c r="Z67" s="11">
        <f t="shared" si="2"/>
        <v>0</v>
      </c>
      <c r="AA67" s="11">
        <v>0</v>
      </c>
      <c r="AB67" s="11">
        <v>0</v>
      </c>
      <c r="AC67" s="11">
        <v>0</v>
      </c>
      <c r="AD67" s="11">
        <v>8535.2921115076751</v>
      </c>
      <c r="AE67" s="11">
        <v>8535.2921115076751</v>
      </c>
      <c r="AF67" s="11">
        <f>SUM('UPL Debt Allocation by Hospital'!I67,'UPL Debt Allocation by Hospital'!K67,'UPL Debt Allocation by Hospital'!AA67:AC67)</f>
        <v>47169.501228058332</v>
      </c>
      <c r="AG67" s="11">
        <f t="shared" ref="AG67:AG130" si="3">IF(AE67&lt;AF67,AF67-AE67,0)</f>
        <v>38634.209116550657</v>
      </c>
    </row>
    <row r="68" spans="1:33" ht="16.2" x14ac:dyDescent="0.3">
      <c r="A68" s="13" t="s">
        <v>292</v>
      </c>
      <c r="B68" s="13" t="s">
        <v>292</v>
      </c>
      <c r="C68" s="12" t="s">
        <v>41</v>
      </c>
      <c r="D68" s="12" t="s">
        <v>13</v>
      </c>
      <c r="E68" s="12" t="s">
        <v>14</v>
      </c>
      <c r="F68" s="12"/>
      <c r="G68" s="12" t="s">
        <v>750</v>
      </c>
      <c r="H68" s="11">
        <v>13324008.279999999</v>
      </c>
      <c r="I68" s="11">
        <v>7955054.3499999996</v>
      </c>
      <c r="J68" s="11">
        <v>5813358.7700000005</v>
      </c>
      <c r="K68" s="11">
        <v>12139116.420000002</v>
      </c>
      <c r="L68" s="11">
        <v>12751301.799999999</v>
      </c>
      <c r="M68" s="11">
        <v>596806.96716209094</v>
      </c>
      <c r="N68" s="11">
        <v>563875.73884114332</v>
      </c>
      <c r="O68" s="11">
        <v>596955.67857937957</v>
      </c>
      <c r="P68" s="11">
        <v>1018931.1262321931</v>
      </c>
      <c r="Q68" s="11">
        <v>2776569.5108148069</v>
      </c>
      <c r="R68" s="11">
        <f>SUM('UPL Debt Allocation by Hospital'!I68,'UPL Debt Allocation by Hospital'!K68,'UPL Debt Allocation by Hospital'!O68:Q68)</f>
        <v>1157935.9904290244</v>
      </c>
      <c r="S68" s="11">
        <f t="shared" ref="S68:S131" si="4">IF(Q68&lt;R68,R68-Q68,0)</f>
        <v>0</v>
      </c>
      <c r="T68" s="11">
        <v>622418.33376544574</v>
      </c>
      <c r="U68" s="11">
        <v>591520.73982494883</v>
      </c>
      <c r="V68" s="11">
        <v>646400.00427798112</v>
      </c>
      <c r="W68" s="11">
        <v>1018931.126232193</v>
      </c>
      <c r="X68" s="11">
        <v>2879270.2041005688</v>
      </c>
      <c r="Y68" s="11">
        <f>SUM('UPL Debt Allocation by Hospital'!I68,'UPL Debt Allocation by Hospital'!K68,'UPL Debt Allocation by Hospital'!U68:W68)</f>
        <v>1160744.2769334237</v>
      </c>
      <c r="Z68" s="11">
        <f t="shared" ref="Z68:Z131" si="5">IF(X68&lt;Y68,Y68-X68,0)</f>
        <v>0</v>
      </c>
      <c r="AA68" s="11">
        <v>1137620.5371891099</v>
      </c>
      <c r="AB68" s="11">
        <v>0</v>
      </c>
      <c r="AC68" s="11">
        <v>0</v>
      </c>
      <c r="AD68" s="11">
        <v>356082.98363688844</v>
      </c>
      <c r="AE68" s="11">
        <v>1493703.5208259984</v>
      </c>
      <c r="AF68" s="11">
        <f>SUM('UPL Debt Allocation by Hospital'!I68,'UPL Debt Allocation by Hospital'!K68,'UPL Debt Allocation by Hospital'!AA68:AC68)</f>
        <v>1140983.9089629664</v>
      </c>
      <c r="AG68" s="11">
        <f t="shared" si="3"/>
        <v>0</v>
      </c>
    </row>
    <row r="69" spans="1:33" ht="16.2" x14ac:dyDescent="0.3">
      <c r="A69" s="13" t="s">
        <v>293</v>
      </c>
      <c r="B69" s="13" t="s">
        <v>293</v>
      </c>
      <c r="C69" s="12" t="s">
        <v>931</v>
      </c>
      <c r="D69" s="12" t="s">
        <v>13</v>
      </c>
      <c r="E69" s="12" t="s">
        <v>14</v>
      </c>
      <c r="F69" s="12"/>
      <c r="G69" s="12" t="s">
        <v>930</v>
      </c>
      <c r="H69" s="11">
        <v>0</v>
      </c>
      <c r="I69" s="11">
        <v>0</v>
      </c>
      <c r="J69" s="11">
        <v>0</v>
      </c>
      <c r="K69" s="11">
        <v>4867914.95</v>
      </c>
      <c r="L69" s="11">
        <v>3681555.56</v>
      </c>
      <c r="M69" s="11">
        <v>99455.287673419443</v>
      </c>
      <c r="N69" s="11">
        <v>80108.206899113866</v>
      </c>
      <c r="O69" s="11">
        <v>90915.435170765821</v>
      </c>
      <c r="P69" s="11">
        <v>507520.16496190516</v>
      </c>
      <c r="Q69" s="11">
        <v>777999.09470520425</v>
      </c>
      <c r="R69" s="11">
        <f>SUM('UPL Debt Allocation by Hospital'!I69,'UPL Debt Allocation by Hospital'!K69,'UPL Debt Allocation by Hospital'!O69:Q69)</f>
        <v>241170.05326506688</v>
      </c>
      <c r="S69" s="11">
        <f t="shared" si="4"/>
        <v>0</v>
      </c>
      <c r="T69" s="11">
        <v>99455.287673419443</v>
      </c>
      <c r="U69" s="11">
        <v>80108.206899113866</v>
      </c>
      <c r="V69" s="11">
        <v>90915.435170765821</v>
      </c>
      <c r="W69" s="11">
        <v>507520.16496190516</v>
      </c>
      <c r="X69" s="11">
        <v>777999.09470520425</v>
      </c>
      <c r="Y69" s="11">
        <f>SUM('UPL Debt Allocation by Hospital'!I69,'UPL Debt Allocation by Hospital'!K69,'UPL Debt Allocation by Hospital'!U69:W69)</f>
        <v>241170.05326506682</v>
      </c>
      <c r="Z69" s="11">
        <f t="shared" si="5"/>
        <v>0</v>
      </c>
      <c r="AA69" s="11">
        <v>519036.21961255581</v>
      </c>
      <c r="AB69" s="11">
        <v>0</v>
      </c>
      <c r="AC69" s="11">
        <v>0</v>
      </c>
      <c r="AD69" s="11">
        <v>2033566.3859621002</v>
      </c>
      <c r="AE69" s="11">
        <v>2552602.6055746563</v>
      </c>
      <c r="AF69" s="11">
        <f>SUM('UPL Debt Allocation by Hospital'!I69,'UPL Debt Allocation by Hospital'!K69,'UPL Debt Allocation by Hospital'!AA69:AC69)</f>
        <v>247967.67793464763</v>
      </c>
      <c r="AG69" s="11">
        <f t="shared" si="3"/>
        <v>0</v>
      </c>
    </row>
    <row r="70" spans="1:33" ht="16.2" x14ac:dyDescent="0.3">
      <c r="A70" s="13" t="s">
        <v>294</v>
      </c>
      <c r="B70" s="13" t="s">
        <v>294</v>
      </c>
      <c r="C70" s="12" t="s">
        <v>42</v>
      </c>
      <c r="D70" s="12" t="s">
        <v>28</v>
      </c>
      <c r="E70" s="12" t="s">
        <v>14</v>
      </c>
      <c r="F70" s="12"/>
      <c r="G70" s="12" t="s">
        <v>929</v>
      </c>
      <c r="H70" s="11">
        <v>221480.07</v>
      </c>
      <c r="I70" s="11">
        <v>83202</v>
      </c>
      <c r="J70" s="11">
        <v>299793.59000000003</v>
      </c>
      <c r="K70" s="11">
        <v>631012.82000000007</v>
      </c>
      <c r="L70" s="11">
        <v>499310.54000000004</v>
      </c>
      <c r="M70" s="11">
        <v>14596.108663210101</v>
      </c>
      <c r="N70" s="11">
        <v>10914.898444367074</v>
      </c>
      <c r="O70" s="11">
        <v>12980.416427185732</v>
      </c>
      <c r="P70" s="11">
        <v>16536.872802490114</v>
      </c>
      <c r="Q70" s="11">
        <v>55028.296337253021</v>
      </c>
      <c r="R70" s="11">
        <f>SUM('UPL Debt Allocation by Hospital'!I70,'UPL Debt Allocation by Hospital'!K70,'UPL Debt Allocation by Hospital'!O70:Q70)</f>
        <v>43825.810289147114</v>
      </c>
      <c r="S70" s="11">
        <f t="shared" si="4"/>
        <v>0</v>
      </c>
      <c r="T70" s="11">
        <v>14596.108663210101</v>
      </c>
      <c r="U70" s="11">
        <v>10914.898444367074</v>
      </c>
      <c r="V70" s="11">
        <v>12980.416427185732</v>
      </c>
      <c r="W70" s="11">
        <v>16536.872802490114</v>
      </c>
      <c r="X70" s="11">
        <v>55028.296337253021</v>
      </c>
      <c r="Y70" s="11">
        <f>SUM('UPL Debt Allocation by Hospital'!I70,'UPL Debt Allocation by Hospital'!K70,'UPL Debt Allocation by Hospital'!U70:W70)</f>
        <v>43825.810289147106</v>
      </c>
      <c r="Z70" s="11">
        <f t="shared" si="5"/>
        <v>0</v>
      </c>
      <c r="AA70" s="11">
        <v>58841.815213921545</v>
      </c>
      <c r="AB70" s="11">
        <v>232.28181833195785</v>
      </c>
      <c r="AC70" s="11">
        <v>6.1062677567571694E-3</v>
      </c>
      <c r="AD70" s="11">
        <v>8.1962674129752774E-3</v>
      </c>
      <c r="AE70" s="11">
        <v>59074.111334788679</v>
      </c>
      <c r="AF70" s="11">
        <f>SUM('UPL Debt Allocation by Hospital'!I70,'UPL Debt Allocation by Hospital'!K70,'UPL Debt Allocation by Hospital'!AA70:AC70)</f>
        <v>44388.738092499276</v>
      </c>
      <c r="AG70" s="11">
        <f t="shared" si="3"/>
        <v>0</v>
      </c>
    </row>
    <row r="71" spans="1:33" ht="16.2" x14ac:dyDescent="0.3">
      <c r="A71" s="13" t="s">
        <v>295</v>
      </c>
      <c r="B71" s="13" t="s">
        <v>295</v>
      </c>
      <c r="C71" s="12" t="s">
        <v>928</v>
      </c>
      <c r="D71" s="12" t="s">
        <v>13</v>
      </c>
      <c r="E71" s="12" t="s">
        <v>14</v>
      </c>
      <c r="F71" s="12"/>
      <c r="G71" s="12" t="s">
        <v>927</v>
      </c>
      <c r="H71" s="11">
        <v>0</v>
      </c>
      <c r="I71" s="11">
        <v>0</v>
      </c>
      <c r="J71" s="11">
        <v>0</v>
      </c>
      <c r="K71" s="11">
        <v>3091611.85</v>
      </c>
      <c r="L71" s="11">
        <v>3857675.46</v>
      </c>
      <c r="M71" s="11">
        <v>0</v>
      </c>
      <c r="N71" s="11">
        <v>52098.785426679089</v>
      </c>
      <c r="O71" s="11">
        <v>95433.67512479068</v>
      </c>
      <c r="P71" s="11">
        <v>98070.680880434331</v>
      </c>
      <c r="Q71" s="11">
        <v>245603.14143190411</v>
      </c>
      <c r="R71" s="11">
        <f>SUM('UPL Debt Allocation by Hospital'!I71,'UPL Debt Allocation by Hospital'!K71,'UPL Debt Allocation by Hospital'!O71:Q71)</f>
        <v>194053.20194984277</v>
      </c>
      <c r="S71" s="11">
        <f t="shared" si="4"/>
        <v>0</v>
      </c>
      <c r="T71" s="11">
        <v>0</v>
      </c>
      <c r="U71" s="11">
        <v>52098.785426679089</v>
      </c>
      <c r="V71" s="11">
        <v>95433.67512479068</v>
      </c>
      <c r="W71" s="11">
        <v>98070.680880434331</v>
      </c>
      <c r="X71" s="11">
        <v>245603.14143190411</v>
      </c>
      <c r="Y71" s="11">
        <f>SUM('UPL Debt Allocation by Hospital'!I71,'UPL Debt Allocation by Hospital'!K71,'UPL Debt Allocation by Hospital'!U71:W71)</f>
        <v>194053.20194984274</v>
      </c>
      <c r="Z71" s="11">
        <f t="shared" si="5"/>
        <v>0</v>
      </c>
      <c r="AA71" s="11">
        <v>0</v>
      </c>
      <c r="AB71" s="11">
        <v>2825.2678423071156</v>
      </c>
      <c r="AC71" s="11">
        <v>0</v>
      </c>
      <c r="AD71" s="11">
        <v>20095.538027720559</v>
      </c>
      <c r="AE71" s="11">
        <v>22920.805870027674</v>
      </c>
      <c r="AF71" s="11">
        <f>SUM('UPL Debt Allocation by Hospital'!I71,'UPL Debt Allocation by Hospital'!K71,'UPL Debt Allocation by Hospital'!AA71:AC71)</f>
        <v>190096.37224394071</v>
      </c>
      <c r="AG71" s="11">
        <f t="shared" si="3"/>
        <v>167175.56637391303</v>
      </c>
    </row>
    <row r="72" spans="1:33" ht="16.2" x14ac:dyDescent="0.3">
      <c r="A72" s="13" t="s">
        <v>296</v>
      </c>
      <c r="B72" s="13" t="s">
        <v>296</v>
      </c>
      <c r="C72" s="12" t="s">
        <v>43</v>
      </c>
      <c r="D72" s="12" t="s">
        <v>13</v>
      </c>
      <c r="E72" s="12"/>
      <c r="F72" s="12"/>
      <c r="G72" s="12" t="s">
        <v>678</v>
      </c>
      <c r="H72" s="11">
        <v>59391014.829999998</v>
      </c>
      <c r="I72" s="11">
        <v>63171466.049999997</v>
      </c>
      <c r="J72" s="11">
        <v>50723853.280000001</v>
      </c>
      <c r="K72" s="11">
        <v>49544137.100000001</v>
      </c>
      <c r="L72" s="11">
        <v>45221429.409999996</v>
      </c>
      <c r="M72" s="11">
        <v>2807846.4321527481</v>
      </c>
      <c r="N72" s="11">
        <v>2441683.1148260739</v>
      </c>
      <c r="O72" s="11">
        <v>2372856.7321017054</v>
      </c>
      <c r="P72" s="11">
        <v>2622757.7614854374</v>
      </c>
      <c r="Q72" s="11">
        <v>10245144.040565964</v>
      </c>
      <c r="R72" s="11">
        <f>SUM('UPL Debt Allocation by Hospital'!I72,'UPL Debt Allocation by Hospital'!K72,'UPL Debt Allocation by Hospital'!O72:Q72)</f>
        <v>5858135.4569958337</v>
      </c>
      <c r="S72" s="11">
        <f t="shared" si="4"/>
        <v>0</v>
      </c>
      <c r="T72" s="11">
        <v>2928342.3182543167</v>
      </c>
      <c r="U72" s="11">
        <v>2561390.92890978</v>
      </c>
      <c r="V72" s="11">
        <v>2569394.4405248184</v>
      </c>
      <c r="W72" s="11">
        <v>2874688.8352947887</v>
      </c>
      <c r="X72" s="11">
        <v>10933816.522983704</v>
      </c>
      <c r="Y72" s="11">
        <f>SUM('UPL Debt Allocation by Hospital'!I72,'UPL Debt Allocation by Hospital'!K72,'UPL Debt Allocation by Hospital'!U72:W72)</f>
        <v>5870077.9097337155</v>
      </c>
      <c r="Z72" s="11">
        <f t="shared" si="5"/>
        <v>0</v>
      </c>
      <c r="AA72" s="11">
        <v>0</v>
      </c>
      <c r="AB72" s="11">
        <v>0</v>
      </c>
      <c r="AC72" s="11">
        <v>0</v>
      </c>
      <c r="AD72" s="11">
        <v>2278352.7922576922</v>
      </c>
      <c r="AE72" s="11">
        <v>2278352.7922576922</v>
      </c>
      <c r="AF72" s="11">
        <f>SUM('UPL Debt Allocation by Hospital'!I72,'UPL Debt Allocation by Hospital'!K72,'UPL Debt Allocation by Hospital'!AA72:AC72)</f>
        <v>5649703.6599052846</v>
      </c>
      <c r="AG72" s="11">
        <f t="shared" si="3"/>
        <v>3371350.8676475924</v>
      </c>
    </row>
    <row r="73" spans="1:33" ht="16.2" x14ac:dyDescent="0.3">
      <c r="A73" s="13" t="s">
        <v>297</v>
      </c>
      <c r="B73" s="13" t="s">
        <v>297</v>
      </c>
      <c r="C73" s="12" t="s">
        <v>926</v>
      </c>
      <c r="D73" s="12" t="s">
        <v>13</v>
      </c>
      <c r="E73" s="12"/>
      <c r="F73" s="12"/>
      <c r="G73" s="12" t="s">
        <v>733</v>
      </c>
      <c r="H73" s="11">
        <v>4360200.3099999996</v>
      </c>
      <c r="I73" s="11">
        <v>28874823.98</v>
      </c>
      <c r="J73" s="11">
        <v>18739726.120000001</v>
      </c>
      <c r="K73" s="11">
        <v>14066378.91</v>
      </c>
      <c r="L73" s="11">
        <v>11753980.939999999</v>
      </c>
      <c r="M73" s="11">
        <v>660272.22699794569</v>
      </c>
      <c r="N73" s="11">
        <v>666728.94679807255</v>
      </c>
      <c r="O73" s="11">
        <v>611217.60446854727</v>
      </c>
      <c r="P73" s="11">
        <v>547597.47824310954</v>
      </c>
      <c r="Q73" s="11">
        <v>2485816.2565076752</v>
      </c>
      <c r="R73" s="11">
        <f>SUM('UPL Debt Allocation by Hospital'!I73,'UPL Debt Allocation by Hospital'!K73,'UPL Debt Allocation by Hospital'!O73:Q73)</f>
        <v>1802176.4778665625</v>
      </c>
      <c r="S73" s="11">
        <f t="shared" si="4"/>
        <v>0</v>
      </c>
      <c r="T73" s="11">
        <v>688607.14095525048</v>
      </c>
      <c r="U73" s="11">
        <v>699416.5074085797</v>
      </c>
      <c r="V73" s="11">
        <v>661843.20933754114</v>
      </c>
      <c r="W73" s="11">
        <v>600197.38767239125</v>
      </c>
      <c r="X73" s="11">
        <v>2650064.2453737622</v>
      </c>
      <c r="Y73" s="11">
        <f>SUM('UPL Debt Allocation by Hospital'!I73,'UPL Debt Allocation by Hospital'!K73,'UPL Debt Allocation by Hospital'!U73:W73)</f>
        <v>1805229.4260674445</v>
      </c>
      <c r="Z73" s="11">
        <f t="shared" si="5"/>
        <v>0</v>
      </c>
      <c r="AA73" s="11">
        <v>0</v>
      </c>
      <c r="AB73" s="11">
        <v>0</v>
      </c>
      <c r="AC73" s="11">
        <v>0</v>
      </c>
      <c r="AD73" s="11">
        <v>476162.36595816491</v>
      </c>
      <c r="AE73" s="11">
        <v>476162.36595816491</v>
      </c>
      <c r="AF73" s="11">
        <f>SUM('UPL Debt Allocation by Hospital'!I73,'UPL Debt Allocation by Hospital'!K73,'UPL Debt Allocation by Hospital'!AA73:AC73)</f>
        <v>1749176.6346036475</v>
      </c>
      <c r="AG73" s="11">
        <f t="shared" si="3"/>
        <v>1273014.2686454826</v>
      </c>
    </row>
    <row r="74" spans="1:33" ht="16.2" x14ac:dyDescent="0.3">
      <c r="A74" s="13" t="s">
        <v>298</v>
      </c>
      <c r="B74" s="13" t="s">
        <v>298</v>
      </c>
      <c r="C74" s="12" t="s">
        <v>44</v>
      </c>
      <c r="D74" s="12" t="s">
        <v>13</v>
      </c>
      <c r="E74" s="12" t="s">
        <v>14</v>
      </c>
      <c r="F74" s="12"/>
      <c r="G74" s="12" t="s">
        <v>769</v>
      </c>
      <c r="H74" s="11">
        <v>2333652.06</v>
      </c>
      <c r="I74" s="11">
        <v>879606.88</v>
      </c>
      <c r="J74" s="11">
        <v>0</v>
      </c>
      <c r="K74" s="11">
        <v>3766024.4299999997</v>
      </c>
      <c r="L74" s="11">
        <v>3937106.63</v>
      </c>
      <c r="M74" s="11">
        <v>0</v>
      </c>
      <c r="N74" s="11">
        <v>127559.71797345385</v>
      </c>
      <c r="O74" s="11">
        <v>221015.83960711292</v>
      </c>
      <c r="P74" s="11">
        <v>378377.15461853426</v>
      </c>
      <c r="Q74" s="11">
        <v>726952.71219910099</v>
      </c>
      <c r="R74" s="11">
        <f>SUM('UPL Debt Allocation by Hospital'!I74,'UPL Debt Allocation by Hospital'!K74,'UPL Debt Allocation by Hospital'!O74:Q74)</f>
        <v>258858.97304236388</v>
      </c>
      <c r="S74" s="11">
        <f t="shared" si="4"/>
        <v>0</v>
      </c>
      <c r="T74" s="11">
        <v>0</v>
      </c>
      <c r="U74" s="11">
        <v>127559.71797345385</v>
      </c>
      <c r="V74" s="11">
        <v>221015.83960711292</v>
      </c>
      <c r="W74" s="11">
        <v>378377.15461853426</v>
      </c>
      <c r="X74" s="11">
        <v>726952.71219910099</v>
      </c>
      <c r="Y74" s="11">
        <f>SUM('UPL Debt Allocation by Hospital'!I74,'UPL Debt Allocation by Hospital'!K74,'UPL Debt Allocation by Hospital'!U74:W74)</f>
        <v>258858.97304236382</v>
      </c>
      <c r="Z74" s="11">
        <f t="shared" si="5"/>
        <v>0</v>
      </c>
      <c r="AA74" s="11">
        <v>0</v>
      </c>
      <c r="AB74" s="11">
        <v>284130.96587442281</v>
      </c>
      <c r="AC74" s="11">
        <v>566331.3263472676</v>
      </c>
      <c r="AD74" s="11">
        <v>692351.83146063774</v>
      </c>
      <c r="AE74" s="11">
        <v>1542814.123682328</v>
      </c>
      <c r="AF74" s="11">
        <f>SUM('UPL Debt Allocation by Hospital'!I74,'UPL Debt Allocation by Hospital'!K74,'UPL Debt Allocation by Hospital'!AA74:AC74)</f>
        <v>272582.41389799572</v>
      </c>
      <c r="AG74" s="11">
        <f t="shared" si="3"/>
        <v>0</v>
      </c>
    </row>
    <row r="75" spans="1:33" ht="16.2" x14ac:dyDescent="0.3">
      <c r="A75" s="13" t="s">
        <v>299</v>
      </c>
      <c r="B75" s="13" t="s">
        <v>299</v>
      </c>
      <c r="C75" s="12" t="s">
        <v>45</v>
      </c>
      <c r="D75" s="12" t="s">
        <v>28</v>
      </c>
      <c r="E75" s="12" t="s">
        <v>14</v>
      </c>
      <c r="F75" s="12"/>
      <c r="G75" s="12" t="s">
        <v>863</v>
      </c>
      <c r="H75" s="11">
        <v>9231.4699999999993</v>
      </c>
      <c r="I75" s="11">
        <v>805318.15</v>
      </c>
      <c r="J75" s="11">
        <v>583394.31000000006</v>
      </c>
      <c r="K75" s="11">
        <v>533592.75</v>
      </c>
      <c r="L75" s="11">
        <v>378251.53</v>
      </c>
      <c r="M75" s="11">
        <v>17583.46972331974</v>
      </c>
      <c r="N75" s="11">
        <v>23246.134638538319</v>
      </c>
      <c r="O75" s="11">
        <v>9833.2844420811471</v>
      </c>
      <c r="P75" s="11">
        <v>27889.962793273691</v>
      </c>
      <c r="Q75" s="11">
        <v>78552.851597212895</v>
      </c>
      <c r="R75" s="11">
        <f>SUM('UPL Debt Allocation by Hospital'!I75,'UPL Debt Allocation by Hospital'!K75,'UPL Debt Allocation by Hospital'!O75:Q75)</f>
        <v>55922.812054796988</v>
      </c>
      <c r="S75" s="11">
        <f t="shared" si="4"/>
        <v>0</v>
      </c>
      <c r="T75" s="11">
        <v>18086.888312617164</v>
      </c>
      <c r="U75" s="11">
        <v>23246.134638538319</v>
      </c>
      <c r="V75" s="11">
        <v>9833.2844420811471</v>
      </c>
      <c r="W75" s="11">
        <v>27889.962793273691</v>
      </c>
      <c r="X75" s="11">
        <v>79056.270186510315</v>
      </c>
      <c r="Y75" s="11">
        <f>SUM('UPL Debt Allocation by Hospital'!I75,'UPL Debt Allocation by Hospital'!K75,'UPL Debt Allocation by Hospital'!U75:W75)</f>
        <v>55936.578756104842</v>
      </c>
      <c r="Z75" s="11">
        <f t="shared" si="5"/>
        <v>0</v>
      </c>
      <c r="AA75" s="11">
        <v>4095.5984013311713</v>
      </c>
      <c r="AB75" s="11">
        <v>471.27911556564675</v>
      </c>
      <c r="AC75" s="11">
        <v>6.7225401004806871E-3</v>
      </c>
      <c r="AD75" s="11">
        <v>275.51378378211223</v>
      </c>
      <c r="AE75" s="11">
        <v>4842.3980232190306</v>
      </c>
      <c r="AF75" s="11">
        <f>SUM('UPL Debt Allocation by Hospital'!I75,'UPL Debt Allocation by Hospital'!K75,'UPL Debt Allocation by Hospital'!AA75:AC75)</f>
        <v>54662.341454851456</v>
      </c>
      <c r="AG75" s="11">
        <f t="shared" si="3"/>
        <v>49819.943431632426</v>
      </c>
    </row>
    <row r="76" spans="1:33" ht="16.2" x14ac:dyDescent="0.3">
      <c r="A76" s="13" t="s">
        <v>300</v>
      </c>
      <c r="B76" s="13" t="s">
        <v>300</v>
      </c>
      <c r="C76" s="12" t="s">
        <v>46</v>
      </c>
      <c r="D76" s="12" t="s">
        <v>13</v>
      </c>
      <c r="E76" s="12" t="s">
        <v>14</v>
      </c>
      <c r="F76" s="12"/>
      <c r="G76" s="12" t="s">
        <v>925</v>
      </c>
      <c r="H76" s="11">
        <v>2432863.12</v>
      </c>
      <c r="I76" s="11">
        <v>719673.22</v>
      </c>
      <c r="J76" s="11">
        <v>683142.09</v>
      </c>
      <c r="K76" s="11">
        <v>4188838.1299999994</v>
      </c>
      <c r="L76" s="11">
        <v>3678039.42</v>
      </c>
      <c r="M76" s="11">
        <v>364428.63339180173</v>
      </c>
      <c r="N76" s="11">
        <v>214422.6993284765</v>
      </c>
      <c r="O76" s="11">
        <v>419131.35215640807</v>
      </c>
      <c r="P76" s="11">
        <v>436691.5529608478</v>
      </c>
      <c r="Q76" s="11">
        <v>1434674.2378375342</v>
      </c>
      <c r="R76" s="11">
        <f>SUM('UPL Debt Allocation by Hospital'!I76,'UPL Debt Allocation by Hospital'!K76,'UPL Debt Allocation by Hospital'!O76:Q76)</f>
        <v>298099.46606275835</v>
      </c>
      <c r="S76" s="11">
        <f t="shared" si="4"/>
        <v>0</v>
      </c>
      <c r="T76" s="11">
        <v>364428.63339180173</v>
      </c>
      <c r="U76" s="11">
        <v>214422.6993284765</v>
      </c>
      <c r="V76" s="11">
        <v>419131.35215640807</v>
      </c>
      <c r="W76" s="11">
        <v>436691.55296084785</v>
      </c>
      <c r="X76" s="11">
        <v>1434674.2378375344</v>
      </c>
      <c r="Y76" s="11">
        <f>SUM('UPL Debt Allocation by Hospital'!I76,'UPL Debt Allocation by Hospital'!K76,'UPL Debt Allocation by Hospital'!U76:W76)</f>
        <v>298099.46606275829</v>
      </c>
      <c r="Z76" s="11">
        <f t="shared" si="5"/>
        <v>0</v>
      </c>
      <c r="AA76" s="11">
        <v>1871867.4078477458</v>
      </c>
      <c r="AB76" s="11">
        <v>35800.54244611942</v>
      </c>
      <c r="AC76" s="11">
        <v>1223150.2808195984</v>
      </c>
      <c r="AD76" s="11">
        <v>415765.18997045123</v>
      </c>
      <c r="AE76" s="11">
        <v>3546583.421083915</v>
      </c>
      <c r="AF76" s="11">
        <f>SUM('UPL Debt Allocation by Hospital'!I76,'UPL Debt Allocation by Hospital'!K76,'UPL Debt Allocation by Hospital'!AA76:AC76)</f>
        <v>356423.24452701793</v>
      </c>
      <c r="AG76" s="11">
        <f t="shared" si="3"/>
        <v>0</v>
      </c>
    </row>
    <row r="77" spans="1:33" ht="16.2" x14ac:dyDescent="0.3">
      <c r="A77" s="13" t="s">
        <v>301</v>
      </c>
      <c r="B77" s="13" t="s">
        <v>301</v>
      </c>
      <c r="C77" s="12" t="s">
        <v>47</v>
      </c>
      <c r="D77" s="12" t="s">
        <v>28</v>
      </c>
      <c r="E77" s="12" t="s">
        <v>14</v>
      </c>
      <c r="F77" s="12"/>
      <c r="G77" s="12" t="s">
        <v>924</v>
      </c>
      <c r="H77" s="11">
        <v>140376.31</v>
      </c>
      <c r="I77" s="11">
        <v>142266.16</v>
      </c>
      <c r="J77" s="11">
        <v>399725.73</v>
      </c>
      <c r="K77" s="11">
        <v>446967.77</v>
      </c>
      <c r="L77" s="11">
        <v>490482.71</v>
      </c>
      <c r="M77" s="11">
        <v>4564.2938119475757</v>
      </c>
      <c r="N77" s="11">
        <v>10916.40360428253</v>
      </c>
      <c r="O77" s="11">
        <v>13254.954435305197</v>
      </c>
      <c r="P77" s="11">
        <v>21038.442793842041</v>
      </c>
      <c r="Q77" s="11">
        <v>49774.094645377343</v>
      </c>
      <c r="R77" s="11">
        <f>SUM('UPL Debt Allocation by Hospital'!I77,'UPL Debt Allocation by Hospital'!K77,'UPL Debt Allocation by Hospital'!O77:Q77)</f>
        <v>41181.960669137574</v>
      </c>
      <c r="S77" s="11">
        <f t="shared" si="4"/>
        <v>0</v>
      </c>
      <c r="T77" s="11">
        <v>4564.2938119475757</v>
      </c>
      <c r="U77" s="11">
        <v>10916.40360428253</v>
      </c>
      <c r="V77" s="11">
        <v>13254.954435305197</v>
      </c>
      <c r="W77" s="11">
        <v>21038.442793842041</v>
      </c>
      <c r="X77" s="11">
        <v>49774.094645377343</v>
      </c>
      <c r="Y77" s="11">
        <f>SUM('UPL Debt Allocation by Hospital'!I77,'UPL Debt Allocation by Hospital'!K77,'UPL Debt Allocation by Hospital'!U77:W77)</f>
        <v>41181.960669137567</v>
      </c>
      <c r="Z77" s="11">
        <f t="shared" si="5"/>
        <v>0</v>
      </c>
      <c r="AA77" s="11">
        <v>546.31797047998555</v>
      </c>
      <c r="AB77" s="11">
        <v>2390.1211078586743</v>
      </c>
      <c r="AC77" s="11">
        <v>2760.8979413545026</v>
      </c>
      <c r="AD77" s="11">
        <v>1947.2981257265005</v>
      </c>
      <c r="AE77" s="11">
        <v>7644.6351454196629</v>
      </c>
      <c r="AF77" s="11">
        <f>SUM('UPL Debt Allocation by Hospital'!I77,'UPL Debt Allocation by Hospital'!K77,'UPL Debt Allocation by Hospital'!AA77:AC77)</f>
        <v>40551.997234296767</v>
      </c>
      <c r="AG77" s="11">
        <f t="shared" si="3"/>
        <v>32907.362088877104</v>
      </c>
    </row>
    <row r="78" spans="1:33" ht="16.2" x14ac:dyDescent="0.3">
      <c r="A78" s="13" t="s">
        <v>302</v>
      </c>
      <c r="B78" s="13" t="s">
        <v>302</v>
      </c>
      <c r="C78" s="12" t="s">
        <v>923</v>
      </c>
      <c r="D78" s="12" t="s">
        <v>13</v>
      </c>
      <c r="E78" s="12"/>
      <c r="F78" s="12"/>
      <c r="G78" s="12" t="s">
        <v>752</v>
      </c>
      <c r="H78" s="11">
        <v>3479492.45</v>
      </c>
      <c r="I78" s="11">
        <v>5397777.54</v>
      </c>
      <c r="J78" s="11">
        <v>5169123.6999999993</v>
      </c>
      <c r="K78" s="11">
        <v>4749946.3900000006</v>
      </c>
      <c r="L78" s="11">
        <v>4472510.01</v>
      </c>
      <c r="M78" s="11">
        <v>191208.40676141789</v>
      </c>
      <c r="N78" s="11">
        <v>254826.03182090801</v>
      </c>
      <c r="O78" s="11">
        <v>230011.36745928598</v>
      </c>
      <c r="P78" s="11">
        <v>275475.93532895803</v>
      </c>
      <c r="Q78" s="11">
        <v>951521.74137056991</v>
      </c>
      <c r="R78" s="11">
        <f>SUM('UPL Debt Allocation by Hospital'!I78,'UPL Debt Allocation by Hospital'!K78,'UPL Debt Allocation by Hospital'!O78:Q78)</f>
        <v>538499.4861653616</v>
      </c>
      <c r="S78" s="11">
        <f t="shared" si="4"/>
        <v>0</v>
      </c>
      <c r="T78" s="11">
        <v>199413.92189891127</v>
      </c>
      <c r="U78" s="11">
        <v>267319.32673525595</v>
      </c>
      <c r="V78" s="11">
        <v>249062.62599509925</v>
      </c>
      <c r="W78" s="11">
        <v>301936.99445351609</v>
      </c>
      <c r="X78" s="11">
        <v>1017732.8690827827</v>
      </c>
      <c r="Y78" s="11">
        <f>SUM('UPL Debt Allocation by Hospital'!I78,'UPL Debt Allocation by Hospital'!K78,'UPL Debt Allocation by Hospital'!U78:W78)</f>
        <v>539586.4222203528</v>
      </c>
      <c r="Z78" s="11">
        <f t="shared" si="5"/>
        <v>0</v>
      </c>
      <c r="AA78" s="11">
        <v>0</v>
      </c>
      <c r="AB78" s="11">
        <v>0</v>
      </c>
      <c r="AC78" s="11">
        <v>0</v>
      </c>
      <c r="AD78" s="11">
        <v>177434.18348304328</v>
      </c>
      <c r="AE78" s="11">
        <v>177434.18348304328</v>
      </c>
      <c r="AF78" s="11">
        <f>SUM('UPL Debt Allocation by Hospital'!I78,'UPL Debt Allocation by Hospital'!K78,'UPL Debt Allocation by Hospital'!AA78:AC78)</f>
        <v>520013.38287991902</v>
      </c>
      <c r="AG78" s="11">
        <f t="shared" si="3"/>
        <v>342579.19939687575</v>
      </c>
    </row>
    <row r="79" spans="1:33" ht="16.2" x14ac:dyDescent="0.3">
      <c r="A79" s="13" t="s">
        <v>303</v>
      </c>
      <c r="B79" s="13" t="s">
        <v>303</v>
      </c>
      <c r="C79" s="12" t="s">
        <v>922</v>
      </c>
      <c r="D79" s="12" t="s">
        <v>13</v>
      </c>
      <c r="E79" s="12"/>
      <c r="F79" s="12"/>
      <c r="G79" s="12" t="s">
        <v>673</v>
      </c>
      <c r="H79" s="11">
        <v>27324134.010000002</v>
      </c>
      <c r="I79" s="11">
        <v>16739126.690000001</v>
      </c>
      <c r="J79" s="11">
        <v>11758628.390000001</v>
      </c>
      <c r="K79" s="11">
        <v>10078580.140000001</v>
      </c>
      <c r="L79" s="11">
        <v>11313788.289999999</v>
      </c>
      <c r="M79" s="11">
        <v>564214.20281959546</v>
      </c>
      <c r="N79" s="11">
        <v>483088.30545079376</v>
      </c>
      <c r="O79" s="11">
        <v>541713.40472779248</v>
      </c>
      <c r="P79" s="11">
        <v>590937.01516199776</v>
      </c>
      <c r="Q79" s="11">
        <v>2179952.9281601794</v>
      </c>
      <c r="R79" s="11">
        <f>SUM('UPL Debt Allocation by Hospital'!I79,'UPL Debt Allocation by Hospital'!K79,'UPL Debt Allocation by Hospital'!O79:Q79)</f>
        <v>1511437.6298263611</v>
      </c>
      <c r="S79" s="11">
        <f t="shared" si="4"/>
        <v>0</v>
      </c>
      <c r="T79" s="11">
        <v>588426.88394821167</v>
      </c>
      <c r="U79" s="11">
        <v>506772.56026001601</v>
      </c>
      <c r="V79" s="11">
        <v>586582.15291090845</v>
      </c>
      <c r="W79" s="11">
        <v>647699.93813172611</v>
      </c>
      <c r="X79" s="11">
        <v>2329481.5352508621</v>
      </c>
      <c r="Y79" s="11">
        <f>SUM('UPL Debt Allocation by Hospital'!I79,'UPL Debt Allocation by Hospital'!K79,'UPL Debt Allocation by Hospital'!U79:W79)</f>
        <v>1513974.2527553581</v>
      </c>
      <c r="Z79" s="11">
        <f t="shared" si="5"/>
        <v>0</v>
      </c>
      <c r="AA79" s="11">
        <v>0</v>
      </c>
      <c r="AB79" s="11">
        <v>0</v>
      </c>
      <c r="AC79" s="11">
        <v>0</v>
      </c>
      <c r="AD79" s="11">
        <v>47279.575832248964</v>
      </c>
      <c r="AE79" s="11">
        <v>47279.575832248964</v>
      </c>
      <c r="AF79" s="11">
        <f>SUM('UPL Debt Allocation by Hospital'!I79,'UPL Debt Allocation by Hospital'!K79,'UPL Debt Allocation by Hospital'!AA79:AC79)</f>
        <v>1467986.5343597352</v>
      </c>
      <c r="AG79" s="11">
        <f t="shared" si="3"/>
        <v>1420706.9585274863</v>
      </c>
    </row>
    <row r="80" spans="1:33" ht="16.2" x14ac:dyDescent="0.3">
      <c r="A80" s="13" t="s">
        <v>305</v>
      </c>
      <c r="B80" s="13" t="s">
        <v>305</v>
      </c>
      <c r="C80" s="12" t="s">
        <v>921</v>
      </c>
      <c r="D80" s="12" t="s">
        <v>13</v>
      </c>
      <c r="E80" s="12"/>
      <c r="F80" s="12"/>
      <c r="G80" s="12" t="s">
        <v>671</v>
      </c>
      <c r="H80" s="11">
        <v>9998408.7000000011</v>
      </c>
      <c r="I80" s="11">
        <v>11215275.449999999</v>
      </c>
      <c r="J80" s="11">
        <v>10037315.879999999</v>
      </c>
      <c r="K80" s="11">
        <v>9362091.75</v>
      </c>
      <c r="L80" s="11">
        <v>8098700.4200000009</v>
      </c>
      <c r="M80" s="11">
        <v>533836.58374759543</v>
      </c>
      <c r="N80" s="11">
        <v>500395.67938164884</v>
      </c>
      <c r="O80" s="11">
        <v>414369.63550582284</v>
      </c>
      <c r="P80" s="11">
        <v>375292.5427396553</v>
      </c>
      <c r="Q80" s="11">
        <v>1823894.4413747224</v>
      </c>
      <c r="R80" s="11">
        <f>SUM('UPL Debt Allocation by Hospital'!I80,'UPL Debt Allocation by Hospital'!K80,'UPL Debt Allocation by Hospital'!O80:Q80)</f>
        <v>1082678.6070453441</v>
      </c>
      <c r="S80" s="11">
        <f t="shared" si="4"/>
        <v>0</v>
      </c>
      <c r="T80" s="11">
        <v>556745.64011745644</v>
      </c>
      <c r="U80" s="11">
        <v>524928.45867310709</v>
      </c>
      <c r="V80" s="11">
        <v>448690.82207417593</v>
      </c>
      <c r="W80" s="11">
        <v>411341.56513640709</v>
      </c>
      <c r="X80" s="11">
        <v>1941706.4860011465</v>
      </c>
      <c r="Y80" s="11">
        <f>SUM('UPL Debt Allocation by Hospital'!I80,'UPL Debt Allocation by Hospital'!K80,'UPL Debt Allocation by Hospital'!U80:W80)</f>
        <v>1084914.3724328212</v>
      </c>
      <c r="Z80" s="11">
        <f t="shared" si="5"/>
        <v>0</v>
      </c>
      <c r="AA80" s="11">
        <v>0</v>
      </c>
      <c r="AB80" s="11">
        <v>0</v>
      </c>
      <c r="AC80" s="11">
        <v>0</v>
      </c>
      <c r="AD80" s="11">
        <v>424158.3952699998</v>
      </c>
      <c r="AE80" s="11">
        <v>424158.3952699998</v>
      </c>
      <c r="AF80" s="11">
        <f>SUM('UPL Debt Allocation by Hospital'!I80,'UPL Debt Allocation by Hospital'!K80,'UPL Debt Allocation by Hospital'!AA80:AC80)</f>
        <v>1043067.0397949368</v>
      </c>
      <c r="AG80" s="11">
        <f t="shared" si="3"/>
        <v>618908.64452493703</v>
      </c>
    </row>
    <row r="81" spans="1:33" ht="16.2" x14ac:dyDescent="0.3">
      <c r="A81" s="13" t="s">
        <v>306</v>
      </c>
      <c r="B81" s="13" t="s">
        <v>306</v>
      </c>
      <c r="C81" s="12" t="s">
        <v>49</v>
      </c>
      <c r="D81" s="12" t="s">
        <v>13</v>
      </c>
      <c r="E81" s="12"/>
      <c r="F81" s="12"/>
      <c r="G81" s="12" t="s">
        <v>675</v>
      </c>
      <c r="H81" s="11">
        <v>29595738.830000002</v>
      </c>
      <c r="I81" s="11">
        <v>11954474.719999999</v>
      </c>
      <c r="J81" s="11">
        <v>7188441.1800000006</v>
      </c>
      <c r="K81" s="11">
        <v>6943456.9900000002</v>
      </c>
      <c r="L81" s="11">
        <v>6878211.0500000007</v>
      </c>
      <c r="M81" s="11">
        <v>297340.99760492536</v>
      </c>
      <c r="N81" s="11">
        <v>358225.71783596097</v>
      </c>
      <c r="O81" s="11">
        <v>359170.78515348578</v>
      </c>
      <c r="P81" s="11">
        <v>395877.60989039589</v>
      </c>
      <c r="Q81" s="11">
        <v>1410615.1104847682</v>
      </c>
      <c r="R81" s="11">
        <f>SUM('UPL Debt Allocation by Hospital'!I81,'UPL Debt Allocation by Hospital'!K81,'UPL Debt Allocation by Hospital'!O81:Q81)</f>
        <v>1106458.0698815626</v>
      </c>
      <c r="S81" s="11">
        <f t="shared" si="4"/>
        <v>0</v>
      </c>
      <c r="T81" s="11">
        <v>310101.08539692778</v>
      </c>
      <c r="U81" s="11">
        <v>375788.36442606285</v>
      </c>
      <c r="V81" s="11">
        <v>388919.99086472666</v>
      </c>
      <c r="W81" s="11">
        <v>433903.94721416046</v>
      </c>
      <c r="X81" s="11">
        <v>1508713.387901878</v>
      </c>
      <c r="Y81" s="11">
        <f>SUM('UPL Debt Allocation by Hospital'!I81,'UPL Debt Allocation by Hospital'!K81,'UPL Debt Allocation by Hospital'!U81:W81)</f>
        <v>1108100.6935276815</v>
      </c>
      <c r="Z81" s="11">
        <f t="shared" si="5"/>
        <v>0</v>
      </c>
      <c r="AA81" s="11">
        <v>0</v>
      </c>
      <c r="AB81" s="11">
        <v>0</v>
      </c>
      <c r="AC81" s="11">
        <v>0</v>
      </c>
      <c r="AD81" s="11">
        <v>526914.42809085664</v>
      </c>
      <c r="AE81" s="11">
        <v>526914.42809085664</v>
      </c>
      <c r="AF81" s="11">
        <f>SUM('UPL Debt Allocation by Hospital'!I81,'UPL Debt Allocation by Hospital'!K81,'UPL Debt Allocation by Hospital'!AA81:AC81)</f>
        <v>1078710.5963593321</v>
      </c>
      <c r="AG81" s="11">
        <f t="shared" si="3"/>
        <v>551796.16826847545</v>
      </c>
    </row>
    <row r="82" spans="1:33" ht="16.2" x14ac:dyDescent="0.3">
      <c r="A82" s="13" t="s">
        <v>308</v>
      </c>
      <c r="B82" s="13" t="s">
        <v>308</v>
      </c>
      <c r="C82" s="12" t="s">
        <v>920</v>
      </c>
      <c r="D82" s="12" t="s">
        <v>28</v>
      </c>
      <c r="E82" s="12" t="s">
        <v>14</v>
      </c>
      <c r="F82" s="12"/>
      <c r="G82" s="12" t="s">
        <v>919</v>
      </c>
      <c r="H82" s="11">
        <v>512547.95999999996</v>
      </c>
      <c r="I82" s="11">
        <v>699166.54</v>
      </c>
      <c r="J82" s="11">
        <v>1292073.32</v>
      </c>
      <c r="K82" s="11">
        <v>1396732.96</v>
      </c>
      <c r="L82" s="11">
        <v>1230906.69</v>
      </c>
      <c r="M82" s="11">
        <v>15520.52539046184</v>
      </c>
      <c r="N82" s="11">
        <v>32257.542199638494</v>
      </c>
      <c r="O82" s="11">
        <v>37423.077754101956</v>
      </c>
      <c r="P82" s="11">
        <v>73359.184116392527</v>
      </c>
      <c r="Q82" s="11">
        <v>158560.3294605948</v>
      </c>
      <c r="R82" s="11">
        <f>SUM('UPL Debt Allocation by Hospital'!I82,'UPL Debt Allocation by Hospital'!K82,'UPL Debt Allocation by Hospital'!O82:Q82)</f>
        <v>126528.69305320183</v>
      </c>
      <c r="S82" s="11">
        <f t="shared" si="4"/>
        <v>0</v>
      </c>
      <c r="T82" s="11">
        <v>15520.52539046184</v>
      </c>
      <c r="U82" s="11">
        <v>32257.542199638494</v>
      </c>
      <c r="V82" s="11">
        <v>37423.077754101956</v>
      </c>
      <c r="W82" s="11">
        <v>73359.184116392527</v>
      </c>
      <c r="X82" s="11">
        <v>158560.3294605948</v>
      </c>
      <c r="Y82" s="11">
        <f>SUM('UPL Debt Allocation by Hospital'!I82,'UPL Debt Allocation by Hospital'!K82,'UPL Debt Allocation by Hospital'!U82:W82)</f>
        <v>126528.69305320182</v>
      </c>
      <c r="Z82" s="11">
        <f t="shared" si="5"/>
        <v>0</v>
      </c>
      <c r="AA82" s="11">
        <v>6995.1862886132176</v>
      </c>
      <c r="AB82" s="11">
        <v>3373.6862613030812</v>
      </c>
      <c r="AC82" s="11">
        <v>2732.7377187824468</v>
      </c>
      <c r="AD82" s="11">
        <v>5417.4348464780687</v>
      </c>
      <c r="AE82" s="11">
        <v>18519.045115176814</v>
      </c>
      <c r="AF82" s="11">
        <f>SUM('UPL Debt Allocation by Hospital'!I82,'UPL Debt Allocation by Hospital'!K82,'UPL Debt Allocation by Hospital'!AA82:AC82)</f>
        <v>124557.20278545475</v>
      </c>
      <c r="AG82" s="11">
        <f t="shared" si="3"/>
        <v>106038.15767027793</v>
      </c>
    </row>
    <row r="83" spans="1:33" ht="16.2" x14ac:dyDescent="0.3">
      <c r="A83" s="13" t="s">
        <v>309</v>
      </c>
      <c r="B83" s="13" t="s">
        <v>309</v>
      </c>
      <c r="C83" s="12" t="s">
        <v>918</v>
      </c>
      <c r="D83" s="12" t="s">
        <v>13</v>
      </c>
      <c r="E83" s="12"/>
      <c r="F83" s="12"/>
      <c r="G83" s="12" t="s">
        <v>660</v>
      </c>
      <c r="H83" s="11">
        <v>3898741.42</v>
      </c>
      <c r="I83" s="11">
        <v>402457</v>
      </c>
      <c r="J83" s="11">
        <v>368809.01</v>
      </c>
      <c r="K83" s="11">
        <v>238784.27000000002</v>
      </c>
      <c r="L83" s="11">
        <v>102624.22</v>
      </c>
      <c r="M83" s="11">
        <v>1203309.5551213608</v>
      </c>
      <c r="N83" s="11">
        <v>1280205.9592763262</v>
      </c>
      <c r="O83" s="11">
        <v>866252.30003636738</v>
      </c>
      <c r="P83" s="11">
        <v>481103.63362494524</v>
      </c>
      <c r="Q83" s="11">
        <v>3830871.4480590001</v>
      </c>
      <c r="R83" s="11">
        <f>SUM('UPL Debt Allocation by Hospital'!I83,'UPL Debt Allocation by Hospital'!K83,'UPL Debt Allocation by Hospital'!O83:Q83)</f>
        <v>157704.48970177968</v>
      </c>
      <c r="S83" s="11">
        <f t="shared" si="4"/>
        <v>0</v>
      </c>
      <c r="T83" s="11">
        <v>1254948.3660757288</v>
      </c>
      <c r="U83" s="11">
        <v>1342970.3106499154</v>
      </c>
      <c r="V83" s="11">
        <v>938001.78227948735</v>
      </c>
      <c r="W83" s="11">
        <v>527316.42415122967</v>
      </c>
      <c r="X83" s="11">
        <v>4063236.8831563611</v>
      </c>
      <c r="Y83" s="11">
        <f>SUM('UPL Debt Allocation by Hospital'!I83,'UPL Debt Allocation by Hospital'!K83,'UPL Debt Allocation by Hospital'!U83:W83)</f>
        <v>162794.73029192054</v>
      </c>
      <c r="Z83" s="11">
        <f t="shared" si="5"/>
        <v>0</v>
      </c>
      <c r="AA83" s="11">
        <v>5035682.8913091449</v>
      </c>
      <c r="AB83" s="11">
        <v>8635298.6225142982</v>
      </c>
      <c r="AC83" s="11">
        <v>6701527.3438411132</v>
      </c>
      <c r="AD83" s="11">
        <v>829556.24105930724</v>
      </c>
      <c r="AE83" s="11">
        <v>21202065.098723862</v>
      </c>
      <c r="AF83" s="11">
        <f>SUM('UPL Debt Allocation by Hospital'!I83,'UPL Debt Allocation by Hospital'!K83,'UPL Debt Allocation by Hospital'!AA83:AC83)</f>
        <v>623179.28522660048</v>
      </c>
      <c r="AG83" s="11">
        <f t="shared" si="3"/>
        <v>0</v>
      </c>
    </row>
    <row r="84" spans="1:33" ht="16.2" x14ac:dyDescent="0.3">
      <c r="A84" s="13" t="s">
        <v>310</v>
      </c>
      <c r="B84" s="13" t="s">
        <v>310</v>
      </c>
      <c r="C84" s="12" t="s">
        <v>50</v>
      </c>
      <c r="D84" s="12" t="s">
        <v>13</v>
      </c>
      <c r="E84" s="12"/>
      <c r="F84" s="12"/>
      <c r="G84" s="12" t="s">
        <v>733</v>
      </c>
      <c r="H84" s="11">
        <v>5628391.0700000003</v>
      </c>
      <c r="I84" s="11">
        <v>19490953.98</v>
      </c>
      <c r="J84" s="11">
        <v>12141520.5</v>
      </c>
      <c r="K84" s="11">
        <v>9827928.8499999996</v>
      </c>
      <c r="L84" s="11">
        <v>4374844.4799999995</v>
      </c>
      <c r="M84" s="11">
        <v>508769.23722869769</v>
      </c>
      <c r="N84" s="11">
        <v>520504.3089490874</v>
      </c>
      <c r="O84" s="11">
        <v>253779.42783255337</v>
      </c>
      <c r="P84" s="11">
        <v>326939.05030130333</v>
      </c>
      <c r="Q84" s="11">
        <v>1609992.0243116419</v>
      </c>
      <c r="R84" s="11">
        <f>SUM('UPL Debt Allocation by Hospital'!I84,'UPL Debt Allocation by Hospital'!K84,'UPL Debt Allocation by Hospital'!O84:Q84)</f>
        <v>1141178.4880449078</v>
      </c>
      <c r="S84" s="11">
        <f t="shared" si="4"/>
        <v>0</v>
      </c>
      <c r="T84" s="11">
        <v>530602.55380865361</v>
      </c>
      <c r="U84" s="11">
        <v>546022.94921288919</v>
      </c>
      <c r="V84" s="11">
        <v>274799.33456200914</v>
      </c>
      <c r="W84" s="11">
        <v>358343.43968950503</v>
      </c>
      <c r="X84" s="11">
        <v>1709768.277273057</v>
      </c>
      <c r="Y84" s="11">
        <f>SUM('UPL Debt Allocation by Hospital'!I84,'UPL Debt Allocation by Hospital'!K84,'UPL Debt Allocation by Hospital'!U84:W84)</f>
        <v>1143048.0860516033</v>
      </c>
      <c r="Z84" s="11">
        <f t="shared" si="5"/>
        <v>0</v>
      </c>
      <c r="AA84" s="11">
        <v>0</v>
      </c>
      <c r="AB84" s="11">
        <v>0</v>
      </c>
      <c r="AC84" s="11">
        <v>101840.10709601523</v>
      </c>
      <c r="AD84" s="11">
        <v>1025072.5353149087</v>
      </c>
      <c r="AE84" s="11">
        <v>1126912.642410924</v>
      </c>
      <c r="AF84" s="11">
        <f>SUM('UPL Debt Allocation by Hospital'!I84,'UPL Debt Allocation by Hospital'!K84,'UPL Debt Allocation by Hospital'!AA84:AC84)</f>
        <v>1108878.4069655982</v>
      </c>
      <c r="AG84" s="11">
        <f t="shared" si="3"/>
        <v>0</v>
      </c>
    </row>
    <row r="85" spans="1:33" ht="16.2" x14ac:dyDescent="0.3">
      <c r="A85" s="13" t="s">
        <v>311</v>
      </c>
      <c r="B85" s="13" t="s">
        <v>311</v>
      </c>
      <c r="C85" s="12" t="s">
        <v>51</v>
      </c>
      <c r="D85" s="12" t="s">
        <v>13</v>
      </c>
      <c r="E85" s="12"/>
      <c r="F85" s="12"/>
      <c r="G85" s="12" t="s">
        <v>764</v>
      </c>
      <c r="H85" s="11">
        <v>9109155.5800000001</v>
      </c>
      <c r="I85" s="11">
        <v>15272284.759999998</v>
      </c>
      <c r="J85" s="11">
        <v>10337709.32</v>
      </c>
      <c r="K85" s="11">
        <v>12341962.5</v>
      </c>
      <c r="L85" s="11">
        <v>10773939.539999999</v>
      </c>
      <c r="M85" s="11">
        <v>488502.4306302059</v>
      </c>
      <c r="N85" s="11">
        <v>580980.41642036696</v>
      </c>
      <c r="O85" s="11">
        <v>522524.63062885776</v>
      </c>
      <c r="P85" s="11">
        <v>500051.93566918134</v>
      </c>
      <c r="Q85" s="11">
        <v>2092059.4133486119</v>
      </c>
      <c r="R85" s="11">
        <f>SUM('UPL Debt Allocation by Hospital'!I85,'UPL Debt Allocation by Hospital'!K85,'UPL Debt Allocation by Hospital'!O85:Q85)</f>
        <v>1308635.0003191894</v>
      </c>
      <c r="S85" s="11">
        <f t="shared" si="4"/>
        <v>0</v>
      </c>
      <c r="T85" s="11">
        <v>509466.01772938616</v>
      </c>
      <c r="U85" s="11">
        <v>609464.00434085669</v>
      </c>
      <c r="V85" s="11">
        <v>565804.02129289892</v>
      </c>
      <c r="W85" s="11">
        <v>548084.82035397657</v>
      </c>
      <c r="X85" s="11">
        <v>2232818.8637171183</v>
      </c>
      <c r="Y85" s="11">
        <f>SUM('UPL Debt Allocation by Hospital'!I85,'UPL Debt Allocation by Hospital'!K85,'UPL Debt Allocation by Hospital'!U85:W85)</f>
        <v>1311170.5442620239</v>
      </c>
      <c r="Z85" s="11">
        <f t="shared" si="5"/>
        <v>0</v>
      </c>
      <c r="AA85" s="11">
        <v>0</v>
      </c>
      <c r="AB85" s="11">
        <v>0</v>
      </c>
      <c r="AC85" s="11">
        <v>0</v>
      </c>
      <c r="AD85" s="11">
        <v>69919.906233269372</v>
      </c>
      <c r="AE85" s="11">
        <v>69919.906233269372</v>
      </c>
      <c r="AF85" s="11">
        <f>SUM('UPL Debt Allocation by Hospital'!I85,'UPL Debt Allocation by Hospital'!K85,'UPL Debt Allocation by Hospital'!AA85:AC85)</f>
        <v>1265102.3202227063</v>
      </c>
      <c r="AG85" s="11">
        <f t="shared" si="3"/>
        <v>1195182.4139894368</v>
      </c>
    </row>
    <row r="86" spans="1:33" ht="16.2" x14ac:dyDescent="0.3">
      <c r="A86" s="13" t="s">
        <v>312</v>
      </c>
      <c r="B86" s="13" t="s">
        <v>312</v>
      </c>
      <c r="C86" s="12" t="s">
        <v>917</v>
      </c>
      <c r="D86" s="12" t="s">
        <v>13</v>
      </c>
      <c r="E86" s="12" t="s">
        <v>14</v>
      </c>
      <c r="F86" s="12"/>
      <c r="G86" s="12" t="s">
        <v>916</v>
      </c>
      <c r="H86" s="11">
        <v>2583835.3899999997</v>
      </c>
      <c r="I86" s="11">
        <v>5536062.3700000001</v>
      </c>
      <c r="J86" s="11">
        <v>3851857.25</v>
      </c>
      <c r="K86" s="11">
        <v>7766143.4100000001</v>
      </c>
      <c r="L86" s="11">
        <v>8305642.6400000006</v>
      </c>
      <c r="M86" s="11">
        <v>48193.987770460772</v>
      </c>
      <c r="N86" s="11">
        <v>139404.09095773409</v>
      </c>
      <c r="O86" s="11">
        <v>218296.44755762338</v>
      </c>
      <c r="P86" s="11">
        <v>282765.90920338541</v>
      </c>
      <c r="Q86" s="11">
        <v>688660.43548920366</v>
      </c>
      <c r="R86" s="11">
        <f>SUM('UPL Debt Allocation by Hospital'!I86,'UPL Debt Allocation by Hospital'!K86,'UPL Debt Allocation by Hospital'!O86:Q86)</f>
        <v>675534.64968499355</v>
      </c>
      <c r="S86" s="11">
        <f t="shared" si="4"/>
        <v>0</v>
      </c>
      <c r="T86" s="11">
        <v>48193.987770460772</v>
      </c>
      <c r="U86" s="11">
        <v>139404.09095773409</v>
      </c>
      <c r="V86" s="11">
        <v>218296.44755762335</v>
      </c>
      <c r="W86" s="11">
        <v>282765.90920338541</v>
      </c>
      <c r="X86" s="11">
        <v>688660.43548920355</v>
      </c>
      <c r="Y86" s="11">
        <f>SUM('UPL Debt Allocation by Hospital'!I86,'UPL Debt Allocation by Hospital'!K86,'UPL Debt Allocation by Hospital'!U86:W86)</f>
        <v>675534.64968499355</v>
      </c>
      <c r="Z86" s="11">
        <f t="shared" si="5"/>
        <v>0</v>
      </c>
      <c r="AA86" s="11">
        <v>82310.554127921714</v>
      </c>
      <c r="AB86" s="11">
        <v>56531.677518109638</v>
      </c>
      <c r="AC86" s="11">
        <v>13022.08813660124</v>
      </c>
      <c r="AD86" s="11">
        <v>161278.40496110576</v>
      </c>
      <c r="AE86" s="11">
        <v>313142.7247437383</v>
      </c>
      <c r="AF86" s="11">
        <f>SUM('UPL Debt Allocation by Hospital'!I86,'UPL Debt Allocation by Hospital'!K86,'UPL Debt Allocation by Hospital'!AA86:AC86)</f>
        <v>668588.61587637127</v>
      </c>
      <c r="AG86" s="11">
        <f t="shared" si="3"/>
        <v>355445.89113263297</v>
      </c>
    </row>
    <row r="87" spans="1:33" ht="16.2" x14ac:dyDescent="0.3">
      <c r="A87" s="13" t="s">
        <v>313</v>
      </c>
      <c r="B87" s="13" t="s">
        <v>313</v>
      </c>
      <c r="C87" s="12" t="s">
        <v>52</v>
      </c>
      <c r="D87" s="12" t="s">
        <v>13</v>
      </c>
      <c r="E87" s="12" t="s">
        <v>14</v>
      </c>
      <c r="F87" s="12"/>
      <c r="G87" s="12" t="s">
        <v>915</v>
      </c>
      <c r="H87" s="11">
        <v>1486980.77</v>
      </c>
      <c r="I87" s="11">
        <v>1223791.3799999999</v>
      </c>
      <c r="J87" s="11">
        <v>1852864.0999999999</v>
      </c>
      <c r="K87" s="11">
        <v>2500128.3199999998</v>
      </c>
      <c r="L87" s="11">
        <v>2009518.0999999999</v>
      </c>
      <c r="M87" s="11">
        <v>48724.357376411012</v>
      </c>
      <c r="N87" s="11">
        <v>64303.24564375051</v>
      </c>
      <c r="O87" s="11">
        <v>87070.832479487915</v>
      </c>
      <c r="P87" s="11">
        <v>142887.92393554983</v>
      </c>
      <c r="Q87" s="11">
        <v>342986.35943519929</v>
      </c>
      <c r="R87" s="11">
        <f>SUM('UPL Debt Allocation by Hospital'!I87,'UPL Debt Allocation by Hospital'!K87,'UPL Debt Allocation by Hospital'!O87:Q87)</f>
        <v>215273.25454552396</v>
      </c>
      <c r="S87" s="11">
        <f t="shared" si="4"/>
        <v>0</v>
      </c>
      <c r="T87" s="11">
        <v>48724.357376411012</v>
      </c>
      <c r="U87" s="11">
        <v>64303.24564375051</v>
      </c>
      <c r="V87" s="11">
        <v>87070.832479487915</v>
      </c>
      <c r="W87" s="11">
        <v>142887.92393554983</v>
      </c>
      <c r="X87" s="11">
        <v>342986.35943519929</v>
      </c>
      <c r="Y87" s="11">
        <f>SUM('UPL Debt Allocation by Hospital'!I87,'UPL Debt Allocation by Hospital'!K87,'UPL Debt Allocation by Hospital'!U87:W87)</f>
        <v>215273.25454552393</v>
      </c>
      <c r="Z87" s="11">
        <f t="shared" si="5"/>
        <v>0</v>
      </c>
      <c r="AA87" s="11">
        <v>8185.5135593392224</v>
      </c>
      <c r="AB87" s="11">
        <v>0</v>
      </c>
      <c r="AC87" s="11">
        <v>0</v>
      </c>
      <c r="AD87" s="11">
        <v>34375.843579463362</v>
      </c>
      <c r="AE87" s="11">
        <v>42561.357138802588</v>
      </c>
      <c r="AF87" s="11">
        <f>SUM('UPL Debt Allocation by Hospital'!I87,'UPL Debt Allocation by Hospital'!K87,'UPL Debt Allocation by Hospital'!AA87:AC87)</f>
        <v>210025.53647905256</v>
      </c>
      <c r="AG87" s="11">
        <f t="shared" si="3"/>
        <v>167464.17934024998</v>
      </c>
    </row>
    <row r="88" spans="1:33" ht="16.2" x14ac:dyDescent="0.3">
      <c r="A88" s="13" t="s">
        <v>315</v>
      </c>
      <c r="B88" s="13" t="s">
        <v>315</v>
      </c>
      <c r="C88" s="12" t="s">
        <v>914</v>
      </c>
      <c r="D88" s="12" t="s">
        <v>13</v>
      </c>
      <c r="E88" s="12"/>
      <c r="F88" s="12"/>
      <c r="G88" s="12" t="s">
        <v>733</v>
      </c>
      <c r="H88" s="11">
        <v>209061.98</v>
      </c>
      <c r="I88" s="11">
        <v>3112791.99</v>
      </c>
      <c r="J88" s="11">
        <v>672375.8</v>
      </c>
      <c r="K88" s="11">
        <v>277011.39</v>
      </c>
      <c r="L88" s="11">
        <v>379812.39</v>
      </c>
      <c r="M88" s="11">
        <v>0</v>
      </c>
      <c r="N88" s="11">
        <v>0</v>
      </c>
      <c r="O88" s="11">
        <v>0</v>
      </c>
      <c r="P88" s="11">
        <v>27669.003642108808</v>
      </c>
      <c r="Q88" s="11">
        <v>27669.003642108808</v>
      </c>
      <c r="R88" s="11">
        <f>SUM('UPL Debt Allocation by Hospital'!I88,'UPL Debt Allocation by Hospital'!K88,'UPL Debt Allocation by Hospital'!O88:Q88)</f>
        <v>90885.263064599159</v>
      </c>
      <c r="S88" s="11">
        <f t="shared" si="4"/>
        <v>63216.259422490351</v>
      </c>
      <c r="T88" s="11">
        <v>0</v>
      </c>
      <c r="U88" s="11">
        <v>0</v>
      </c>
      <c r="V88" s="11">
        <v>0</v>
      </c>
      <c r="W88" s="11">
        <v>30326.77169875288</v>
      </c>
      <c r="X88" s="11">
        <v>30326.77169875288</v>
      </c>
      <c r="Y88" s="11">
        <f>SUM('UPL Debt Allocation by Hospital'!I88,'UPL Debt Allocation by Hospital'!K88,'UPL Debt Allocation by Hospital'!U88:W88)</f>
        <v>90885.263064599159</v>
      </c>
      <c r="Z88" s="11">
        <f t="shared" si="5"/>
        <v>60558.491365846276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SUM('UPL Debt Allocation by Hospital'!I88,'UPL Debt Allocation by Hospital'!K88,'UPL Debt Allocation by Hospital'!AA88:AC88)</f>
        <v>90885.26306459913</v>
      </c>
      <c r="AG88" s="11">
        <f t="shared" si="3"/>
        <v>90885.26306459913</v>
      </c>
    </row>
    <row r="89" spans="1:33" ht="16.2" x14ac:dyDescent="0.3">
      <c r="A89" s="15" t="s">
        <v>226</v>
      </c>
      <c r="B89" s="13" t="s">
        <v>226</v>
      </c>
      <c r="C89" s="12" t="s">
        <v>913</v>
      </c>
      <c r="D89" s="12" t="s">
        <v>219</v>
      </c>
      <c r="E89" s="12"/>
      <c r="F89" s="12"/>
      <c r="G89" s="12" t="s">
        <v>704</v>
      </c>
      <c r="H89" s="11">
        <v>14066.15</v>
      </c>
      <c r="I89" s="11">
        <v>65995.98000000001</v>
      </c>
      <c r="J89" s="11">
        <v>66767.56</v>
      </c>
      <c r="K89" s="11">
        <v>9922.619999999999</v>
      </c>
      <c r="L89" s="11">
        <v>33881.01</v>
      </c>
      <c r="M89" s="11">
        <v>2477.6688113502978</v>
      </c>
      <c r="N89" s="11">
        <v>501.92712101984353</v>
      </c>
      <c r="O89" s="11">
        <v>1768.7972914369279</v>
      </c>
      <c r="P89" s="11">
        <v>1015.1469340967602</v>
      </c>
      <c r="Q89" s="11">
        <v>5763.5401579038298</v>
      </c>
      <c r="R89" s="11">
        <f>SUM('UPL Debt Allocation by Hospital'!I89,'UPL Debt Allocation by Hospital'!K89,'UPL Debt Allocation by Hospital'!O89:Q89)</f>
        <v>4408.3659139291985</v>
      </c>
      <c r="S89" s="11">
        <f t="shared" si="4"/>
        <v>0</v>
      </c>
      <c r="T89" s="11">
        <v>2584.1654144899258</v>
      </c>
      <c r="U89" s="11">
        <v>526.54809207891105</v>
      </c>
      <c r="V89" s="11">
        <v>1915.3022875544614</v>
      </c>
      <c r="W89" s="11">
        <v>1112.6576767725999</v>
      </c>
      <c r="X89" s="11">
        <v>6138.6734708958984</v>
      </c>
      <c r="Y89" s="11">
        <f>SUM('UPL Debt Allocation by Hospital'!I89,'UPL Debt Allocation by Hospital'!K89,'UPL Debt Allocation by Hospital'!U89:W89)</f>
        <v>4415.9574367551595</v>
      </c>
      <c r="Z89" s="11">
        <f t="shared" si="5"/>
        <v>0</v>
      </c>
      <c r="AA89" s="11">
        <v>0</v>
      </c>
      <c r="AB89" s="11">
        <v>0</v>
      </c>
      <c r="AC89" s="11">
        <v>45.132232720747034</v>
      </c>
      <c r="AD89" s="11">
        <v>0</v>
      </c>
      <c r="AE89" s="11">
        <v>45.132232720747034</v>
      </c>
      <c r="AF89" s="11">
        <f>SUM('UPL Debt Allocation by Hospital'!I89,'UPL Debt Allocation by Hospital'!K89,'UPL Debt Allocation by Hospital'!AA89:AC89)</f>
        <v>4279.7545653040888</v>
      </c>
      <c r="AG89" s="11">
        <f t="shared" si="3"/>
        <v>4234.6223325833416</v>
      </c>
    </row>
    <row r="90" spans="1:33" ht="16.2" x14ac:dyDescent="0.3">
      <c r="A90" s="15" t="s">
        <v>227</v>
      </c>
      <c r="B90" s="15" t="s">
        <v>227</v>
      </c>
      <c r="C90" s="12" t="s">
        <v>912</v>
      </c>
      <c r="D90" s="12" t="s">
        <v>219</v>
      </c>
      <c r="E90" s="12"/>
      <c r="F90" s="12"/>
      <c r="G90" s="12" t="s">
        <v>911</v>
      </c>
      <c r="H90" s="11">
        <v>4869549.9700000007</v>
      </c>
      <c r="I90" s="11">
        <v>6528103</v>
      </c>
      <c r="J90" s="11">
        <v>1902874.8699999999</v>
      </c>
      <c r="K90" s="11">
        <v>1198452.6600000001</v>
      </c>
      <c r="L90" s="11">
        <v>2415851.2200000002</v>
      </c>
      <c r="M90" s="11">
        <v>26419.902563558302</v>
      </c>
      <c r="N90" s="11">
        <v>60622.686493986592</v>
      </c>
      <c r="O90" s="11">
        <v>126122.22865860074</v>
      </c>
      <c r="P90" s="11">
        <v>165201.1166072847</v>
      </c>
      <c r="Q90" s="11">
        <v>378365.93432343029</v>
      </c>
      <c r="R90" s="11">
        <f>SUM('UPL Debt Allocation by Hospital'!I90,'UPL Debt Allocation by Hospital'!K90,'UPL Debt Allocation by Hospital'!O90:Q90)</f>
        <v>316431.18080961186</v>
      </c>
      <c r="S90" s="11">
        <f t="shared" si="4"/>
        <v>0</v>
      </c>
      <c r="T90" s="11">
        <v>27555.498194987962</v>
      </c>
      <c r="U90" s="11">
        <v>63596.403886779866</v>
      </c>
      <c r="V90" s="11">
        <v>136568.61316485034</v>
      </c>
      <c r="W90" s="11">
        <v>181069.64069004462</v>
      </c>
      <c r="X90" s="11">
        <v>408790.15593666281</v>
      </c>
      <c r="Y90" s="11">
        <f>SUM('UPL Debt Allocation by Hospital'!I90,'UPL Debt Allocation by Hospital'!K90,'UPL Debt Allocation by Hospital'!U90:W90)</f>
        <v>316829.19070334791</v>
      </c>
      <c r="Z90" s="11">
        <f t="shared" si="5"/>
        <v>0</v>
      </c>
      <c r="AA90" s="11">
        <v>0</v>
      </c>
      <c r="AB90" s="11">
        <v>0</v>
      </c>
      <c r="AC90" s="11">
        <v>3217.5164174002953</v>
      </c>
      <c r="AD90" s="11">
        <v>0</v>
      </c>
      <c r="AE90" s="11">
        <v>3217.5164174002953</v>
      </c>
      <c r="AF90" s="11">
        <f>SUM('UPL Debt Allocation by Hospital'!I90,'UPL Debt Allocation by Hospital'!K90,'UPL Debt Allocation by Hospital'!AA90:AC90)</f>
        <v>310690.37287716859</v>
      </c>
      <c r="AG90" s="11">
        <f t="shared" si="3"/>
        <v>307472.85645976831</v>
      </c>
    </row>
    <row r="91" spans="1:33" ht="16.2" x14ac:dyDescent="0.3">
      <c r="A91" s="13" t="s">
        <v>316</v>
      </c>
      <c r="B91" s="13" t="s">
        <v>316</v>
      </c>
      <c r="C91" s="12" t="s">
        <v>53</v>
      </c>
      <c r="D91" s="12" t="s">
        <v>28</v>
      </c>
      <c r="E91" s="12" t="s">
        <v>14</v>
      </c>
      <c r="F91" s="12"/>
      <c r="G91" s="12" t="s">
        <v>910</v>
      </c>
      <c r="H91" s="11">
        <v>564866.35</v>
      </c>
      <c r="I91" s="11">
        <v>368382.95</v>
      </c>
      <c r="J91" s="11">
        <v>284510.07</v>
      </c>
      <c r="K91" s="11">
        <v>980328.90999999992</v>
      </c>
      <c r="L91" s="11">
        <v>296212.01</v>
      </c>
      <c r="M91" s="11">
        <v>9401.1842267808788</v>
      </c>
      <c r="N91" s="11">
        <v>27407.00824277518</v>
      </c>
      <c r="O91" s="11">
        <v>13056.119055772848</v>
      </c>
      <c r="P91" s="11">
        <v>27352.804126906314</v>
      </c>
      <c r="Q91" s="11">
        <v>77217.115652235225</v>
      </c>
      <c r="R91" s="11">
        <f>SUM('UPL Debt Allocation by Hospital'!I91,'UPL Debt Allocation by Hospital'!K91,'UPL Debt Allocation by Hospital'!O91:Q91)</f>
        <v>56032.582872844869</v>
      </c>
      <c r="S91" s="11">
        <f t="shared" si="4"/>
        <v>0</v>
      </c>
      <c r="T91" s="11">
        <v>9401.1842267808788</v>
      </c>
      <c r="U91" s="11">
        <v>27407.00824277518</v>
      </c>
      <c r="V91" s="11">
        <v>13056.119055772848</v>
      </c>
      <c r="W91" s="11">
        <v>27352.804126906314</v>
      </c>
      <c r="X91" s="11">
        <v>77217.115652235225</v>
      </c>
      <c r="Y91" s="11">
        <f>SUM('UPL Debt Allocation by Hospital'!I91,'UPL Debt Allocation by Hospital'!K91,'UPL Debt Allocation by Hospital'!U91:W91)</f>
        <v>56032.582872844854</v>
      </c>
      <c r="Z91" s="11">
        <f t="shared" si="5"/>
        <v>0</v>
      </c>
      <c r="AA91" s="11">
        <v>3523.9773244297103</v>
      </c>
      <c r="AB91" s="11">
        <v>8.0264811991499437E-4</v>
      </c>
      <c r="AC91" s="11">
        <v>487.93043914228588</v>
      </c>
      <c r="AD91" s="11">
        <v>539.69039430369037</v>
      </c>
      <c r="AE91" s="11">
        <v>4551.5989605238065</v>
      </c>
      <c r="AF91" s="11">
        <f>SUM('UPL Debt Allocation by Hospital'!I91,'UPL Debt Allocation by Hospital'!K91,'UPL Debt Allocation by Hospital'!AA91:AC91)</f>
        <v>54778.794305245785</v>
      </c>
      <c r="AG91" s="11">
        <f t="shared" si="3"/>
        <v>50227.195344721978</v>
      </c>
    </row>
    <row r="92" spans="1:33" ht="16.2" x14ac:dyDescent="0.3">
      <c r="A92" s="13" t="s">
        <v>317</v>
      </c>
      <c r="B92" s="13" t="s">
        <v>317</v>
      </c>
      <c r="C92" s="12" t="s">
        <v>909</v>
      </c>
      <c r="D92" s="12" t="s">
        <v>744</v>
      </c>
      <c r="E92" s="12"/>
      <c r="F92" s="12"/>
      <c r="G92" s="12" t="s">
        <v>771</v>
      </c>
      <c r="H92" s="11">
        <v>0</v>
      </c>
      <c r="I92" s="11">
        <v>0</v>
      </c>
      <c r="J92" s="11">
        <v>0</v>
      </c>
      <c r="K92" s="11">
        <v>184390.27</v>
      </c>
      <c r="L92" s="11">
        <v>258813.06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f>SUM('UPL Debt Allocation by Hospital'!I92,'UPL Debt Allocation by Hospital'!K92,'UPL Debt Allocation by Hospital'!O92:Q92)</f>
        <v>12118.813596075961</v>
      </c>
      <c r="S92" s="11">
        <f t="shared" si="4"/>
        <v>12118.813596075961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f>SUM('UPL Debt Allocation by Hospital'!I92,'UPL Debt Allocation by Hospital'!K92,'UPL Debt Allocation by Hospital'!U92:W92)</f>
        <v>12118.813596075959</v>
      </c>
      <c r="Z92" s="11">
        <f t="shared" si="5"/>
        <v>12118.813596075959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SUM('UPL Debt Allocation by Hospital'!I92,'UPL Debt Allocation by Hospital'!K92,'UPL Debt Allocation by Hospital'!AA92:AC92)</f>
        <v>12118.813596075961</v>
      </c>
      <c r="AG92" s="11">
        <f t="shared" si="3"/>
        <v>12118.813596075961</v>
      </c>
    </row>
    <row r="93" spans="1:33" ht="16.2" x14ac:dyDescent="0.3">
      <c r="A93" s="13" t="s">
        <v>318</v>
      </c>
      <c r="B93" s="13" t="s">
        <v>318</v>
      </c>
      <c r="C93" s="12" t="s">
        <v>908</v>
      </c>
      <c r="D93" s="12" t="s">
        <v>13</v>
      </c>
      <c r="E93" s="12" t="s">
        <v>14</v>
      </c>
      <c r="F93" s="12"/>
      <c r="G93" s="12" t="s">
        <v>907</v>
      </c>
      <c r="H93" s="11">
        <v>1600483.75</v>
      </c>
      <c r="I93" s="11">
        <v>1662935.37</v>
      </c>
      <c r="J93" s="11">
        <v>1493754.93</v>
      </c>
      <c r="K93" s="11">
        <v>775357.07</v>
      </c>
      <c r="L93" s="11">
        <v>896047.17999999993</v>
      </c>
      <c r="M93" s="11">
        <v>56121.121638660094</v>
      </c>
      <c r="N93" s="11">
        <v>50042.470427438107</v>
      </c>
      <c r="O93" s="11">
        <v>82259.219369483588</v>
      </c>
      <c r="P93" s="11">
        <v>269688.68159953289</v>
      </c>
      <c r="Q93" s="11">
        <v>458111.49303511472</v>
      </c>
      <c r="R93" s="11">
        <f>SUM('UPL Debt Allocation by Hospital'!I93,'UPL Debt Allocation by Hospital'!K93,'UPL Debt Allocation by Hospital'!O93:Q93)</f>
        <v>136079.80845949496</v>
      </c>
      <c r="S93" s="11">
        <f t="shared" si="4"/>
        <v>0</v>
      </c>
      <c r="T93" s="11">
        <v>58364.919900531459</v>
      </c>
      <c r="U93" s="11">
        <v>52284.721225720816</v>
      </c>
      <c r="V93" s="11">
        <v>82259.219369483588</v>
      </c>
      <c r="W93" s="11">
        <v>269688.68159953289</v>
      </c>
      <c r="X93" s="11">
        <v>462597.54209526873</v>
      </c>
      <c r="Y93" s="11">
        <f>SUM('UPL Debt Allocation by Hospital'!I93,'UPL Debt Allocation by Hospital'!K93,'UPL Debt Allocation by Hospital'!U93:W93)</f>
        <v>136202.47957418271</v>
      </c>
      <c r="Z93" s="11">
        <f t="shared" si="5"/>
        <v>0</v>
      </c>
      <c r="AA93" s="11">
        <v>4434.4055244383617</v>
      </c>
      <c r="AB93" s="11">
        <v>64836.115230244592</v>
      </c>
      <c r="AC93" s="11">
        <v>162408.37537688803</v>
      </c>
      <c r="AD93" s="11">
        <v>638319.63284011651</v>
      </c>
      <c r="AE93" s="11">
        <v>869998.52897168742</v>
      </c>
      <c r="AF93" s="11">
        <f>SUM('UPL Debt Allocation by Hospital'!I93,'UPL Debt Allocation by Hospital'!K93,'UPL Debt Allocation by Hospital'!AA93:AC93)</f>
        <v>137262.45071103444</v>
      </c>
      <c r="AG93" s="11">
        <f t="shared" si="3"/>
        <v>0</v>
      </c>
    </row>
    <row r="94" spans="1:33" ht="16.2" x14ac:dyDescent="0.3">
      <c r="A94" s="13" t="s">
        <v>319</v>
      </c>
      <c r="B94" s="13" t="s">
        <v>319</v>
      </c>
      <c r="C94" s="12" t="s">
        <v>54</v>
      </c>
      <c r="D94" s="12" t="s">
        <v>13</v>
      </c>
      <c r="E94" s="12"/>
      <c r="F94" s="12"/>
      <c r="G94" s="12" t="s">
        <v>906</v>
      </c>
      <c r="H94" s="11">
        <v>508105.58</v>
      </c>
      <c r="I94" s="11">
        <v>389742.02</v>
      </c>
      <c r="J94" s="11">
        <v>5557275.1599999992</v>
      </c>
      <c r="K94" s="11">
        <v>5681218.6900000004</v>
      </c>
      <c r="L94" s="11">
        <v>6545234.7599999998</v>
      </c>
      <c r="M94" s="11">
        <v>195066.80791878013</v>
      </c>
      <c r="N94" s="11">
        <v>312797.28514200827</v>
      </c>
      <c r="O94" s="11">
        <v>335313.40642096137</v>
      </c>
      <c r="P94" s="11">
        <v>292502.11189090041</v>
      </c>
      <c r="Q94" s="11">
        <v>1135679.6113726501</v>
      </c>
      <c r="R94" s="11">
        <f>SUM('UPL Debt Allocation by Hospital'!I94,'UPL Debt Allocation by Hospital'!K94,'UPL Debt Allocation by Hospital'!O94:Q94)</f>
        <v>521105.96422700636</v>
      </c>
      <c r="S94" s="11">
        <f t="shared" si="4"/>
        <v>0</v>
      </c>
      <c r="T94" s="11">
        <v>203437.90243450014</v>
      </c>
      <c r="U94" s="11">
        <v>328132.72282771912</v>
      </c>
      <c r="V94" s="11">
        <v>363086.56592526607</v>
      </c>
      <c r="W94" s="11">
        <v>320598.63388858654</v>
      </c>
      <c r="X94" s="11">
        <v>1215255.825076072</v>
      </c>
      <c r="Y94" s="11">
        <f>SUM('UPL Debt Allocation by Hospital'!I94,'UPL Debt Allocation by Hospital'!K94,'UPL Debt Allocation by Hospital'!U94:W94)</f>
        <v>522513.63213835715</v>
      </c>
      <c r="Z94" s="11">
        <f t="shared" si="5"/>
        <v>0</v>
      </c>
      <c r="AA94" s="11">
        <v>0</v>
      </c>
      <c r="AB94" s="11">
        <v>0</v>
      </c>
      <c r="AC94" s="11">
        <v>0</v>
      </c>
      <c r="AD94" s="11">
        <v>122616.52734419533</v>
      </c>
      <c r="AE94" s="11">
        <v>122616.52734419533</v>
      </c>
      <c r="AF94" s="11">
        <f>SUM('UPL Debt Allocation by Hospital'!I94,'UPL Debt Allocation by Hospital'!K94,'UPL Debt Allocation by Hospital'!AA94:AC94)</f>
        <v>498049.85222488461</v>
      </c>
      <c r="AG94" s="11">
        <f t="shared" si="3"/>
        <v>375433.32488068927</v>
      </c>
    </row>
    <row r="95" spans="1:33" ht="16.2" x14ac:dyDescent="0.3">
      <c r="A95" s="13" t="s">
        <v>320</v>
      </c>
      <c r="B95" s="13" t="s">
        <v>320</v>
      </c>
      <c r="C95" s="12" t="s">
        <v>55</v>
      </c>
      <c r="D95" s="12" t="s">
        <v>28</v>
      </c>
      <c r="E95" s="12" t="s">
        <v>14</v>
      </c>
      <c r="F95" s="12"/>
      <c r="G95" s="12" t="s">
        <v>670</v>
      </c>
      <c r="H95" s="11">
        <v>586378.13</v>
      </c>
      <c r="I95" s="11">
        <v>254107</v>
      </c>
      <c r="J95" s="11">
        <v>502849.38</v>
      </c>
      <c r="K95" s="11">
        <v>527577.99</v>
      </c>
      <c r="L95" s="11">
        <v>109535.48000000001</v>
      </c>
      <c r="M95" s="11">
        <v>16658.106209101064</v>
      </c>
      <c r="N95" s="11">
        <v>18334.567607552563</v>
      </c>
      <c r="O95" s="11">
        <v>1774.3678464595046</v>
      </c>
      <c r="P95" s="11">
        <v>19736.906206527023</v>
      </c>
      <c r="Q95" s="11">
        <v>56503.947869640149</v>
      </c>
      <c r="R95" s="11">
        <f>SUM('UPL Debt Allocation by Hospital'!I95,'UPL Debt Allocation by Hospital'!K95,'UPL Debt Allocation by Hospital'!O95:Q95)</f>
        <v>42457.582970383439</v>
      </c>
      <c r="S95" s="11">
        <f t="shared" si="4"/>
        <v>0</v>
      </c>
      <c r="T95" s="11">
        <v>16658.106209101064</v>
      </c>
      <c r="U95" s="11">
        <v>18811.226572990381</v>
      </c>
      <c r="V95" s="11">
        <v>1774.3678464595046</v>
      </c>
      <c r="W95" s="11">
        <v>19736.906206527023</v>
      </c>
      <c r="X95" s="11">
        <v>56980.606835077968</v>
      </c>
      <c r="Y95" s="11">
        <f>SUM('UPL Debt Allocation by Hospital'!I95,'UPL Debt Allocation by Hospital'!K95,'UPL Debt Allocation by Hospital'!U95:W95)</f>
        <v>42470.616549535749</v>
      </c>
      <c r="Z95" s="11">
        <f t="shared" si="5"/>
        <v>0</v>
      </c>
      <c r="AA95" s="11">
        <v>64846.069534874012</v>
      </c>
      <c r="AB95" s="11">
        <v>0</v>
      </c>
      <c r="AC95" s="11">
        <v>0</v>
      </c>
      <c r="AD95" s="11">
        <v>3085.0571542046068</v>
      </c>
      <c r="AE95" s="11">
        <v>67931.126689078621</v>
      </c>
      <c r="AF95" s="11">
        <f>SUM('UPL Debt Allocation by Hospital'!I95,'UPL Debt Allocation by Hospital'!K95,'UPL Debt Allocation by Hospital'!AA95:AC95)</f>
        <v>43225.500537380256</v>
      </c>
      <c r="AG95" s="11">
        <f t="shared" si="3"/>
        <v>0</v>
      </c>
    </row>
    <row r="96" spans="1:33" ht="16.2" x14ac:dyDescent="0.3">
      <c r="A96" s="15" t="s">
        <v>228</v>
      </c>
      <c r="B96" s="13" t="s">
        <v>228</v>
      </c>
      <c r="C96" s="12" t="s">
        <v>598</v>
      </c>
      <c r="D96" s="12" t="s">
        <v>219</v>
      </c>
      <c r="E96" s="12"/>
      <c r="F96" s="12"/>
      <c r="G96" s="12" t="s">
        <v>673</v>
      </c>
      <c r="H96" s="11">
        <v>19259410.740000002</v>
      </c>
      <c r="I96" s="11">
        <v>29817114.009999998</v>
      </c>
      <c r="J96" s="11">
        <v>35631311.090000004</v>
      </c>
      <c r="K96" s="11">
        <v>26142812.16</v>
      </c>
      <c r="L96" s="11">
        <v>22099460.789999999</v>
      </c>
      <c r="M96" s="11">
        <v>1322236.7374898298</v>
      </c>
      <c r="N96" s="11">
        <v>1322411.4321692665</v>
      </c>
      <c r="O96" s="11">
        <v>1153727.1880501613</v>
      </c>
      <c r="P96" s="11">
        <v>948921.66822303738</v>
      </c>
      <c r="Q96" s="11">
        <v>4747297.0259322952</v>
      </c>
      <c r="R96" s="11">
        <f>SUM('UPL Debt Allocation by Hospital'!I96,'UPL Debt Allocation by Hospital'!K96,'UPL Debt Allocation by Hospital'!O96:Q96)</f>
        <v>3096445.813836318</v>
      </c>
      <c r="S96" s="11">
        <f t="shared" si="4"/>
        <v>0</v>
      </c>
      <c r="T96" s="11">
        <v>1379069.8866355179</v>
      </c>
      <c r="U96" s="11">
        <v>1387279.5220494552</v>
      </c>
      <c r="V96" s="11">
        <v>1249287.4865785863</v>
      </c>
      <c r="W96" s="11">
        <v>1040071.0905398718</v>
      </c>
      <c r="X96" s="11">
        <v>5055707.9858034309</v>
      </c>
      <c r="Y96" s="11">
        <f>SUM('UPL Debt Allocation by Hospital'!I96,'UPL Debt Allocation by Hospital'!K96,'UPL Debt Allocation by Hospital'!U96:W96)</f>
        <v>3102386.7016233522</v>
      </c>
      <c r="Z96" s="11">
        <f t="shared" si="5"/>
        <v>0</v>
      </c>
      <c r="AA96" s="11">
        <v>0</v>
      </c>
      <c r="AB96" s="11">
        <v>0</v>
      </c>
      <c r="AC96" s="11">
        <v>29432.807552263137</v>
      </c>
      <c r="AD96" s="11">
        <v>0</v>
      </c>
      <c r="AE96" s="11">
        <v>29432.807552263137</v>
      </c>
      <c r="AF96" s="11">
        <f>SUM('UPL Debt Allocation by Hospital'!I96,'UPL Debt Allocation by Hospital'!K96,'UPL Debt Allocation by Hospital'!AA96:AC96)</f>
        <v>2993385.4369015656</v>
      </c>
      <c r="AG96" s="11">
        <f t="shared" si="3"/>
        <v>2963952.6293493025</v>
      </c>
    </row>
    <row r="97" spans="1:33" ht="16.2" x14ac:dyDescent="0.3">
      <c r="A97" s="13" t="s">
        <v>321</v>
      </c>
      <c r="B97" s="13" t="s">
        <v>321</v>
      </c>
      <c r="C97" s="12" t="s">
        <v>905</v>
      </c>
      <c r="D97" s="12" t="s">
        <v>13</v>
      </c>
      <c r="E97" s="12"/>
      <c r="F97" s="12"/>
      <c r="G97" s="12" t="s">
        <v>771</v>
      </c>
      <c r="H97" s="11">
        <v>11798150.399999999</v>
      </c>
      <c r="I97" s="11">
        <v>23524005.68</v>
      </c>
      <c r="J97" s="11">
        <v>18071527.689999998</v>
      </c>
      <c r="K97" s="11">
        <v>15942533.73</v>
      </c>
      <c r="L97" s="11">
        <v>14723561.109999999</v>
      </c>
      <c r="M97" s="11">
        <v>601388.07557275193</v>
      </c>
      <c r="N97" s="11">
        <v>749460.17629852728</v>
      </c>
      <c r="O97" s="11">
        <v>710418.58087568311</v>
      </c>
      <c r="P97" s="11">
        <v>533130.53617383516</v>
      </c>
      <c r="Q97" s="11">
        <v>2594397.3689207975</v>
      </c>
      <c r="R97" s="11">
        <f>SUM('UPL Debt Allocation by Hospital'!I97,'UPL Debt Allocation by Hospital'!K97,'UPL Debt Allocation by Hospital'!O97:Q97)</f>
        <v>1905838.087719809</v>
      </c>
      <c r="S97" s="11">
        <f t="shared" si="4"/>
        <v>0</v>
      </c>
      <c r="T97" s="11">
        <v>627196.03580421594</v>
      </c>
      <c r="U97" s="11">
        <v>786203.7811106022</v>
      </c>
      <c r="V97" s="11">
        <v>769260.75116669689</v>
      </c>
      <c r="W97" s="11">
        <v>584340.81202590605</v>
      </c>
      <c r="X97" s="11">
        <v>2767001.380107421</v>
      </c>
      <c r="Y97" s="11">
        <f>SUM('UPL Debt Allocation by Hospital'!I97,'UPL Debt Allocation by Hospital'!K97,'UPL Debt Allocation by Hospital'!U97:W97)</f>
        <v>1909157.5112977261</v>
      </c>
      <c r="Z97" s="11">
        <f t="shared" si="5"/>
        <v>0</v>
      </c>
      <c r="AA97" s="11">
        <v>0</v>
      </c>
      <c r="AB97" s="11">
        <v>0</v>
      </c>
      <c r="AC97" s="11">
        <v>0</v>
      </c>
      <c r="AD97" s="11">
        <v>44955.548888325713</v>
      </c>
      <c r="AE97" s="11">
        <v>44955.548888325713</v>
      </c>
      <c r="AF97" s="11">
        <f>SUM('UPL Debt Allocation by Hospital'!I97,'UPL Debt Allocation by Hospital'!K97,'UPL Debt Allocation by Hospital'!AA97:AC97)</f>
        <v>1849473.8191921338</v>
      </c>
      <c r="AG97" s="11">
        <f t="shared" si="3"/>
        <v>1804518.2703038082</v>
      </c>
    </row>
    <row r="98" spans="1:33" ht="16.2" x14ac:dyDescent="0.3">
      <c r="A98" s="13" t="s">
        <v>322</v>
      </c>
      <c r="B98" s="13" t="s">
        <v>322</v>
      </c>
      <c r="C98" s="12" t="s">
        <v>904</v>
      </c>
      <c r="D98" s="12" t="s">
        <v>13</v>
      </c>
      <c r="E98" s="12"/>
      <c r="F98" s="12"/>
      <c r="G98" s="12" t="s">
        <v>671</v>
      </c>
      <c r="H98" s="11">
        <v>11384984.18</v>
      </c>
      <c r="I98" s="11">
        <v>11916531.109999999</v>
      </c>
      <c r="J98" s="11">
        <v>8360095.7599999998</v>
      </c>
      <c r="K98" s="11">
        <v>9094969.5099999998</v>
      </c>
      <c r="L98" s="11">
        <v>8458896.2400000002</v>
      </c>
      <c r="M98" s="11">
        <v>458467.15734459448</v>
      </c>
      <c r="N98" s="11">
        <v>458667.19481453259</v>
      </c>
      <c r="O98" s="11">
        <v>419163.08182473289</v>
      </c>
      <c r="P98" s="11">
        <v>402840.08956627583</v>
      </c>
      <c r="Q98" s="11">
        <v>1739137.523550136</v>
      </c>
      <c r="R98" s="11">
        <f>SUM('UPL Debt Allocation by Hospital'!I98,'UPL Debt Allocation by Hospital'!K98,'UPL Debt Allocation by Hospital'!O98:Q98)</f>
        <v>1062285.0541924352</v>
      </c>
      <c r="S98" s="11">
        <f t="shared" si="4"/>
        <v>0</v>
      </c>
      <c r="T98" s="11">
        <v>478141.81110774539</v>
      </c>
      <c r="U98" s="11">
        <v>481154.16167348315</v>
      </c>
      <c r="V98" s="11">
        <v>453881.29740129469</v>
      </c>
      <c r="W98" s="11">
        <v>441535.21338907513</v>
      </c>
      <c r="X98" s="11">
        <v>1854712.4835715985</v>
      </c>
      <c r="Y98" s="11">
        <f>SUM('UPL Debt Allocation by Hospital'!I98,'UPL Debt Allocation by Hospital'!K98,'UPL Debt Allocation by Hospital'!U98:W98)</f>
        <v>1064387.2865657313</v>
      </c>
      <c r="Z98" s="11">
        <f t="shared" si="5"/>
        <v>0</v>
      </c>
      <c r="AA98" s="11">
        <v>0</v>
      </c>
      <c r="AB98" s="11">
        <v>0</v>
      </c>
      <c r="AC98" s="11">
        <v>0</v>
      </c>
      <c r="AD98" s="11">
        <v>201645.13767935598</v>
      </c>
      <c r="AE98" s="11">
        <v>201645.13767935598</v>
      </c>
      <c r="AF98" s="11">
        <f>SUM('UPL Debt Allocation by Hospital'!I98,'UPL Debt Allocation by Hospital'!K98,'UPL Debt Allocation by Hospital'!AA98:AC98)</f>
        <v>1025744.5085577463</v>
      </c>
      <c r="AG98" s="11">
        <f t="shared" si="3"/>
        <v>824099.37087839027</v>
      </c>
    </row>
    <row r="99" spans="1:33" ht="16.2" x14ac:dyDescent="0.3">
      <c r="A99" s="13" t="s">
        <v>903</v>
      </c>
      <c r="B99" s="13" t="s">
        <v>903</v>
      </c>
      <c r="C99" s="12" t="s">
        <v>902</v>
      </c>
      <c r="D99" s="12" t="s">
        <v>13</v>
      </c>
      <c r="E99" s="12" t="s">
        <v>14</v>
      </c>
      <c r="F99" s="12"/>
      <c r="G99" s="12" t="s">
        <v>767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191608.17810773809</v>
      </c>
      <c r="Q99" s="11">
        <v>191608.17810773809</v>
      </c>
      <c r="R99" s="11">
        <f>SUM('UPL Debt Allocation by Hospital'!I99,'UPL Debt Allocation by Hospital'!K99,'UPL Debt Allocation by Hospital'!O99:Q99)</f>
        <v>0</v>
      </c>
      <c r="S99" s="11">
        <f t="shared" si="4"/>
        <v>0</v>
      </c>
      <c r="T99" s="11">
        <v>0</v>
      </c>
      <c r="U99" s="11">
        <v>0</v>
      </c>
      <c r="V99" s="11">
        <v>0</v>
      </c>
      <c r="W99" s="11">
        <v>191608.17810773809</v>
      </c>
      <c r="X99" s="11">
        <v>191608.17810773809</v>
      </c>
      <c r="Y99" s="11">
        <f>SUM('UPL Debt Allocation by Hospital'!I99,'UPL Debt Allocation by Hospital'!K99,'UPL Debt Allocation by Hospital'!U99:W99)</f>
        <v>0</v>
      </c>
      <c r="Z99" s="11">
        <f t="shared" si="5"/>
        <v>0</v>
      </c>
      <c r="AA99" s="11">
        <v>0</v>
      </c>
      <c r="AB99" s="11">
        <v>0</v>
      </c>
      <c r="AC99" s="11">
        <v>0</v>
      </c>
      <c r="AD99" s="11">
        <v>460149.63045613072</v>
      </c>
      <c r="AE99" s="11">
        <v>460149.63045613072</v>
      </c>
      <c r="AF99" s="11">
        <f>SUM('UPL Debt Allocation by Hospital'!I99,'UPL Debt Allocation by Hospital'!K99,'UPL Debt Allocation by Hospital'!AA99:AC99)</f>
        <v>0</v>
      </c>
      <c r="AG99" s="11">
        <f t="shared" si="3"/>
        <v>0</v>
      </c>
    </row>
    <row r="100" spans="1:33" ht="16.2" x14ac:dyDescent="0.3">
      <c r="A100" s="13" t="s">
        <v>323</v>
      </c>
      <c r="B100" s="13" t="s">
        <v>323</v>
      </c>
      <c r="C100" s="12" t="s">
        <v>56</v>
      </c>
      <c r="D100" s="12" t="s">
        <v>13</v>
      </c>
      <c r="E100" s="12"/>
      <c r="F100" s="12"/>
      <c r="G100" s="12" t="s">
        <v>901</v>
      </c>
      <c r="H100" s="11">
        <v>1361420.9</v>
      </c>
      <c r="I100" s="11">
        <v>838528.72</v>
      </c>
      <c r="J100" s="11">
        <v>2687203.3</v>
      </c>
      <c r="K100" s="11">
        <v>3207439.6</v>
      </c>
      <c r="L100" s="11">
        <v>2712041.75</v>
      </c>
      <c r="M100" s="11">
        <v>350289.09535828745</v>
      </c>
      <c r="N100" s="11">
        <v>257489.66220107939</v>
      </c>
      <c r="O100" s="11">
        <v>170014.44736190638</v>
      </c>
      <c r="P100" s="11">
        <v>191957.44727537883</v>
      </c>
      <c r="Q100" s="11">
        <v>969750.65219665214</v>
      </c>
      <c r="R100" s="11">
        <f>SUM('UPL Debt Allocation by Hospital'!I100,'UPL Debt Allocation by Hospital'!K100,'UPL Debt Allocation by Hospital'!O100:Q100)</f>
        <v>284666.13384071761</v>
      </c>
      <c r="S100" s="11">
        <f t="shared" si="4"/>
        <v>0</v>
      </c>
      <c r="T100" s="11">
        <v>365321.39714430523</v>
      </c>
      <c r="U100" s="11">
        <v>270113.54628500517</v>
      </c>
      <c r="V100" s="11">
        <v>184096.3130857317</v>
      </c>
      <c r="W100" s="11">
        <v>210396.07188949443</v>
      </c>
      <c r="X100" s="11">
        <v>1029927.3284045365</v>
      </c>
      <c r="Y100" s="11">
        <f>SUM('UPL Debt Allocation by Hospital'!I100,'UPL Debt Allocation by Hospital'!K100,'UPL Debt Allocation by Hospital'!U100:W100)</f>
        <v>285807.44713409187</v>
      </c>
      <c r="Z100" s="11">
        <f t="shared" si="5"/>
        <v>0</v>
      </c>
      <c r="AA100" s="11">
        <v>842795.92327791639</v>
      </c>
      <c r="AB100" s="11">
        <v>549442.96269788151</v>
      </c>
      <c r="AC100" s="11">
        <v>161966.36864246923</v>
      </c>
      <c r="AD100" s="11">
        <v>27795.868722960047</v>
      </c>
      <c r="AE100" s="11">
        <v>1582001.1233412272</v>
      </c>
      <c r="AF100" s="11">
        <f>SUM('UPL Debt Allocation by Hospital'!I100,'UPL Debt Allocation by Hospital'!K100,'UPL Debt Allocation by Hospital'!AA100:AC100)</f>
        <v>305897.43144886062</v>
      </c>
      <c r="AG100" s="11">
        <f t="shared" si="3"/>
        <v>0</v>
      </c>
    </row>
    <row r="101" spans="1:33" ht="16.2" x14ac:dyDescent="0.3">
      <c r="A101" s="13" t="s">
        <v>324</v>
      </c>
      <c r="B101" s="13" t="s">
        <v>324</v>
      </c>
      <c r="C101" s="12" t="s">
        <v>582</v>
      </c>
      <c r="D101" s="12" t="s">
        <v>13</v>
      </c>
      <c r="E101" s="12"/>
      <c r="F101" s="12"/>
      <c r="G101" s="12" t="s">
        <v>862</v>
      </c>
      <c r="H101" s="11">
        <v>3901330.57</v>
      </c>
      <c r="I101" s="11">
        <v>5469535.8700000001</v>
      </c>
      <c r="J101" s="11">
        <v>5094931.2300000004</v>
      </c>
      <c r="K101" s="11">
        <v>4111221.65</v>
      </c>
      <c r="L101" s="11">
        <v>4095325.6799999997</v>
      </c>
      <c r="M101" s="11">
        <v>167394.73561520301</v>
      </c>
      <c r="N101" s="11">
        <v>193869.75311168403</v>
      </c>
      <c r="O101" s="11">
        <v>196245.93257746747</v>
      </c>
      <c r="P101" s="11">
        <v>222158.50296047961</v>
      </c>
      <c r="Q101" s="11">
        <v>779668.92426483403</v>
      </c>
      <c r="R101" s="11">
        <f>SUM('UPL Debt Allocation by Hospital'!I101,'UPL Debt Allocation by Hospital'!K101,'UPL Debt Allocation by Hospital'!O101:Q101)</f>
        <v>510976.84853215655</v>
      </c>
      <c r="S101" s="11">
        <f t="shared" si="4"/>
        <v>0</v>
      </c>
      <c r="T101" s="11">
        <v>174578.31117180042</v>
      </c>
      <c r="U101" s="11">
        <v>203374.55912890573</v>
      </c>
      <c r="V101" s="11">
        <v>212500.48573035418</v>
      </c>
      <c r="W101" s="11">
        <v>243498.11389542653</v>
      </c>
      <c r="X101" s="11">
        <v>833951.46992648684</v>
      </c>
      <c r="Y101" s="11">
        <f>SUM('UPL Debt Allocation by Hospital'!I101,'UPL Debt Allocation by Hospital'!K101,'UPL Debt Allocation by Hospital'!U101:W101)</f>
        <v>511877.64971299702</v>
      </c>
      <c r="Z101" s="11">
        <f t="shared" si="5"/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>SUM('UPL Debt Allocation by Hospital'!I101,'UPL Debt Allocation by Hospital'!K101,'UPL Debt Allocation by Hospital'!AA101:AC101)</f>
        <v>495732.00242782419</v>
      </c>
      <c r="AG101" s="11">
        <f t="shared" si="3"/>
        <v>495732.00242782419</v>
      </c>
    </row>
    <row r="102" spans="1:33" ht="16.2" x14ac:dyDescent="0.3">
      <c r="A102" s="13" t="s">
        <v>325</v>
      </c>
      <c r="B102" s="13" t="s">
        <v>325</v>
      </c>
      <c r="C102" s="12" t="s">
        <v>57</v>
      </c>
      <c r="D102" s="12" t="s">
        <v>744</v>
      </c>
      <c r="E102" s="12"/>
      <c r="F102" s="12"/>
      <c r="G102" s="12" t="s">
        <v>673</v>
      </c>
      <c r="H102" s="11">
        <v>8808170.9900000002</v>
      </c>
      <c r="I102" s="11">
        <v>11465779.99</v>
      </c>
      <c r="J102" s="11">
        <v>7805836</v>
      </c>
      <c r="K102" s="11">
        <v>5982175.0099999998</v>
      </c>
      <c r="L102" s="11">
        <v>3583296.26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f>SUM('UPL Debt Allocation by Hospital'!I102,'UPL Debt Allocation by Hospital'!K102,'UPL Debt Allocation by Hospital'!O102:Q102)</f>
        <v>758189.40024168417</v>
      </c>
      <c r="S102" s="11">
        <f t="shared" si="4"/>
        <v>758189.40024168417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f>SUM('UPL Debt Allocation by Hospital'!I102,'UPL Debt Allocation by Hospital'!K102,'UPL Debt Allocation by Hospital'!U102:W102)</f>
        <v>758189.40024168417</v>
      </c>
      <c r="Z102" s="11">
        <f t="shared" si="5"/>
        <v>758189.40024168417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>SUM('UPL Debt Allocation by Hospital'!I102,'UPL Debt Allocation by Hospital'!K102,'UPL Debt Allocation by Hospital'!AA102:AC102)</f>
        <v>758189.40024168417</v>
      </c>
      <c r="AG102" s="11">
        <f t="shared" si="3"/>
        <v>758189.40024168417</v>
      </c>
    </row>
    <row r="103" spans="1:33" ht="16.2" x14ac:dyDescent="0.3">
      <c r="A103" s="13" t="s">
        <v>326</v>
      </c>
      <c r="B103" s="13" t="s">
        <v>326</v>
      </c>
      <c r="C103" s="12" t="s">
        <v>58</v>
      </c>
      <c r="D103" s="12" t="s">
        <v>28</v>
      </c>
      <c r="E103" s="12" t="s">
        <v>14</v>
      </c>
      <c r="F103" s="12"/>
      <c r="G103" s="12" t="s">
        <v>810</v>
      </c>
      <c r="H103" s="11">
        <v>656838.27</v>
      </c>
      <c r="I103" s="11">
        <v>389651.01</v>
      </c>
      <c r="J103" s="11">
        <v>753797.26</v>
      </c>
      <c r="K103" s="11">
        <v>973661.90999999992</v>
      </c>
      <c r="L103" s="11">
        <v>964889.87</v>
      </c>
      <c r="M103" s="11">
        <v>22820.271541496149</v>
      </c>
      <c r="N103" s="11">
        <v>18427.976667604602</v>
      </c>
      <c r="O103" s="11">
        <v>28728.858475217381</v>
      </c>
      <c r="P103" s="11">
        <v>56031.117214920152</v>
      </c>
      <c r="Q103" s="11">
        <v>126008.22389923828</v>
      </c>
      <c r="R103" s="11">
        <f>SUM('UPL Debt Allocation by Hospital'!I103,'UPL Debt Allocation by Hospital'!K103,'UPL Debt Allocation by Hospital'!O103:Q103)</f>
        <v>88817.269140688091</v>
      </c>
      <c r="S103" s="11">
        <f t="shared" si="4"/>
        <v>0</v>
      </c>
      <c r="T103" s="11">
        <v>22820.271541496149</v>
      </c>
      <c r="U103" s="11">
        <v>18427.976667604602</v>
      </c>
      <c r="V103" s="11">
        <v>28728.858475217381</v>
      </c>
      <c r="W103" s="11">
        <v>56031.117214920152</v>
      </c>
      <c r="X103" s="11">
        <v>126008.22389923828</v>
      </c>
      <c r="Y103" s="11">
        <f>SUM('UPL Debt Allocation by Hospital'!I103,'UPL Debt Allocation by Hospital'!K103,'UPL Debt Allocation by Hospital'!U103:W103)</f>
        <v>88817.269140688091</v>
      </c>
      <c r="Z103" s="11">
        <f t="shared" si="5"/>
        <v>0</v>
      </c>
      <c r="AA103" s="11">
        <v>85981.51819054404</v>
      </c>
      <c r="AB103" s="11">
        <v>12595.039773024524</v>
      </c>
      <c r="AC103" s="11">
        <v>19965.487646271151</v>
      </c>
      <c r="AD103" s="11">
        <v>26807.349409655049</v>
      </c>
      <c r="AE103" s="11">
        <v>145349.39501949478</v>
      </c>
      <c r="AF103" s="11">
        <f>SUM('UPL Debt Allocation by Hospital'!I103,'UPL Debt Allocation by Hospital'!K103,'UPL Debt Allocation by Hospital'!AA103:AC103)</f>
        <v>90145.386847740287</v>
      </c>
      <c r="AG103" s="11">
        <f t="shared" si="3"/>
        <v>0</v>
      </c>
    </row>
    <row r="104" spans="1:33" ht="16.2" x14ac:dyDescent="0.3">
      <c r="A104" s="13" t="s">
        <v>327</v>
      </c>
      <c r="B104" s="13" t="s">
        <v>327</v>
      </c>
      <c r="C104" s="12" t="s">
        <v>900</v>
      </c>
      <c r="D104" s="12" t="s">
        <v>13</v>
      </c>
      <c r="E104" s="12"/>
      <c r="F104" s="12"/>
      <c r="G104" s="12" t="s">
        <v>675</v>
      </c>
      <c r="H104" s="11">
        <v>44256387.539999999</v>
      </c>
      <c r="I104" s="11">
        <v>38426563.390000001</v>
      </c>
      <c r="J104" s="11">
        <v>22486250.859999999</v>
      </c>
      <c r="K104" s="11">
        <v>23213998.43</v>
      </c>
      <c r="L104" s="11">
        <v>15961128.529999999</v>
      </c>
      <c r="M104" s="11">
        <v>2880507.4685945804</v>
      </c>
      <c r="N104" s="11">
        <v>2623258.0543339001</v>
      </c>
      <c r="O104" s="11">
        <v>2230191.7485752348</v>
      </c>
      <c r="P104" s="11">
        <v>1446517.7555031811</v>
      </c>
      <c r="Q104" s="11">
        <v>9180475.0270068962</v>
      </c>
      <c r="R104" s="11">
        <f>SUM('UPL Debt Allocation by Hospital'!I104,'UPL Debt Allocation by Hospital'!K104,'UPL Debt Allocation by Hospital'!O104:Q104)</f>
        <v>2997476.8280637809</v>
      </c>
      <c r="S104" s="11">
        <f t="shared" si="4"/>
        <v>0</v>
      </c>
      <c r="T104" s="11">
        <v>3004121.529490489</v>
      </c>
      <c r="U104" s="11">
        <v>2751867.899548871</v>
      </c>
      <c r="V104" s="11">
        <v>2414912.8780388259</v>
      </c>
      <c r="W104" s="11">
        <v>1585464.1640429515</v>
      </c>
      <c r="X104" s="11">
        <v>9756366.471121138</v>
      </c>
      <c r="Y104" s="11">
        <f>SUM('UPL Debt Allocation by Hospital'!I104,'UPL Debt Allocation by Hospital'!K104,'UPL Debt Allocation by Hospital'!U104:W104)</f>
        <v>3009424.8559961068</v>
      </c>
      <c r="Z104" s="11">
        <f t="shared" si="5"/>
        <v>0</v>
      </c>
      <c r="AA104" s="11">
        <v>6836605.1814704491</v>
      </c>
      <c r="AB104" s="11">
        <v>9153990.4608415272</v>
      </c>
      <c r="AC104" s="11">
        <v>10528165.857465087</v>
      </c>
      <c r="AD104" s="11">
        <v>1095290.0052812754</v>
      </c>
      <c r="AE104" s="11">
        <v>27614051.505058341</v>
      </c>
      <c r="AF104" s="11">
        <f>SUM('UPL Debt Allocation by Hospital'!I104,'UPL Debt Allocation by Hospital'!K104,'UPL Debt Allocation by Hospital'!AA104:AC104)</f>
        <v>3511133.4577416396</v>
      </c>
      <c r="AG104" s="11">
        <f t="shared" si="3"/>
        <v>0</v>
      </c>
    </row>
    <row r="105" spans="1:33" ht="16.2" x14ac:dyDescent="0.3">
      <c r="A105" s="13" t="s">
        <v>328</v>
      </c>
      <c r="B105" s="13" t="s">
        <v>328</v>
      </c>
      <c r="C105" s="12" t="s">
        <v>899</v>
      </c>
      <c r="D105" s="12" t="s">
        <v>13</v>
      </c>
      <c r="E105" s="12"/>
      <c r="F105" s="12"/>
      <c r="G105" s="12" t="s">
        <v>753</v>
      </c>
      <c r="H105" s="11">
        <v>9647747.2200000007</v>
      </c>
      <c r="I105" s="11">
        <v>18473954.640000001</v>
      </c>
      <c r="J105" s="11">
        <v>11954354.710000001</v>
      </c>
      <c r="K105" s="11">
        <v>8033658.1799999997</v>
      </c>
      <c r="L105" s="11">
        <v>9907873.6400000006</v>
      </c>
      <c r="M105" s="11">
        <v>466182.04113244376</v>
      </c>
      <c r="N105" s="11">
        <v>375915.07995772897</v>
      </c>
      <c r="O105" s="11">
        <v>467131.26013206522</v>
      </c>
      <c r="P105" s="11">
        <v>368670.62032302929</v>
      </c>
      <c r="Q105" s="11">
        <v>1677899.0015452674</v>
      </c>
      <c r="R105" s="11">
        <f>SUM('UPL Debt Allocation by Hospital'!I105,'UPL Debt Allocation by Hospital'!K105,'UPL Debt Allocation by Hospital'!O105:Q105)</f>
        <v>1263033.7391837812</v>
      </c>
      <c r="S105" s="11">
        <f t="shared" si="4"/>
        <v>0</v>
      </c>
      <c r="T105" s="11">
        <v>486187.77132040996</v>
      </c>
      <c r="U105" s="11">
        <v>394344.97867374099</v>
      </c>
      <c r="V105" s="11">
        <v>505822.55832849687</v>
      </c>
      <c r="W105" s="11">
        <v>404083.56871798006</v>
      </c>
      <c r="X105" s="11">
        <v>1790438.8770406279</v>
      </c>
      <c r="Y105" s="11">
        <f>SUM('UPL Debt Allocation by Hospital'!I105,'UPL Debt Allocation by Hospital'!K105,'UPL Debt Allocation by Hospital'!U105:W105)</f>
        <v>1265142.7293458104</v>
      </c>
      <c r="Z105" s="11">
        <f t="shared" si="5"/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f>SUM('UPL Debt Allocation by Hospital'!I105,'UPL Debt Allocation by Hospital'!K105,'UPL Debt Allocation by Hospital'!AA105:AC105)</f>
        <v>1227233.3315663997</v>
      </c>
      <c r="AG105" s="11">
        <f t="shared" si="3"/>
        <v>1227233.3315663997</v>
      </c>
    </row>
    <row r="106" spans="1:33" ht="16.2" x14ac:dyDescent="0.3">
      <c r="A106" s="13" t="s">
        <v>329</v>
      </c>
      <c r="B106" s="13" t="s">
        <v>329</v>
      </c>
      <c r="C106" s="12" t="s">
        <v>59</v>
      </c>
      <c r="D106" s="12" t="s">
        <v>28</v>
      </c>
      <c r="E106" s="12" t="s">
        <v>14</v>
      </c>
      <c r="F106" s="12"/>
      <c r="G106" s="12" t="s">
        <v>898</v>
      </c>
      <c r="H106" s="11">
        <v>1920578.59</v>
      </c>
      <c r="I106" s="11">
        <v>784927.01</v>
      </c>
      <c r="J106" s="11">
        <v>1354397.67</v>
      </c>
      <c r="K106" s="11">
        <v>2088344.72</v>
      </c>
      <c r="L106" s="11">
        <v>665557.69000000006</v>
      </c>
      <c r="M106" s="11">
        <v>26623.571401826146</v>
      </c>
      <c r="N106" s="11">
        <v>74225.324960470345</v>
      </c>
      <c r="O106" s="11">
        <v>22607.713039289254</v>
      </c>
      <c r="P106" s="11">
        <v>49533.721909579472</v>
      </c>
      <c r="Q106" s="11">
        <v>172990.33131116524</v>
      </c>
      <c r="R106" s="11">
        <f>SUM('UPL Debt Allocation by Hospital'!I106,'UPL Debt Allocation by Hospital'!K106,'UPL Debt Allocation by Hospital'!O106:Q106)</f>
        <v>148588.87462651968</v>
      </c>
      <c r="S106" s="11">
        <f t="shared" si="4"/>
        <v>0</v>
      </c>
      <c r="T106" s="11">
        <v>27385.810082135718</v>
      </c>
      <c r="U106" s="11">
        <v>76155.022314792994</v>
      </c>
      <c r="V106" s="11">
        <v>22607.713039289254</v>
      </c>
      <c r="W106" s="11">
        <v>49533.721909579472</v>
      </c>
      <c r="X106" s="11">
        <v>175682.26734579745</v>
      </c>
      <c r="Y106" s="11">
        <f>SUM('UPL Debt Allocation by Hospital'!I106,'UPL Debt Allocation by Hospital'!K106,'UPL Debt Allocation by Hospital'!U106:W106)</f>
        <v>148662.48403455713</v>
      </c>
      <c r="Z106" s="11">
        <f t="shared" si="5"/>
        <v>0</v>
      </c>
      <c r="AA106" s="11">
        <v>0</v>
      </c>
      <c r="AB106" s="11">
        <v>2447.6071015527059</v>
      </c>
      <c r="AC106" s="11">
        <v>0</v>
      </c>
      <c r="AD106" s="11">
        <v>13481.229407288949</v>
      </c>
      <c r="AE106" s="11">
        <v>15928.836508841654</v>
      </c>
      <c r="AF106" s="11">
        <f>SUM('UPL Debt Allocation by Hospital'!I106,'UPL Debt Allocation by Hospital'!K106,'UPL Debt Allocation by Hospital'!AA106:AC106)</f>
        <v>145279.97328773295</v>
      </c>
      <c r="AG106" s="11">
        <f t="shared" si="3"/>
        <v>129351.13677889129</v>
      </c>
    </row>
    <row r="107" spans="1:33" ht="16.2" x14ac:dyDescent="0.3">
      <c r="A107" s="13" t="s">
        <v>330</v>
      </c>
      <c r="B107" s="13" t="s">
        <v>330</v>
      </c>
      <c r="C107" s="12" t="s">
        <v>60</v>
      </c>
      <c r="D107" s="12" t="s">
        <v>13</v>
      </c>
      <c r="E107" s="12" t="s">
        <v>14</v>
      </c>
      <c r="F107" s="12"/>
      <c r="G107" s="12" t="s">
        <v>897</v>
      </c>
      <c r="H107" s="11">
        <v>1125989.1299999999</v>
      </c>
      <c r="I107" s="11">
        <v>668895.91</v>
      </c>
      <c r="J107" s="11">
        <v>1312196.3900000001</v>
      </c>
      <c r="K107" s="11">
        <v>1765689.08</v>
      </c>
      <c r="L107" s="11">
        <v>1788981.6400000001</v>
      </c>
      <c r="M107" s="11">
        <v>16885.118437830755</v>
      </c>
      <c r="N107" s="11">
        <v>30282.539718390137</v>
      </c>
      <c r="O107" s="11">
        <v>47840.677728038405</v>
      </c>
      <c r="P107" s="11">
        <v>80011.902558137866</v>
      </c>
      <c r="Q107" s="11">
        <v>175020.23844239715</v>
      </c>
      <c r="R107" s="11">
        <f>SUM('UPL Debt Allocation by Hospital'!I107,'UPL Debt Allocation by Hospital'!K107,'UPL Debt Allocation by Hospital'!O107:Q107)</f>
        <v>158465.73389756388</v>
      </c>
      <c r="S107" s="11">
        <f t="shared" si="4"/>
        <v>0</v>
      </c>
      <c r="T107" s="11">
        <v>16885.118437830755</v>
      </c>
      <c r="U107" s="11">
        <v>30282.539718390137</v>
      </c>
      <c r="V107" s="11">
        <v>47840.677728038405</v>
      </c>
      <c r="W107" s="11">
        <v>80011.902558137866</v>
      </c>
      <c r="X107" s="11">
        <v>175020.23844239715</v>
      </c>
      <c r="Y107" s="11">
        <f>SUM('UPL Debt Allocation by Hospital'!I107,'UPL Debt Allocation by Hospital'!K107,'UPL Debt Allocation by Hospital'!U107:W107)</f>
        <v>158465.73389756386</v>
      </c>
      <c r="Z107" s="11">
        <f t="shared" si="5"/>
        <v>0</v>
      </c>
      <c r="AA107" s="11">
        <v>0</v>
      </c>
      <c r="AB107" s="11">
        <v>4671.4843618928626</v>
      </c>
      <c r="AC107" s="11">
        <v>7302.1909021121</v>
      </c>
      <c r="AD107" s="11">
        <v>49508.801012650794</v>
      </c>
      <c r="AE107" s="11">
        <v>61482.476276655754</v>
      </c>
      <c r="AF107" s="11">
        <f>SUM('UPL Debt Allocation by Hospital'!I107,'UPL Debt Allocation by Hospital'!K107,'UPL Debt Allocation by Hospital'!AA107:AC107)</f>
        <v>156195.2134997437</v>
      </c>
      <c r="AG107" s="11">
        <f t="shared" si="3"/>
        <v>94712.737223087941</v>
      </c>
    </row>
    <row r="108" spans="1:33" ht="16.2" x14ac:dyDescent="0.3">
      <c r="A108" s="13" t="s">
        <v>331</v>
      </c>
      <c r="B108" s="13" t="s">
        <v>331</v>
      </c>
      <c r="C108" s="12" t="s">
        <v>61</v>
      </c>
      <c r="D108" s="12" t="s">
        <v>28</v>
      </c>
      <c r="E108" s="12" t="s">
        <v>14</v>
      </c>
      <c r="F108" s="12"/>
      <c r="G108" s="12" t="s">
        <v>896</v>
      </c>
      <c r="H108" s="11">
        <v>352638.17</v>
      </c>
      <c r="I108" s="11">
        <v>1015959.33</v>
      </c>
      <c r="J108" s="11">
        <v>1241841.8799999999</v>
      </c>
      <c r="K108" s="11">
        <v>507486.77</v>
      </c>
      <c r="L108" s="11">
        <v>343540.54</v>
      </c>
      <c r="M108" s="11">
        <v>54153.557055032958</v>
      </c>
      <c r="N108" s="11">
        <v>19026.034555016686</v>
      </c>
      <c r="O108" s="11">
        <v>9836.5670477858439</v>
      </c>
      <c r="P108" s="11">
        <v>11696.379397228493</v>
      </c>
      <c r="Q108" s="11">
        <v>94712.538055063967</v>
      </c>
      <c r="R108" s="11">
        <f>SUM('UPL Debt Allocation by Hospital'!I108,'UPL Debt Allocation by Hospital'!K108,'UPL Debt Allocation by Hospital'!O108:Q108)</f>
        <v>80211.940964691166</v>
      </c>
      <c r="S108" s="11">
        <f t="shared" si="4"/>
        <v>0</v>
      </c>
      <c r="T108" s="11">
        <v>54153.557055032958</v>
      </c>
      <c r="U108" s="11">
        <v>19026.034555016686</v>
      </c>
      <c r="V108" s="11">
        <v>9836.5670477858439</v>
      </c>
      <c r="W108" s="11">
        <v>11696.379397228493</v>
      </c>
      <c r="X108" s="11">
        <v>94712.538055063967</v>
      </c>
      <c r="Y108" s="11">
        <f>SUM('UPL Debt Allocation by Hospital'!I108,'UPL Debt Allocation by Hospital'!K108,'UPL Debt Allocation by Hospital'!U108:W108)</f>
        <v>80211.940964691152</v>
      </c>
      <c r="Z108" s="11">
        <f t="shared" si="5"/>
        <v>0</v>
      </c>
      <c r="AA108" s="11">
        <v>199542.88393412723</v>
      </c>
      <c r="AB108" s="11">
        <v>326.53788004889452</v>
      </c>
      <c r="AC108" s="11">
        <v>1896.376631033321</v>
      </c>
      <c r="AD108" s="11">
        <v>885.88622453485391</v>
      </c>
      <c r="AE108" s="11">
        <v>202651.68466974428</v>
      </c>
      <c r="AF108" s="11">
        <f>SUM('UPL Debt Allocation by Hospital'!I108,'UPL Debt Allocation by Hospital'!K108,'UPL Debt Allocation by Hospital'!AA108:AC108)</f>
        <v>83459.393703917609</v>
      </c>
      <c r="AG108" s="11">
        <f t="shared" si="3"/>
        <v>0</v>
      </c>
    </row>
    <row r="109" spans="1:33" ht="16.2" x14ac:dyDescent="0.3">
      <c r="A109" s="13" t="s">
        <v>332</v>
      </c>
      <c r="B109" s="13" t="s">
        <v>332</v>
      </c>
      <c r="C109" s="12" t="s">
        <v>62</v>
      </c>
      <c r="D109" s="12" t="s">
        <v>13</v>
      </c>
      <c r="E109" s="12"/>
      <c r="F109" s="12"/>
      <c r="G109" s="12" t="s">
        <v>789</v>
      </c>
      <c r="H109" s="11">
        <v>3566074.4699999997</v>
      </c>
      <c r="I109" s="11">
        <v>10226015.029999999</v>
      </c>
      <c r="J109" s="11">
        <v>7335572.4100000001</v>
      </c>
      <c r="K109" s="11">
        <v>5542139.1200000001</v>
      </c>
      <c r="L109" s="11">
        <v>5023498.3</v>
      </c>
      <c r="M109" s="11">
        <v>268651.16681415483</v>
      </c>
      <c r="N109" s="11">
        <v>279909.4513515734</v>
      </c>
      <c r="O109" s="11">
        <v>239937.38353959468</v>
      </c>
      <c r="P109" s="11">
        <v>186990.10605442722</v>
      </c>
      <c r="Q109" s="11">
        <v>975488.1077597501</v>
      </c>
      <c r="R109" s="11">
        <f>SUM('UPL Debt Allocation by Hospital'!I109,'UPL Debt Allocation by Hospital'!K109,'UPL Debt Allocation by Hospital'!O109:Q109)</f>
        <v>719707.42518583324</v>
      </c>
      <c r="S109" s="11">
        <f t="shared" si="4"/>
        <v>0</v>
      </c>
      <c r="T109" s="11">
        <v>280180.05957225093</v>
      </c>
      <c r="U109" s="11">
        <v>293632.50507595204</v>
      </c>
      <c r="V109" s="11">
        <v>259810.78882695962</v>
      </c>
      <c r="W109" s="11">
        <v>204951.58877379802</v>
      </c>
      <c r="X109" s="11">
        <v>1038574.9422489605</v>
      </c>
      <c r="Y109" s="11">
        <f>SUM('UPL Debt Allocation by Hospital'!I109,'UPL Debt Allocation by Hospital'!K109,'UPL Debt Allocation by Hospital'!U109:W109)</f>
        <v>720941.35037333297</v>
      </c>
      <c r="Z109" s="11">
        <f t="shared" si="5"/>
        <v>0</v>
      </c>
      <c r="AA109" s="11">
        <v>0</v>
      </c>
      <c r="AB109" s="11">
        <v>0</v>
      </c>
      <c r="AC109" s="11">
        <v>0</v>
      </c>
      <c r="AD109" s="11">
        <v>33012.996630377253</v>
      </c>
      <c r="AE109" s="11">
        <v>33012.996630377253</v>
      </c>
      <c r="AF109" s="11">
        <f>SUM('UPL Debt Allocation by Hospital'!I109,'UPL Debt Allocation by Hospital'!K109,'UPL Debt Allocation by Hospital'!AA109:AC109)</f>
        <v>698146.25310188858</v>
      </c>
      <c r="AG109" s="11">
        <f t="shared" si="3"/>
        <v>665133.25647151133</v>
      </c>
    </row>
    <row r="110" spans="1:33" ht="16.2" x14ac:dyDescent="0.3">
      <c r="A110" s="13" t="s">
        <v>333</v>
      </c>
      <c r="B110" s="13" t="s">
        <v>333</v>
      </c>
      <c r="C110" s="12" t="s">
        <v>63</v>
      </c>
      <c r="D110" s="12" t="s">
        <v>13</v>
      </c>
      <c r="E110" s="12" t="s">
        <v>14</v>
      </c>
      <c r="F110" s="12"/>
      <c r="G110" s="12" t="s">
        <v>895</v>
      </c>
      <c r="H110" s="11">
        <v>0</v>
      </c>
      <c r="I110" s="11">
        <v>0</v>
      </c>
      <c r="J110" s="11">
        <v>0</v>
      </c>
      <c r="K110" s="11">
        <v>3373063.15</v>
      </c>
      <c r="L110" s="11">
        <v>3700983.9200000004</v>
      </c>
      <c r="M110" s="11">
        <v>0</v>
      </c>
      <c r="N110" s="11">
        <v>318834.33699298615</v>
      </c>
      <c r="O110" s="11">
        <v>109097.45772582629</v>
      </c>
      <c r="P110" s="11">
        <v>147565.05929356787</v>
      </c>
      <c r="Q110" s="11">
        <v>575496.85401238035</v>
      </c>
      <c r="R110" s="11">
        <f>SUM('UPL Debt Allocation by Hospital'!I110,'UPL Debt Allocation by Hospital'!K110,'UPL Debt Allocation by Hospital'!O110:Q110)</f>
        <v>205131.6982279513</v>
      </c>
      <c r="S110" s="11">
        <f t="shared" si="4"/>
        <v>0</v>
      </c>
      <c r="T110" s="11">
        <v>0</v>
      </c>
      <c r="U110" s="11">
        <v>318834.33699298615</v>
      </c>
      <c r="V110" s="11">
        <v>109097.45772582627</v>
      </c>
      <c r="W110" s="11">
        <v>147565.05929356787</v>
      </c>
      <c r="X110" s="11">
        <v>575496.85401238035</v>
      </c>
      <c r="Y110" s="11">
        <f>SUM('UPL Debt Allocation by Hospital'!I110,'UPL Debt Allocation by Hospital'!K110,'UPL Debt Allocation by Hospital'!U110:W110)</f>
        <v>205131.69822795124</v>
      </c>
      <c r="Z110" s="11">
        <f t="shared" si="5"/>
        <v>0</v>
      </c>
      <c r="AA110" s="11">
        <v>0</v>
      </c>
      <c r="AB110" s="11">
        <v>1521127.0375811977</v>
      </c>
      <c r="AC110" s="11">
        <v>70574.453525740377</v>
      </c>
      <c r="AD110" s="11">
        <v>183114.04633922927</v>
      </c>
      <c r="AE110" s="11">
        <v>1774815.5374461673</v>
      </c>
      <c r="AF110" s="11">
        <f>SUM('UPL Debt Allocation by Hospital'!I110,'UPL Debt Allocation by Hospital'!K110,'UPL Debt Allocation by Hospital'!AA110:AC110)</f>
        <v>236953.36371690023</v>
      </c>
      <c r="AG110" s="11">
        <f t="shared" si="3"/>
        <v>0</v>
      </c>
    </row>
    <row r="111" spans="1:33" ht="16.2" x14ac:dyDescent="0.3">
      <c r="A111" s="13" t="s">
        <v>334</v>
      </c>
      <c r="B111" s="13" t="s">
        <v>334</v>
      </c>
      <c r="C111" s="12" t="s">
        <v>894</v>
      </c>
      <c r="D111" s="12" t="s">
        <v>13</v>
      </c>
      <c r="E111" s="12"/>
      <c r="F111" s="12"/>
      <c r="G111" s="12" t="s">
        <v>660</v>
      </c>
      <c r="H111" s="11">
        <v>12545226.24</v>
      </c>
      <c r="I111" s="11">
        <v>0</v>
      </c>
      <c r="J111" s="11">
        <v>0</v>
      </c>
      <c r="K111" s="11">
        <v>6851029.6799999997</v>
      </c>
      <c r="L111" s="11">
        <v>7081277.3300000001</v>
      </c>
      <c r="M111" s="11">
        <v>833624.63300063449</v>
      </c>
      <c r="N111" s="11">
        <v>337511.08318016399</v>
      </c>
      <c r="O111" s="11">
        <v>345027.27909129381</v>
      </c>
      <c r="P111" s="11">
        <v>363731.081332815</v>
      </c>
      <c r="Q111" s="11">
        <v>1879894.0766049074</v>
      </c>
      <c r="R111" s="11">
        <f>SUM('UPL Debt Allocation by Hospital'!I111,'UPL Debt Allocation by Hospital'!K111,'UPL Debt Allocation by Hospital'!O111:Q111)</f>
        <v>550843.31131981732</v>
      </c>
      <c r="S111" s="11">
        <f t="shared" si="4"/>
        <v>0</v>
      </c>
      <c r="T111" s="11">
        <v>869398.78990582307</v>
      </c>
      <c r="U111" s="11">
        <v>354058.158331396</v>
      </c>
      <c r="V111" s="11">
        <v>373605.01404624106</v>
      </c>
      <c r="W111" s="11">
        <v>398669.55839831172</v>
      </c>
      <c r="X111" s="11">
        <v>1995731.5206817719</v>
      </c>
      <c r="Y111" s="11">
        <f>SUM('UPL Debt Allocation by Hospital'!I111,'UPL Debt Allocation by Hospital'!K111,'UPL Debt Allocation by Hospital'!U111:W111)</f>
        <v>553055.48581402004</v>
      </c>
      <c r="Z111" s="11">
        <f t="shared" si="5"/>
        <v>0</v>
      </c>
      <c r="AA111" s="11">
        <v>3550315.0392744178</v>
      </c>
      <c r="AB111" s="11">
        <v>0</v>
      </c>
      <c r="AC111" s="11">
        <v>0</v>
      </c>
      <c r="AD111" s="11">
        <v>164077.35605547397</v>
      </c>
      <c r="AE111" s="11">
        <v>3714392.3953298917</v>
      </c>
      <c r="AF111" s="11">
        <f>SUM('UPL Debt Allocation by Hospital'!I111,'UPL Debt Allocation by Hospital'!K111,'UPL Debt Allocation by Hospital'!AA111:AC111)</f>
        <v>606471.98651662399</v>
      </c>
      <c r="AG111" s="11">
        <f t="shared" si="3"/>
        <v>0</v>
      </c>
    </row>
    <row r="112" spans="1:33" ht="16.2" x14ac:dyDescent="0.3">
      <c r="A112" s="13" t="s">
        <v>335</v>
      </c>
      <c r="B112" s="13" t="s">
        <v>335</v>
      </c>
      <c r="C112" s="12" t="s">
        <v>64</v>
      </c>
      <c r="D112" s="12" t="s">
        <v>13</v>
      </c>
      <c r="E112" s="12" t="s">
        <v>14</v>
      </c>
      <c r="F112" s="12"/>
      <c r="G112" s="12" t="s">
        <v>893</v>
      </c>
      <c r="H112" s="11">
        <v>1362497.37</v>
      </c>
      <c r="I112" s="11">
        <v>1842751.8399999999</v>
      </c>
      <c r="J112" s="11">
        <v>1210360.69</v>
      </c>
      <c r="K112" s="11">
        <v>3503745.4400000004</v>
      </c>
      <c r="L112" s="11">
        <v>2018178.22</v>
      </c>
      <c r="M112" s="11">
        <v>252524.78927273658</v>
      </c>
      <c r="N112" s="11">
        <v>184694.64124971777</v>
      </c>
      <c r="O112" s="11">
        <v>230491.33230796727</v>
      </c>
      <c r="P112" s="11">
        <v>249426.06070175825</v>
      </c>
      <c r="Q112" s="11">
        <v>917136.82353217981</v>
      </c>
      <c r="R112" s="11">
        <f>SUM('UPL Debt Allocation by Hospital'!I112,'UPL Debt Allocation by Hospital'!K112,'UPL Debt Allocation by Hospital'!O112:Q112)</f>
        <v>247313.94122709741</v>
      </c>
      <c r="S112" s="11">
        <f t="shared" si="4"/>
        <v>0</v>
      </c>
      <c r="T112" s="11">
        <v>252524.78927273658</v>
      </c>
      <c r="U112" s="11">
        <v>184694.64124971777</v>
      </c>
      <c r="V112" s="11">
        <v>230491.33230796727</v>
      </c>
      <c r="W112" s="11">
        <v>249426.06070175825</v>
      </c>
      <c r="X112" s="11">
        <v>917136.82353217981</v>
      </c>
      <c r="Y112" s="11">
        <f>SUM('UPL Debt Allocation by Hospital'!I112,'UPL Debt Allocation by Hospital'!K112,'UPL Debt Allocation by Hospital'!U112:W112)</f>
        <v>247313.94122709741</v>
      </c>
      <c r="Z112" s="11">
        <f t="shared" si="5"/>
        <v>0</v>
      </c>
      <c r="AA112" s="11">
        <v>1264705.2228816773</v>
      </c>
      <c r="AB112" s="11">
        <v>192284.92371405789</v>
      </c>
      <c r="AC112" s="11">
        <v>576593.86593669141</v>
      </c>
      <c r="AD112" s="11">
        <v>357153.68133247673</v>
      </c>
      <c r="AE112" s="11">
        <v>2390737.6938649034</v>
      </c>
      <c r="AF112" s="11">
        <f>SUM('UPL Debt Allocation by Hospital'!I112,'UPL Debt Allocation by Hospital'!K112,'UPL Debt Allocation by Hospital'!AA112:AC112)</f>
        <v>284664.74631963717</v>
      </c>
      <c r="AG112" s="11">
        <f t="shared" si="3"/>
        <v>0</v>
      </c>
    </row>
    <row r="113" spans="1:33" ht="16.2" x14ac:dyDescent="0.3">
      <c r="A113" s="13" t="s">
        <v>336</v>
      </c>
      <c r="B113" s="13" t="s">
        <v>336</v>
      </c>
      <c r="C113" s="12" t="s">
        <v>65</v>
      </c>
      <c r="D113" s="12" t="s">
        <v>28</v>
      </c>
      <c r="E113" s="12" t="s">
        <v>14</v>
      </c>
      <c r="F113" s="12"/>
      <c r="G113" s="12" t="s">
        <v>892</v>
      </c>
      <c r="H113" s="11">
        <v>228062.01999999996</v>
      </c>
      <c r="I113" s="11">
        <v>284101.91000000003</v>
      </c>
      <c r="J113" s="11">
        <v>367508.37</v>
      </c>
      <c r="K113" s="11">
        <v>395974.88</v>
      </c>
      <c r="L113" s="11">
        <v>489036.97</v>
      </c>
      <c r="M113" s="11">
        <v>4514.8347284467236</v>
      </c>
      <c r="N113" s="11">
        <v>9967.4220139515583</v>
      </c>
      <c r="O113" s="11">
        <v>12977.020472691398</v>
      </c>
      <c r="P113" s="11">
        <v>34287.798474120493</v>
      </c>
      <c r="Q113" s="11">
        <v>61747.075689210171</v>
      </c>
      <c r="R113" s="11">
        <f>SUM('UPL Debt Allocation by Hospital'!I113,'UPL Debt Allocation by Hospital'!K113,'UPL Debt Allocation by Hospital'!O113:Q113)</f>
        <v>42117.331091881781</v>
      </c>
      <c r="S113" s="11">
        <f t="shared" si="4"/>
        <v>0</v>
      </c>
      <c r="T113" s="11">
        <v>4514.8347284467236</v>
      </c>
      <c r="U113" s="11">
        <v>9967.4220139515583</v>
      </c>
      <c r="V113" s="11">
        <v>12977.020472691398</v>
      </c>
      <c r="W113" s="11">
        <v>34287.798474120493</v>
      </c>
      <c r="X113" s="11">
        <v>61747.075689210171</v>
      </c>
      <c r="Y113" s="11">
        <f>SUM('UPL Debt Allocation by Hospital'!I113,'UPL Debt Allocation by Hospital'!K113,'UPL Debt Allocation by Hospital'!U113:W113)</f>
        <v>42117.331091881773</v>
      </c>
      <c r="Z113" s="11">
        <f t="shared" si="5"/>
        <v>0</v>
      </c>
      <c r="AA113" s="11">
        <v>617.6402984847532</v>
      </c>
      <c r="AB113" s="11">
        <v>649.51777908424242</v>
      </c>
      <c r="AC113" s="11">
        <v>1444.3571310933489</v>
      </c>
      <c r="AD113" s="11">
        <v>2201.2551208512177</v>
      </c>
      <c r="AE113" s="11">
        <v>4912.7703295135625</v>
      </c>
      <c r="AF113" s="11">
        <f>SUM('UPL Debt Allocation by Hospital'!I113,'UPL Debt Allocation by Hospital'!K113,'UPL Debt Allocation by Hospital'!AA113:AC113)</f>
        <v>41440.625401752965</v>
      </c>
      <c r="AG113" s="11">
        <f t="shared" si="3"/>
        <v>36527.855072239399</v>
      </c>
    </row>
    <row r="114" spans="1:33" ht="16.2" x14ac:dyDescent="0.3">
      <c r="A114" s="13" t="s">
        <v>337</v>
      </c>
      <c r="B114" s="13" t="s">
        <v>337</v>
      </c>
      <c r="C114" s="12" t="s">
        <v>583</v>
      </c>
      <c r="D114" s="12" t="s">
        <v>28</v>
      </c>
      <c r="E114" s="12" t="s">
        <v>14</v>
      </c>
      <c r="F114" s="12"/>
      <c r="G114" s="12" t="s">
        <v>891</v>
      </c>
      <c r="H114" s="11">
        <v>549191.52</v>
      </c>
      <c r="I114" s="11">
        <v>291982.96999999997</v>
      </c>
      <c r="J114" s="11">
        <v>144357.47</v>
      </c>
      <c r="K114" s="11">
        <v>63359.519999999997</v>
      </c>
      <c r="L114" s="11">
        <v>243921.93</v>
      </c>
      <c r="M114" s="11">
        <v>0</v>
      </c>
      <c r="N114" s="11">
        <v>1318.8968003125581</v>
      </c>
      <c r="O114" s="11">
        <v>6453.2473054549682</v>
      </c>
      <c r="P114" s="11">
        <v>18397.74179152949</v>
      </c>
      <c r="Q114" s="11">
        <v>26169.885897297016</v>
      </c>
      <c r="R114" s="11">
        <f>SUM('UPL Debt Allocation by Hospital'!I114,'UPL Debt Allocation by Hospital'!K114,'UPL Debt Allocation by Hospital'!O114:Q114)</f>
        <v>23099.354109923974</v>
      </c>
      <c r="S114" s="11">
        <f t="shared" si="4"/>
        <v>0</v>
      </c>
      <c r="T114" s="11">
        <v>0</v>
      </c>
      <c r="U114" s="11">
        <v>1353.1852546580685</v>
      </c>
      <c r="V114" s="11">
        <v>6453.2473054549682</v>
      </c>
      <c r="W114" s="11">
        <v>18397.74179152949</v>
      </c>
      <c r="X114" s="11">
        <v>26204.174351642527</v>
      </c>
      <c r="Y114" s="11">
        <f>SUM('UPL Debt Allocation by Hospital'!I114,'UPL Debt Allocation by Hospital'!K114,'UPL Debt Allocation by Hospital'!U114:W114)</f>
        <v>23100.291680212435</v>
      </c>
      <c r="Z114" s="11">
        <f t="shared" si="5"/>
        <v>0</v>
      </c>
      <c r="AA114" s="11">
        <v>0</v>
      </c>
      <c r="AB114" s="11">
        <v>0</v>
      </c>
      <c r="AC114" s="11">
        <v>613.97122636807694</v>
      </c>
      <c r="AD114" s="11">
        <v>26838.923744379463</v>
      </c>
      <c r="AE114" s="11">
        <v>27452.89497074754</v>
      </c>
      <c r="AF114" s="11">
        <f>SUM('UPL Debt Allocation by Hospital'!I114,'UPL Debt Allocation by Hospital'!K114,'UPL Debt Allocation by Hospital'!AA114:AC114)</f>
        <v>22903.623055689561</v>
      </c>
      <c r="AG114" s="11">
        <f t="shared" si="3"/>
        <v>0</v>
      </c>
    </row>
    <row r="115" spans="1:33" ht="16.2" x14ac:dyDescent="0.3">
      <c r="A115" s="13" t="s">
        <v>338</v>
      </c>
      <c r="B115" s="13" t="s">
        <v>338</v>
      </c>
      <c r="C115" s="12" t="s">
        <v>66</v>
      </c>
      <c r="D115" s="12" t="s">
        <v>13</v>
      </c>
      <c r="E115" s="12"/>
      <c r="F115" s="12"/>
      <c r="G115" s="12" t="s">
        <v>775</v>
      </c>
      <c r="H115" s="11">
        <v>2664628.9900000002</v>
      </c>
      <c r="I115" s="11">
        <v>8347459.9800000004</v>
      </c>
      <c r="J115" s="11">
        <v>4489628.8499999996</v>
      </c>
      <c r="K115" s="11">
        <v>4818620.57</v>
      </c>
      <c r="L115" s="11">
        <v>3719166.65</v>
      </c>
      <c r="M115" s="11">
        <v>159679.34629512014</v>
      </c>
      <c r="N115" s="11">
        <v>234030.76794982373</v>
      </c>
      <c r="O115" s="11">
        <v>188917.14109739003</v>
      </c>
      <c r="P115" s="11">
        <v>176866.65457964008</v>
      </c>
      <c r="Q115" s="11">
        <v>759493.90992197394</v>
      </c>
      <c r="R115" s="11">
        <f>SUM('UPL Debt Allocation by Hospital'!I115,'UPL Debt Allocation by Hospital'!K115,'UPL Debt Allocation by Hospital'!O115:Q115)</f>
        <v>539952.63889138517</v>
      </c>
      <c r="S115" s="11">
        <f t="shared" si="4"/>
        <v>0</v>
      </c>
      <c r="T115" s="11">
        <v>166531.82373249839</v>
      </c>
      <c r="U115" s="11">
        <v>245504.53843604837</v>
      </c>
      <c r="V115" s="11">
        <v>204564.66902893968</v>
      </c>
      <c r="W115" s="11">
        <v>193855.72115057654</v>
      </c>
      <c r="X115" s="11">
        <v>810456.75234806305</v>
      </c>
      <c r="Y115" s="11">
        <f>SUM('UPL Debt Allocation by Hospital'!I115,'UPL Debt Allocation by Hospital'!K115,'UPL Debt Allocation by Hospital'!U115:W115)</f>
        <v>540881.62598670635</v>
      </c>
      <c r="Z115" s="11">
        <f t="shared" si="5"/>
        <v>0</v>
      </c>
      <c r="AA115" s="11">
        <v>0</v>
      </c>
      <c r="AB115" s="11">
        <v>0</v>
      </c>
      <c r="AC115" s="11">
        <v>0</v>
      </c>
      <c r="AD115" s="11">
        <v>145676.12956668457</v>
      </c>
      <c r="AE115" s="11">
        <v>145676.12956668457</v>
      </c>
      <c r="AF115" s="11">
        <f>SUM('UPL Debt Allocation by Hospital'!I115,'UPL Debt Allocation by Hospital'!K115,'UPL Debt Allocation by Hospital'!AA115:AC115)</f>
        <v>524021.03039218782</v>
      </c>
      <c r="AG115" s="11">
        <f t="shared" si="3"/>
        <v>378344.90082550328</v>
      </c>
    </row>
    <row r="116" spans="1:33" ht="16.2" x14ac:dyDescent="0.3">
      <c r="A116" s="13" t="s">
        <v>339</v>
      </c>
      <c r="B116" s="13" t="s">
        <v>339</v>
      </c>
      <c r="C116" s="12" t="s">
        <v>67</v>
      </c>
      <c r="D116" s="12" t="s">
        <v>13</v>
      </c>
      <c r="E116" s="12" t="s">
        <v>14</v>
      </c>
      <c r="F116" s="12"/>
      <c r="G116" s="12" t="s">
        <v>890</v>
      </c>
      <c r="H116" s="11">
        <v>0</v>
      </c>
      <c r="I116" s="11">
        <v>0</v>
      </c>
      <c r="J116" s="11">
        <v>605180.34</v>
      </c>
      <c r="K116" s="11">
        <v>0</v>
      </c>
      <c r="L116" s="11">
        <v>765646.15999999992</v>
      </c>
      <c r="M116" s="11">
        <v>39623.793539821265</v>
      </c>
      <c r="N116" s="11">
        <v>190757.98428909556</v>
      </c>
      <c r="O116" s="11">
        <v>173000.44556921066</v>
      </c>
      <c r="P116" s="11">
        <v>127418.96166978424</v>
      </c>
      <c r="Q116" s="11">
        <v>530801.18506791175</v>
      </c>
      <c r="R116" s="11">
        <f>SUM('UPL Debt Allocation by Hospital'!I116,'UPL Debt Allocation by Hospital'!K116,'UPL Debt Allocation by Hospital'!O116:Q116)</f>
        <v>48515.213003985533</v>
      </c>
      <c r="S116" s="11">
        <f t="shared" si="4"/>
        <v>0</v>
      </c>
      <c r="T116" s="11">
        <v>39623.793539821265</v>
      </c>
      <c r="U116" s="11">
        <v>190757.98428909556</v>
      </c>
      <c r="V116" s="11">
        <v>173000.44556921066</v>
      </c>
      <c r="W116" s="11">
        <v>127418.96166978424</v>
      </c>
      <c r="X116" s="11">
        <v>530801.18506791175</v>
      </c>
      <c r="Y116" s="11">
        <f>SUM('UPL Debt Allocation by Hospital'!I116,'UPL Debt Allocation by Hospital'!K116,'UPL Debt Allocation by Hospital'!U116:W116)</f>
        <v>48515.213003985526</v>
      </c>
      <c r="Z116" s="11">
        <f t="shared" si="5"/>
        <v>0</v>
      </c>
      <c r="AA116" s="11">
        <v>180203.98248618041</v>
      </c>
      <c r="AB116" s="11">
        <v>1105294.9115979592</v>
      </c>
      <c r="AC116" s="11">
        <v>838601.11748733977</v>
      </c>
      <c r="AD116" s="11">
        <v>102418.28418334984</v>
      </c>
      <c r="AE116" s="11">
        <v>2226518.2957548294</v>
      </c>
      <c r="AF116" s="11">
        <f>SUM('UPL Debt Allocation by Hospital'!I116,'UPL Debt Allocation by Hospital'!K116,'UPL Debt Allocation by Hospital'!AA116:AC116)</f>
        <v>95566.336665939336</v>
      </c>
      <c r="AG116" s="11">
        <f t="shared" si="3"/>
        <v>0</v>
      </c>
    </row>
    <row r="117" spans="1:33" ht="16.2" x14ac:dyDescent="0.3">
      <c r="A117" s="13" t="s">
        <v>340</v>
      </c>
      <c r="B117" s="13" t="s">
        <v>340</v>
      </c>
      <c r="C117" s="12" t="s">
        <v>68</v>
      </c>
      <c r="D117" s="12" t="s">
        <v>28</v>
      </c>
      <c r="E117" s="12" t="s">
        <v>14</v>
      </c>
      <c r="F117" s="12"/>
      <c r="G117" s="12" t="s">
        <v>889</v>
      </c>
      <c r="H117" s="11">
        <v>793152.99</v>
      </c>
      <c r="I117" s="11">
        <v>1123151.99</v>
      </c>
      <c r="J117" s="11">
        <v>1361585.99</v>
      </c>
      <c r="K117" s="11">
        <v>1216669.4700000002</v>
      </c>
      <c r="L117" s="11">
        <v>640556.85</v>
      </c>
      <c r="M117" s="11">
        <v>43034.915417739539</v>
      </c>
      <c r="N117" s="11">
        <v>51274.198330565341</v>
      </c>
      <c r="O117" s="11">
        <v>31471.038970919963</v>
      </c>
      <c r="P117" s="11">
        <v>73659.912130673169</v>
      </c>
      <c r="Q117" s="11">
        <v>199440.06484989802</v>
      </c>
      <c r="R117" s="11">
        <f>SUM('UPL Debt Allocation by Hospital'!I117,'UPL Debt Allocation by Hospital'!K117,'UPL Debt Allocation by Hospital'!O117:Q117)</f>
        <v>118482.81713630311</v>
      </c>
      <c r="S117" s="11">
        <f t="shared" si="4"/>
        <v>0</v>
      </c>
      <c r="T117" s="11">
        <v>43034.915417739539</v>
      </c>
      <c r="U117" s="11">
        <v>51274.198330565341</v>
      </c>
      <c r="V117" s="11">
        <v>31471.038970919963</v>
      </c>
      <c r="W117" s="11">
        <v>73659.912130673169</v>
      </c>
      <c r="X117" s="11">
        <v>199440.06484989802</v>
      </c>
      <c r="Y117" s="11">
        <f>SUM('UPL Debt Allocation by Hospital'!I117,'UPL Debt Allocation by Hospital'!K117,'UPL Debt Allocation by Hospital'!U117:W117)</f>
        <v>118482.8171363031</v>
      </c>
      <c r="Z117" s="11">
        <f t="shared" si="5"/>
        <v>0</v>
      </c>
      <c r="AA117" s="11">
        <v>17284.412476163812</v>
      </c>
      <c r="AB117" s="11">
        <v>8820.4290277407581</v>
      </c>
      <c r="AC117" s="11">
        <v>8848.591379152811</v>
      </c>
      <c r="AD117" s="11">
        <v>25866.142703705013</v>
      </c>
      <c r="AE117" s="11">
        <v>60819.575586762396</v>
      </c>
      <c r="AF117" s="11">
        <f>SUM('UPL Debt Allocation by Hospital'!I117,'UPL Debt Allocation by Hospital'!K117,'UPL Debt Allocation by Hospital'!AA117:AC117)</f>
        <v>115999.21095981303</v>
      </c>
      <c r="AG117" s="11">
        <f t="shared" si="3"/>
        <v>55179.635373050638</v>
      </c>
    </row>
    <row r="118" spans="1:33" ht="16.2" x14ac:dyDescent="0.3">
      <c r="A118" s="13" t="s">
        <v>341</v>
      </c>
      <c r="B118" s="13" t="s">
        <v>341</v>
      </c>
      <c r="C118" s="12" t="s">
        <v>69</v>
      </c>
      <c r="D118" s="12" t="s">
        <v>13</v>
      </c>
      <c r="E118" s="12"/>
      <c r="F118" s="12"/>
      <c r="G118" s="12" t="s">
        <v>809</v>
      </c>
      <c r="H118" s="11">
        <v>59391362.480000004</v>
      </c>
      <c r="I118" s="11">
        <v>11260658.990000002</v>
      </c>
      <c r="J118" s="11">
        <v>4831269.9300000006</v>
      </c>
      <c r="K118" s="11">
        <v>6072441.0599999996</v>
      </c>
      <c r="L118" s="11">
        <v>6116490.2400000002</v>
      </c>
      <c r="M118" s="11">
        <v>372770.94582691009</v>
      </c>
      <c r="N118" s="11">
        <v>346041.07669284934</v>
      </c>
      <c r="O118" s="11">
        <v>319511.74923079956</v>
      </c>
      <c r="P118" s="11">
        <v>328611.82761591359</v>
      </c>
      <c r="Q118" s="11">
        <v>1366935.5993664726</v>
      </c>
      <c r="R118" s="11">
        <f>SUM('UPL Debt Allocation by Hospital'!I118,'UPL Debt Allocation by Hospital'!K118,'UPL Debt Allocation by Hospital'!O118:Q118)</f>
        <v>1291330.8259577472</v>
      </c>
      <c r="S118" s="11">
        <f t="shared" si="4"/>
        <v>0</v>
      </c>
      <c r="T118" s="11">
        <v>388768.0334581933</v>
      </c>
      <c r="U118" s="11">
        <v>363006.34979587607</v>
      </c>
      <c r="V118" s="11">
        <v>345976.09752394812</v>
      </c>
      <c r="W118" s="11">
        <v>360176.89695378579</v>
      </c>
      <c r="X118" s="11">
        <v>1457927.3777318033</v>
      </c>
      <c r="Y118" s="11">
        <f>SUM('UPL Debt Allocation by Hospital'!I118,'UPL Debt Allocation by Hospital'!K118,'UPL Debt Allocation by Hospital'!U118:W118)</f>
        <v>1292955.8153555803</v>
      </c>
      <c r="Z118" s="11">
        <f t="shared" si="5"/>
        <v>0</v>
      </c>
      <c r="AA118" s="11">
        <v>420682.15799399454</v>
      </c>
      <c r="AB118" s="11">
        <v>76211.11156845442</v>
      </c>
      <c r="AC118" s="11">
        <v>0</v>
      </c>
      <c r="AD118" s="11">
        <v>331708.14391808276</v>
      </c>
      <c r="AE118" s="11">
        <v>828601.41348053166</v>
      </c>
      <c r="AF118" s="11">
        <f>SUM('UPL Debt Allocation by Hospital'!I118,'UPL Debt Allocation by Hospital'!K118,'UPL Debt Allocation by Hospital'!AA118:AC118)</f>
        <v>1276526.2536768913</v>
      </c>
      <c r="AG118" s="11">
        <f t="shared" si="3"/>
        <v>447924.84019635967</v>
      </c>
    </row>
    <row r="119" spans="1:33" ht="16.2" x14ac:dyDescent="0.3">
      <c r="A119" s="13" t="s">
        <v>342</v>
      </c>
      <c r="B119" s="13" t="s">
        <v>342</v>
      </c>
      <c r="C119" s="12" t="s">
        <v>888</v>
      </c>
      <c r="D119" s="12" t="s">
        <v>13</v>
      </c>
      <c r="E119" s="12"/>
      <c r="F119" s="12"/>
      <c r="G119" s="12" t="s">
        <v>673</v>
      </c>
      <c r="H119" s="11">
        <v>39058036.090000004</v>
      </c>
      <c r="I119" s="11">
        <v>7010219.4499999993</v>
      </c>
      <c r="J119" s="11">
        <v>0</v>
      </c>
      <c r="K119" s="11">
        <v>0</v>
      </c>
      <c r="L119" s="11">
        <v>2141103.1</v>
      </c>
      <c r="M119" s="11">
        <v>0</v>
      </c>
      <c r="N119" s="11">
        <v>73394.103714504337</v>
      </c>
      <c r="O119" s="11">
        <v>331149.76899232436</v>
      </c>
      <c r="P119" s="11">
        <v>119406.49768868065</v>
      </c>
      <c r="Q119" s="11">
        <v>523950.37039550935</v>
      </c>
      <c r="R119" s="11">
        <f>SUM('UPL Debt Allocation by Hospital'!I119,'UPL Debt Allocation by Hospital'!K119,'UPL Debt Allocation by Hospital'!O119:Q119)</f>
        <v>587440.98376231</v>
      </c>
      <c r="S119" s="11">
        <f t="shared" si="4"/>
        <v>63490.613366800651</v>
      </c>
      <c r="T119" s="11">
        <v>0</v>
      </c>
      <c r="U119" s="11">
        <v>76992.378883361351</v>
      </c>
      <c r="V119" s="11">
        <v>358578.06496236747</v>
      </c>
      <c r="W119" s="11">
        <v>130876.18338526806</v>
      </c>
      <c r="X119" s="11">
        <v>566446.62723099685</v>
      </c>
      <c r="Y119" s="11">
        <f>SUM('UPL Debt Allocation by Hospital'!I119,'UPL Debt Allocation by Hospital'!K119,'UPL Debt Allocation by Hospital'!U119:W119)</f>
        <v>588289.3658120326</v>
      </c>
      <c r="Z119" s="11">
        <f t="shared" si="5"/>
        <v>21842.738581035752</v>
      </c>
      <c r="AA119" s="11">
        <v>0</v>
      </c>
      <c r="AB119" s="11">
        <v>500205.82238990196</v>
      </c>
      <c r="AC119" s="11">
        <v>1661335.1364099456</v>
      </c>
      <c r="AD119" s="11">
        <v>1318674.3313276563</v>
      </c>
      <c r="AE119" s="11">
        <v>3480215.2901275037</v>
      </c>
      <c r="AF119" s="11">
        <f>SUM('UPL Debt Allocation by Hospital'!I119,'UPL Debt Allocation by Hospital'!K119,'UPL Debt Allocation by Hospital'!AA119:AC119)</f>
        <v>635483.80212064867</v>
      </c>
      <c r="AG119" s="11">
        <f t="shared" si="3"/>
        <v>0</v>
      </c>
    </row>
    <row r="120" spans="1:33" ht="16.2" x14ac:dyDescent="0.3">
      <c r="A120" s="13" t="s">
        <v>343</v>
      </c>
      <c r="B120" s="13" t="s">
        <v>343</v>
      </c>
      <c r="C120" s="12" t="s">
        <v>887</v>
      </c>
      <c r="D120" s="12" t="s">
        <v>13</v>
      </c>
      <c r="E120" s="12"/>
      <c r="F120" s="12"/>
      <c r="G120" s="12" t="s">
        <v>753</v>
      </c>
      <c r="H120" s="11">
        <v>10766806.41</v>
      </c>
      <c r="I120" s="11">
        <v>7880115.1300000008</v>
      </c>
      <c r="J120" s="11">
        <v>8689561.3200000003</v>
      </c>
      <c r="K120" s="11">
        <v>6551862.6500000004</v>
      </c>
      <c r="L120" s="11">
        <v>7281360.0700000003</v>
      </c>
      <c r="M120" s="11">
        <v>395341.1047673173</v>
      </c>
      <c r="N120" s="11">
        <v>344700.1153066174</v>
      </c>
      <c r="O120" s="11">
        <v>384009.36275034107</v>
      </c>
      <c r="P120" s="11">
        <v>497700.62576153915</v>
      </c>
      <c r="Q120" s="11">
        <v>1621751.208585815</v>
      </c>
      <c r="R120" s="11">
        <f>SUM('UPL Debt Allocation by Hospital'!I120,'UPL Debt Allocation by Hospital'!K120,'UPL Debt Allocation by Hospital'!O120:Q120)</f>
        <v>889481.27082249918</v>
      </c>
      <c r="S120" s="11">
        <f t="shared" si="4"/>
        <v>0</v>
      </c>
      <c r="T120" s="11">
        <v>412306.76791250153</v>
      </c>
      <c r="U120" s="11">
        <v>361599.64541648421</v>
      </c>
      <c r="V120" s="11">
        <v>415815.88488331623</v>
      </c>
      <c r="W120" s="11">
        <v>545507.65351109265</v>
      </c>
      <c r="X120" s="11">
        <v>1735229.9517233944</v>
      </c>
      <c r="Y120" s="11">
        <f>SUM('UPL Debt Allocation by Hospital'!I120,'UPL Debt Allocation by Hospital'!K120,'UPL Debt Allocation by Hospital'!U120:W120)</f>
        <v>891277.02466557047</v>
      </c>
      <c r="Z120" s="11">
        <f t="shared" si="5"/>
        <v>0</v>
      </c>
      <c r="AA120" s="11">
        <v>0</v>
      </c>
      <c r="AB120" s="11">
        <v>0</v>
      </c>
      <c r="AC120" s="11">
        <v>0</v>
      </c>
      <c r="AD120" s="11">
        <v>258568.33354912981</v>
      </c>
      <c r="AE120" s="11">
        <v>258568.33354912981</v>
      </c>
      <c r="AF120" s="11">
        <f>SUM('UPL Debt Allocation by Hospital'!I120,'UPL Debt Allocation by Hospital'!K120,'UPL Debt Allocation by Hospital'!AA120:AC120)</f>
        <v>858744.50346401241</v>
      </c>
      <c r="AG120" s="11">
        <f t="shared" si="3"/>
        <v>600176.16991488263</v>
      </c>
    </row>
    <row r="121" spans="1:33" ht="16.2" x14ac:dyDescent="0.3">
      <c r="A121" s="13" t="s">
        <v>344</v>
      </c>
      <c r="B121" s="13" t="s">
        <v>344</v>
      </c>
      <c r="C121" s="12" t="s">
        <v>70</v>
      </c>
      <c r="D121" s="12" t="s">
        <v>13</v>
      </c>
      <c r="E121" s="12"/>
      <c r="F121" s="12"/>
      <c r="G121" s="12" t="s">
        <v>733</v>
      </c>
      <c r="H121" s="11">
        <v>9159870.8000000007</v>
      </c>
      <c r="I121" s="11">
        <v>19424214</v>
      </c>
      <c r="J121" s="11">
        <v>13958316.34</v>
      </c>
      <c r="K121" s="11">
        <v>12597257.789999999</v>
      </c>
      <c r="L121" s="11">
        <v>11442593.16</v>
      </c>
      <c r="M121" s="11">
        <v>493843.71645279403</v>
      </c>
      <c r="N121" s="11">
        <v>598557.47650636395</v>
      </c>
      <c r="O121" s="11">
        <v>569226.94560939958</v>
      </c>
      <c r="P121" s="11">
        <v>522397.87070937105</v>
      </c>
      <c r="Q121" s="11">
        <v>2184026.0092779286</v>
      </c>
      <c r="R121" s="11">
        <f>SUM('UPL Debt Allocation by Hospital'!I121,'UPL Debt Allocation by Hospital'!K121,'UPL Debt Allocation by Hospital'!O121:Q121)</f>
        <v>1505222.7487923529</v>
      </c>
      <c r="S121" s="11">
        <f t="shared" si="4"/>
        <v>0</v>
      </c>
      <c r="T121" s="11">
        <v>515036.51942387683</v>
      </c>
      <c r="U121" s="11">
        <v>627902.81074771576</v>
      </c>
      <c r="V121" s="11">
        <v>616374.57064265187</v>
      </c>
      <c r="W121" s="11">
        <v>572577.2118807768</v>
      </c>
      <c r="X121" s="11">
        <v>2331891.1126950216</v>
      </c>
      <c r="Y121" s="11">
        <f>SUM('UPL Debt Allocation by Hospital'!I121,'UPL Debt Allocation by Hospital'!K121,'UPL Debt Allocation by Hospital'!U121:W121)</f>
        <v>1507893.8962261719</v>
      </c>
      <c r="Z121" s="11">
        <f t="shared" si="5"/>
        <v>0</v>
      </c>
      <c r="AA121" s="11">
        <v>0</v>
      </c>
      <c r="AB121" s="11">
        <v>0</v>
      </c>
      <c r="AC121" s="11">
        <v>0</v>
      </c>
      <c r="AD121" s="11">
        <v>137381.25866035023</v>
      </c>
      <c r="AE121" s="11">
        <v>137381.25866035023</v>
      </c>
      <c r="AF121" s="11">
        <f>SUM('UPL Debt Allocation by Hospital'!I121,'UPL Debt Allocation by Hospital'!K121,'UPL Debt Allocation by Hospital'!AA121:AC121)</f>
        <v>1459786.3672671523</v>
      </c>
      <c r="AG121" s="11">
        <f t="shared" si="3"/>
        <v>1322405.1086068021</v>
      </c>
    </row>
    <row r="122" spans="1:33" ht="16.2" x14ac:dyDescent="0.3">
      <c r="A122" s="13" t="s">
        <v>886</v>
      </c>
      <c r="B122" s="13" t="s">
        <v>345</v>
      </c>
      <c r="C122" s="12" t="s">
        <v>885</v>
      </c>
      <c r="D122" s="12" t="s">
        <v>13</v>
      </c>
      <c r="E122" s="12"/>
      <c r="F122" s="12"/>
      <c r="G122" s="12" t="s">
        <v>673</v>
      </c>
      <c r="H122" s="11">
        <v>0</v>
      </c>
      <c r="I122" s="11">
        <v>9589126.2200000007</v>
      </c>
      <c r="J122" s="11">
        <v>7786503.4400000004</v>
      </c>
      <c r="K122" s="11">
        <v>7032181.1699999999</v>
      </c>
      <c r="L122" s="11">
        <v>4420340.54</v>
      </c>
      <c r="M122" s="11">
        <v>400724.93760618451</v>
      </c>
      <c r="N122" s="11">
        <v>440163.23211008462</v>
      </c>
      <c r="O122" s="11">
        <v>543834.4017591594</v>
      </c>
      <c r="P122" s="11">
        <v>416107.05294004246</v>
      </c>
      <c r="Q122" s="11">
        <v>1800829.624415471</v>
      </c>
      <c r="R122" s="11">
        <f>SUM('UPL Debt Allocation by Hospital'!I122,'UPL Debt Allocation by Hospital'!K122,'UPL Debt Allocation by Hospital'!O122:Q122)</f>
        <v>725366.62529932428</v>
      </c>
      <c r="S122" s="11">
        <f t="shared" si="4"/>
        <v>0</v>
      </c>
      <c r="T122" s="11">
        <v>417921.64248538704</v>
      </c>
      <c r="U122" s="11">
        <v>461743.00961518905</v>
      </c>
      <c r="V122" s="11">
        <v>588878.82675009849</v>
      </c>
      <c r="W122" s="11">
        <v>456076.54543616128</v>
      </c>
      <c r="X122" s="11">
        <v>1924620.0242868359</v>
      </c>
      <c r="Y122" s="11">
        <f>SUM('UPL Debt Allocation by Hospital'!I122,'UPL Debt Allocation by Hospital'!K122,'UPL Debt Allocation by Hospital'!U122:W122)</f>
        <v>727658.64596780133</v>
      </c>
      <c r="Z122" s="11">
        <f t="shared" si="5"/>
        <v>0</v>
      </c>
      <c r="AA122" s="11">
        <v>0</v>
      </c>
      <c r="AB122" s="11">
        <v>356991.09472430119</v>
      </c>
      <c r="AC122" s="11">
        <v>2341002.2298824424</v>
      </c>
      <c r="AD122" s="11">
        <v>193936.00904494838</v>
      </c>
      <c r="AE122" s="11">
        <v>2891929.3336516921</v>
      </c>
      <c r="AF122" s="11">
        <f>SUM('UPL Debt Allocation by Hospital'!I122,'UPL Debt Allocation by Hospital'!K122,'UPL Debt Allocation by Hospital'!AA122:AC122)</f>
        <v>761275.29209052131</v>
      </c>
      <c r="AG122" s="11">
        <f t="shared" si="3"/>
        <v>0</v>
      </c>
    </row>
    <row r="123" spans="1:33" ht="16.2" x14ac:dyDescent="0.3">
      <c r="A123" s="13" t="s">
        <v>346</v>
      </c>
      <c r="B123" s="13" t="s">
        <v>346</v>
      </c>
      <c r="C123" s="12" t="s">
        <v>884</v>
      </c>
      <c r="D123" s="12" t="s">
        <v>13</v>
      </c>
      <c r="E123" s="12"/>
      <c r="F123" s="12"/>
      <c r="G123" s="12" t="s">
        <v>717</v>
      </c>
      <c r="H123" s="11">
        <v>17245562.02</v>
      </c>
      <c r="I123" s="11">
        <v>12244384.99</v>
      </c>
      <c r="J123" s="11">
        <v>10232979.909999998</v>
      </c>
      <c r="K123" s="11">
        <v>10941092.58</v>
      </c>
      <c r="L123" s="11">
        <v>11031462.050000001</v>
      </c>
      <c r="M123" s="11">
        <v>503916.63721422851</v>
      </c>
      <c r="N123" s="11">
        <v>562325.55860662635</v>
      </c>
      <c r="O123" s="11">
        <v>558138.89010109426</v>
      </c>
      <c r="P123" s="11">
        <v>545085.03404854925</v>
      </c>
      <c r="Q123" s="11">
        <v>2169466.1199704986</v>
      </c>
      <c r="R123" s="11">
        <f>SUM('UPL Debt Allocation by Hospital'!I123,'UPL Debt Allocation by Hospital'!K123,'UPL Debt Allocation by Hospital'!O123:Q123)</f>
        <v>1307714.7899846276</v>
      </c>
      <c r="S123" s="11">
        <f t="shared" si="4"/>
        <v>0</v>
      </c>
      <c r="T123" s="11">
        <v>525541.70937884029</v>
      </c>
      <c r="U123" s="11">
        <v>589894.55927483668</v>
      </c>
      <c r="V123" s="11">
        <v>604368.11960250163</v>
      </c>
      <c r="W123" s="11">
        <v>597443.60866105277</v>
      </c>
      <c r="X123" s="11">
        <v>2317247.996917231</v>
      </c>
      <c r="Y123" s="11">
        <f>SUM('UPL Debt Allocation by Hospital'!I123,'UPL Debt Allocation by Hospital'!K123,'UPL Debt Allocation by Hospital'!U123:W123)</f>
        <v>1310324.0746879156</v>
      </c>
      <c r="Z123" s="11">
        <f t="shared" si="5"/>
        <v>0</v>
      </c>
      <c r="AA123" s="11">
        <v>0</v>
      </c>
      <c r="AB123" s="11">
        <v>0</v>
      </c>
      <c r="AC123" s="11">
        <v>0</v>
      </c>
      <c r="AD123" s="11">
        <v>389922.378850965</v>
      </c>
      <c r="AE123" s="11">
        <v>389922.378850965</v>
      </c>
      <c r="AF123" s="11">
        <f>SUM('UPL Debt Allocation by Hospital'!I123,'UPL Debt Allocation by Hospital'!K123,'UPL Debt Allocation by Hospital'!AA123:AC123)</f>
        <v>1263296.8505516201</v>
      </c>
      <c r="AG123" s="11">
        <f t="shared" si="3"/>
        <v>873374.47170065506</v>
      </c>
    </row>
    <row r="124" spans="1:33" ht="16.2" x14ac:dyDescent="0.3">
      <c r="A124" s="13" t="s">
        <v>347</v>
      </c>
      <c r="B124" s="13" t="s">
        <v>347</v>
      </c>
      <c r="C124" s="12" t="s">
        <v>883</v>
      </c>
      <c r="D124" s="12" t="s">
        <v>28</v>
      </c>
      <c r="E124" s="12" t="s">
        <v>14</v>
      </c>
      <c r="F124" s="12"/>
      <c r="G124" s="12" t="s">
        <v>882</v>
      </c>
      <c r="H124" s="11">
        <v>0</v>
      </c>
      <c r="I124" s="11">
        <v>0</v>
      </c>
      <c r="J124" s="11">
        <v>0</v>
      </c>
      <c r="K124" s="11">
        <v>1233292.44</v>
      </c>
      <c r="L124" s="11">
        <v>726397.36</v>
      </c>
      <c r="M124" s="11">
        <v>0</v>
      </c>
      <c r="N124" s="11">
        <v>24031.04565175686</v>
      </c>
      <c r="O124" s="11">
        <v>21869.806612400738</v>
      </c>
      <c r="P124" s="11">
        <v>52921.887742713414</v>
      </c>
      <c r="Q124" s="11">
        <v>98822.740006871012</v>
      </c>
      <c r="R124" s="11">
        <f>SUM('UPL Debt Allocation by Hospital'!I124,'UPL Debt Allocation by Hospital'!K124,'UPL Debt Allocation by Hospital'!O124:Q124)</f>
        <v>54840.192111686993</v>
      </c>
      <c r="S124" s="11">
        <f t="shared" si="4"/>
        <v>0</v>
      </c>
      <c r="T124" s="11">
        <v>0</v>
      </c>
      <c r="U124" s="11">
        <v>24031.04565175686</v>
      </c>
      <c r="V124" s="11">
        <v>21869.806612400738</v>
      </c>
      <c r="W124" s="11">
        <v>52921.887742713414</v>
      </c>
      <c r="X124" s="11">
        <v>98822.740006871012</v>
      </c>
      <c r="Y124" s="11">
        <f>SUM('UPL Debt Allocation by Hospital'!I124,'UPL Debt Allocation by Hospital'!K124,'UPL Debt Allocation by Hospital'!U124:W124)</f>
        <v>54840.192111686978</v>
      </c>
      <c r="Z124" s="11">
        <f t="shared" si="5"/>
        <v>0</v>
      </c>
      <c r="AA124" s="11">
        <v>0</v>
      </c>
      <c r="AB124" s="11">
        <v>19946.825327877643</v>
      </c>
      <c r="AC124" s="11">
        <v>16355.530088813483</v>
      </c>
      <c r="AD124" s="11">
        <v>15947.215462544576</v>
      </c>
      <c r="AE124" s="11">
        <v>52249.570879235704</v>
      </c>
      <c r="AF124" s="11">
        <f>SUM('UPL Debt Allocation by Hospital'!I124,'UPL Debt Allocation by Hospital'!K124,'UPL Debt Allocation by Hospital'!AA124:AC124)</f>
        <v>54577.733819581219</v>
      </c>
      <c r="AG124" s="11">
        <f t="shared" si="3"/>
        <v>2328.1629403455154</v>
      </c>
    </row>
    <row r="125" spans="1:33" ht="16.2" x14ac:dyDescent="0.3">
      <c r="A125" s="13" t="s">
        <v>646</v>
      </c>
      <c r="B125" s="13" t="s">
        <v>646</v>
      </c>
      <c r="C125" s="12" t="s">
        <v>634</v>
      </c>
      <c r="D125" s="12" t="s">
        <v>13</v>
      </c>
      <c r="E125" s="12"/>
      <c r="F125" s="12"/>
      <c r="G125" s="12" t="s">
        <v>673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308078.72145187476</v>
      </c>
      <c r="O125" s="11">
        <v>0</v>
      </c>
      <c r="P125" s="11">
        <v>0</v>
      </c>
      <c r="Q125" s="11">
        <v>308078.72145187476</v>
      </c>
      <c r="R125" s="11">
        <f>SUM('UPL Debt Allocation by Hospital'!I125,'UPL Debt Allocation by Hospital'!K125,'UPL Debt Allocation by Hospital'!O125:Q125)</f>
        <v>8423.9858941890052</v>
      </c>
      <c r="S125" s="11">
        <f t="shared" si="4"/>
        <v>0</v>
      </c>
      <c r="T125" s="11">
        <v>0</v>
      </c>
      <c r="U125" s="11">
        <v>323182.82324410672</v>
      </c>
      <c r="V125" s="11">
        <v>0</v>
      </c>
      <c r="W125" s="11">
        <v>0</v>
      </c>
      <c r="X125" s="11">
        <v>323182.82324410672</v>
      </c>
      <c r="Y125" s="11">
        <f>SUM('UPL Debt Allocation by Hospital'!I125,'UPL Debt Allocation by Hospital'!K125,'UPL Debt Allocation by Hospital'!U125:W125)</f>
        <v>8836.9866358258514</v>
      </c>
      <c r="Z125" s="11">
        <f t="shared" si="5"/>
        <v>0</v>
      </c>
      <c r="AA125" s="11">
        <v>0</v>
      </c>
      <c r="AB125" s="11">
        <v>2099661.4499729951</v>
      </c>
      <c r="AC125" s="11">
        <v>0</v>
      </c>
      <c r="AD125" s="11">
        <v>0</v>
      </c>
      <c r="AE125" s="11">
        <v>2099661.4499729951</v>
      </c>
      <c r="AF125" s="11">
        <f>SUM('UPL Debt Allocation by Hospital'!I125,'UPL Debt Allocation by Hospital'!K125,'UPL Debt Allocation by Hospital'!AA125:AC125)</f>
        <v>57412.333944355014</v>
      </c>
      <c r="AG125" s="11">
        <f t="shared" si="3"/>
        <v>0</v>
      </c>
    </row>
    <row r="126" spans="1:33" ht="16.2" x14ac:dyDescent="0.3">
      <c r="A126" s="13" t="s">
        <v>348</v>
      </c>
      <c r="B126" s="13" t="s">
        <v>348</v>
      </c>
      <c r="C126" s="12" t="s">
        <v>71</v>
      </c>
      <c r="D126" s="12" t="s">
        <v>28</v>
      </c>
      <c r="E126" s="12" t="s">
        <v>14</v>
      </c>
      <c r="F126" s="12"/>
      <c r="G126" s="12" t="s">
        <v>835</v>
      </c>
      <c r="H126" s="11">
        <v>307163.27999999997</v>
      </c>
      <c r="I126" s="11">
        <v>822319.98</v>
      </c>
      <c r="J126" s="11">
        <v>521233.55</v>
      </c>
      <c r="K126" s="11">
        <v>267515.94</v>
      </c>
      <c r="L126" s="11">
        <v>324824.39</v>
      </c>
      <c r="M126" s="11">
        <v>5531.6580907675952</v>
      </c>
      <c r="N126" s="11">
        <v>4987.3803399763401</v>
      </c>
      <c r="O126" s="11">
        <v>9307.1485799819566</v>
      </c>
      <c r="P126" s="11">
        <v>14185.693528473479</v>
      </c>
      <c r="Q126" s="11">
        <v>34011.880539199366</v>
      </c>
      <c r="R126" s="11">
        <f>SUM('UPL Debt Allocation by Hospital'!I126,'UPL Debt Allocation by Hospital'!K126,'UPL Debt Allocation by Hospital'!O126:Q126)</f>
        <v>47979.380370133877</v>
      </c>
      <c r="S126" s="11">
        <f t="shared" si="4"/>
        <v>13967.49983093451</v>
      </c>
      <c r="T126" s="11">
        <v>5531.6580907675952</v>
      </c>
      <c r="U126" s="11">
        <v>4987.3803399763401</v>
      </c>
      <c r="V126" s="11">
        <v>9307.1485799819566</v>
      </c>
      <c r="W126" s="11">
        <v>14185.693528473479</v>
      </c>
      <c r="X126" s="11">
        <v>34011.880539199366</v>
      </c>
      <c r="Y126" s="11">
        <f>SUM('UPL Debt Allocation by Hospital'!I126,'UPL Debt Allocation by Hospital'!K126,'UPL Debt Allocation by Hospital'!U126:W126)</f>
        <v>47979.380370133877</v>
      </c>
      <c r="Z126" s="11">
        <f t="shared" si="5"/>
        <v>13967.49983093451</v>
      </c>
      <c r="AA126" s="11">
        <v>3319.8111122255305</v>
      </c>
      <c r="AB126" s="11">
        <v>74.500431020951751</v>
      </c>
      <c r="AC126" s="11">
        <v>925.94293324342618</v>
      </c>
      <c r="AD126" s="11">
        <v>775.73017375326515</v>
      </c>
      <c r="AE126" s="11">
        <v>5095.9846502431737</v>
      </c>
      <c r="AF126" s="11">
        <f>SUM('UPL Debt Allocation by Hospital'!I126,'UPL Debt Allocation by Hospital'!K126,'UPL Debt Allocation by Hospital'!AA126:AC126)</f>
        <v>47555.384845377055</v>
      </c>
      <c r="AG126" s="11">
        <f t="shared" si="3"/>
        <v>42459.40019513388</v>
      </c>
    </row>
    <row r="127" spans="1:33" ht="16.2" x14ac:dyDescent="0.3">
      <c r="A127" s="13" t="s">
        <v>349</v>
      </c>
      <c r="B127" s="13" t="s">
        <v>349</v>
      </c>
      <c r="C127" s="12" t="s">
        <v>72</v>
      </c>
      <c r="D127" s="12" t="s">
        <v>13</v>
      </c>
      <c r="E127" s="12"/>
      <c r="F127" s="12" t="s">
        <v>661</v>
      </c>
      <c r="G127" s="12" t="s">
        <v>678</v>
      </c>
      <c r="H127" s="11">
        <v>1065268</v>
      </c>
      <c r="I127" s="11">
        <v>612862.41</v>
      </c>
      <c r="J127" s="11">
        <v>367129</v>
      </c>
      <c r="K127" s="11">
        <v>234989.51</v>
      </c>
      <c r="L127" s="11">
        <v>273937.36</v>
      </c>
      <c r="M127" s="11">
        <v>11302.003351743922</v>
      </c>
      <c r="N127" s="11">
        <v>0</v>
      </c>
      <c r="O127" s="11">
        <v>5743.5870651639734</v>
      </c>
      <c r="P127" s="11">
        <v>11533.429559380036</v>
      </c>
      <c r="Q127" s="11">
        <v>28579.019976287935</v>
      </c>
      <c r="R127" s="11">
        <f>SUM('UPL Debt Allocation by Hospital'!I127,'UPL Debt Allocation by Hospital'!K127,'UPL Debt Allocation by Hospital'!O127:Q127)</f>
        <v>45643.063312428283</v>
      </c>
      <c r="S127" s="11">
        <f t="shared" si="4"/>
        <v>17064.043336140348</v>
      </c>
      <c r="T127" s="11">
        <v>11787.017379931771</v>
      </c>
      <c r="U127" s="11">
        <v>0</v>
      </c>
      <c r="V127" s="11">
        <v>6219.3138229763281</v>
      </c>
      <c r="W127" s="11">
        <v>12641.282269328165</v>
      </c>
      <c r="X127" s="11">
        <v>30647.613472236262</v>
      </c>
      <c r="Y127" s="11">
        <f>SUM('UPL Debt Allocation by Hospital'!I127,'UPL Debt Allocation by Hospital'!K127,'UPL Debt Allocation by Hospital'!U127:W127)</f>
        <v>45669.33486356846</v>
      </c>
      <c r="Z127" s="11">
        <f t="shared" si="5"/>
        <v>15021.721391332198</v>
      </c>
      <c r="AA127" s="11">
        <v>0</v>
      </c>
      <c r="AB127" s="11">
        <v>0</v>
      </c>
      <c r="AC127" s="11">
        <v>0</v>
      </c>
      <c r="AD127" s="11">
        <v>18386.72531766817</v>
      </c>
      <c r="AE127" s="11">
        <v>18386.72531766817</v>
      </c>
      <c r="AF127" s="11">
        <f>SUM('UPL Debt Allocation by Hospital'!I127,'UPL Debt Allocation by Hospital'!K127,'UPL Debt Allocation by Hospital'!AA127:AC127)</f>
        <v>45176.942714179684</v>
      </c>
      <c r="AG127" s="11">
        <f t="shared" si="3"/>
        <v>26790.217396511514</v>
      </c>
    </row>
    <row r="128" spans="1:33" ht="16.2" x14ac:dyDescent="0.3">
      <c r="A128" s="14" t="s">
        <v>881</v>
      </c>
      <c r="B128" s="13" t="s">
        <v>881</v>
      </c>
      <c r="C128" s="12" t="s">
        <v>880</v>
      </c>
      <c r="D128" s="12" t="s">
        <v>13</v>
      </c>
      <c r="E128" s="12"/>
      <c r="F128" s="12"/>
      <c r="G128" s="12" t="s">
        <v>789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f>SUM('UPL Debt Allocation by Hospital'!I128,'UPL Debt Allocation by Hospital'!K128,'UPL Debt Allocation by Hospital'!O128:Q128)</f>
        <v>0</v>
      </c>
      <c r="S128" s="11">
        <f t="shared" si="4"/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f>SUM('UPL Debt Allocation by Hospital'!I128,'UPL Debt Allocation by Hospital'!K128,'UPL Debt Allocation by Hospital'!U128:W128)</f>
        <v>0</v>
      </c>
      <c r="Z128" s="11">
        <f t="shared" si="5"/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f>SUM('UPL Debt Allocation by Hospital'!I128,'UPL Debt Allocation by Hospital'!K128,'UPL Debt Allocation by Hospital'!AA128:AC128)</f>
        <v>0</v>
      </c>
      <c r="AG128" s="11">
        <f t="shared" si="3"/>
        <v>0</v>
      </c>
    </row>
    <row r="129" spans="1:33" ht="16.2" x14ac:dyDescent="0.3">
      <c r="A129" s="14" t="s">
        <v>879</v>
      </c>
      <c r="B129" s="13" t="s">
        <v>879</v>
      </c>
      <c r="C129" s="12" t="s">
        <v>878</v>
      </c>
      <c r="D129" s="12" t="s">
        <v>13</v>
      </c>
      <c r="E129" s="12"/>
      <c r="F129" s="12"/>
      <c r="G129" s="12" t="s">
        <v>827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f>SUM('UPL Debt Allocation by Hospital'!I129,'UPL Debt Allocation by Hospital'!K129,'UPL Debt Allocation by Hospital'!O129:Q129)</f>
        <v>0</v>
      </c>
      <c r="S129" s="11">
        <f t="shared" si="4"/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f>SUM('UPL Debt Allocation by Hospital'!I129,'UPL Debt Allocation by Hospital'!K129,'UPL Debt Allocation by Hospital'!U129:W129)</f>
        <v>0</v>
      </c>
      <c r="Z129" s="11">
        <f t="shared" si="5"/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f>SUM('UPL Debt Allocation by Hospital'!I129,'UPL Debt Allocation by Hospital'!K129,'UPL Debt Allocation by Hospital'!AA129:AC129)</f>
        <v>0</v>
      </c>
      <c r="AG129" s="11">
        <f t="shared" si="3"/>
        <v>0</v>
      </c>
    </row>
    <row r="130" spans="1:33" ht="16.2" x14ac:dyDescent="0.3">
      <c r="A130" s="13" t="s">
        <v>350</v>
      </c>
      <c r="B130" s="13" t="s">
        <v>350</v>
      </c>
      <c r="C130" s="12" t="s">
        <v>584</v>
      </c>
      <c r="D130" s="12" t="s">
        <v>744</v>
      </c>
      <c r="E130" s="12"/>
      <c r="F130" s="12"/>
      <c r="G130" s="12" t="s">
        <v>698</v>
      </c>
      <c r="H130" s="11">
        <v>128066</v>
      </c>
      <c r="I130" s="11">
        <v>202693</v>
      </c>
      <c r="J130" s="11">
        <v>561767.96</v>
      </c>
      <c r="K130" s="11">
        <v>47783.66</v>
      </c>
      <c r="L130" s="11">
        <v>33056.89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f>SUM('UPL Debt Allocation by Hospital'!I130,'UPL Debt Allocation by Hospital'!K130,'UPL Debt Allocation by Hospital'!O130:Q130)</f>
        <v>22295.772204104964</v>
      </c>
      <c r="S130" s="11">
        <f t="shared" si="4"/>
        <v>22295.772204104964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f>SUM('UPL Debt Allocation by Hospital'!I130,'UPL Debt Allocation by Hospital'!K130,'UPL Debt Allocation by Hospital'!U130:W130)</f>
        <v>22295.772204104964</v>
      </c>
      <c r="Z130" s="11">
        <f t="shared" si="5"/>
        <v>22295.772204104964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f>SUM('UPL Debt Allocation by Hospital'!I130,'UPL Debt Allocation by Hospital'!K130,'UPL Debt Allocation by Hospital'!AA130:AC130)</f>
        <v>22295.772204104953</v>
      </c>
      <c r="AG130" s="11">
        <f t="shared" si="3"/>
        <v>22295.772204104953</v>
      </c>
    </row>
    <row r="131" spans="1:33" ht="16.2" x14ac:dyDescent="0.3">
      <c r="A131" s="13" t="s">
        <v>351</v>
      </c>
      <c r="B131" s="13" t="s">
        <v>351</v>
      </c>
      <c r="C131" s="12" t="s">
        <v>73</v>
      </c>
      <c r="D131" s="12" t="s">
        <v>28</v>
      </c>
      <c r="E131" s="12" t="s">
        <v>14</v>
      </c>
      <c r="F131" s="12"/>
      <c r="G131" s="12" t="s">
        <v>877</v>
      </c>
      <c r="H131" s="11">
        <v>523605.44</v>
      </c>
      <c r="I131" s="11">
        <v>243687.02000000002</v>
      </c>
      <c r="J131" s="11">
        <v>1255977.1000000001</v>
      </c>
      <c r="K131" s="11">
        <v>533900.41</v>
      </c>
      <c r="L131" s="11">
        <v>1014903.12</v>
      </c>
      <c r="M131" s="11">
        <v>0</v>
      </c>
      <c r="N131" s="11">
        <v>11767.609188924187</v>
      </c>
      <c r="O131" s="11">
        <v>26176.634865615168</v>
      </c>
      <c r="P131" s="11">
        <v>37336.972586980453</v>
      </c>
      <c r="Q131" s="11">
        <v>75281.216641519801</v>
      </c>
      <c r="R131" s="11">
        <f>SUM('UPL Debt Allocation by Hospital'!I131,'UPL Debt Allocation by Hospital'!K131,'UPL Debt Allocation by Hospital'!O131:Q131)</f>
        <v>87196.105348722544</v>
      </c>
      <c r="S131" s="11">
        <f t="shared" si="4"/>
        <v>11914.888707202743</v>
      </c>
      <c r="T131" s="11">
        <v>0</v>
      </c>
      <c r="U131" s="11">
        <v>11767.609188924187</v>
      </c>
      <c r="V131" s="11">
        <v>26176.634865615168</v>
      </c>
      <c r="W131" s="11">
        <v>37336.972586980453</v>
      </c>
      <c r="X131" s="11">
        <v>75281.216641519801</v>
      </c>
      <c r="Y131" s="11">
        <f>SUM('UPL Debt Allocation by Hospital'!I131,'UPL Debt Allocation by Hospital'!K131,'UPL Debt Allocation by Hospital'!U131:W131)</f>
        <v>87196.105348722529</v>
      </c>
      <c r="Z131" s="11">
        <f t="shared" si="5"/>
        <v>11914.888707202728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f>SUM('UPL Debt Allocation by Hospital'!I131,'UPL Debt Allocation by Hospital'!K131,'UPL Debt Allocation by Hospital'!AA131:AC131)</f>
        <v>86158.569272277906</v>
      </c>
      <c r="AG131" s="11">
        <f t="shared" ref="AG131:AG194" si="6">IF(AE131&lt;AF131,AF131-AE131,0)</f>
        <v>86158.569272277906</v>
      </c>
    </row>
    <row r="132" spans="1:33" ht="16.2" x14ac:dyDescent="0.3">
      <c r="A132" s="13" t="s">
        <v>352</v>
      </c>
      <c r="B132" s="13" t="s">
        <v>352</v>
      </c>
      <c r="C132" s="12" t="s">
        <v>74</v>
      </c>
      <c r="D132" s="12" t="s">
        <v>28</v>
      </c>
      <c r="E132" s="12" t="s">
        <v>14</v>
      </c>
      <c r="F132" s="12"/>
      <c r="G132" s="12" t="s">
        <v>876</v>
      </c>
      <c r="H132" s="11">
        <v>5686222.5600000005</v>
      </c>
      <c r="I132" s="11">
        <v>2411781.9900000002</v>
      </c>
      <c r="J132" s="11">
        <v>3587079.1100000003</v>
      </c>
      <c r="K132" s="11">
        <v>3687911.16</v>
      </c>
      <c r="L132" s="11">
        <v>4619904.3599999994</v>
      </c>
      <c r="M132" s="11">
        <v>163238.67553574851</v>
      </c>
      <c r="N132" s="11">
        <v>225393.50790008644</v>
      </c>
      <c r="O132" s="11">
        <v>233770.58906232475</v>
      </c>
      <c r="P132" s="11">
        <v>435126.96514683263</v>
      </c>
      <c r="Q132" s="11">
        <v>1057529.7376449923</v>
      </c>
      <c r="R132" s="11">
        <f>SUM('UPL Debt Allocation by Hospital'!I132,'UPL Debt Allocation by Hospital'!K132,'UPL Debt Allocation by Hospital'!O132:Q132)</f>
        <v>441085.94330407359</v>
      </c>
      <c r="S132" s="11">
        <f t="shared" ref="S132:S195" si="7">IF(Q132&lt;R132,R132-Q132,0)</f>
        <v>0</v>
      </c>
      <c r="T132" s="11">
        <v>167912.23456875328</v>
      </c>
      <c r="U132" s="11">
        <v>231253.24992355259</v>
      </c>
      <c r="V132" s="11">
        <v>233770.58906232475</v>
      </c>
      <c r="W132" s="11">
        <v>435126.96514683263</v>
      </c>
      <c r="X132" s="11">
        <v>1068063.0387014633</v>
      </c>
      <c r="Y132" s="11">
        <f>SUM('UPL Debt Allocation by Hospital'!I132,'UPL Debt Allocation by Hospital'!K132,'UPL Debt Allocation by Hospital'!U132:W132)</f>
        <v>441373.97498874692</v>
      </c>
      <c r="Z132" s="11">
        <f t="shared" ref="Z132:Z195" si="8">IF(X132&lt;Y132,Y132-X132,0)</f>
        <v>0</v>
      </c>
      <c r="AA132" s="11">
        <v>335615.74735822296</v>
      </c>
      <c r="AB132" s="11">
        <v>709232.35948702204</v>
      </c>
      <c r="AC132" s="11">
        <v>80504.590862689292</v>
      </c>
      <c r="AD132" s="11">
        <v>351244.1004621461</v>
      </c>
      <c r="AE132" s="11">
        <v>1476596.7981700804</v>
      </c>
      <c r="AF132" s="11">
        <f>SUM('UPL Debt Allocation by Hospital'!I132,'UPL Debt Allocation by Hospital'!K132,'UPL Debt Allocation by Hospital'!AA132:AC132)</f>
        <v>454838.87842020678</v>
      </c>
      <c r="AG132" s="11">
        <f t="shared" si="6"/>
        <v>0</v>
      </c>
    </row>
    <row r="133" spans="1:33" ht="16.2" x14ac:dyDescent="0.3">
      <c r="A133" s="13" t="s">
        <v>353</v>
      </c>
      <c r="B133" s="13" t="s">
        <v>353</v>
      </c>
      <c r="C133" s="12" t="s">
        <v>875</v>
      </c>
      <c r="D133" s="12" t="s">
        <v>13</v>
      </c>
      <c r="E133" s="12"/>
      <c r="F133" s="12"/>
      <c r="G133" s="12" t="s">
        <v>675</v>
      </c>
      <c r="H133" s="11">
        <v>4276327.68</v>
      </c>
      <c r="I133" s="11">
        <v>5482447.0999999996</v>
      </c>
      <c r="J133" s="11">
        <v>2709677.0199999996</v>
      </c>
      <c r="K133" s="11">
        <v>4371486.9400000004</v>
      </c>
      <c r="L133" s="11">
        <v>3270688.13</v>
      </c>
      <c r="M133" s="11">
        <v>843787.49273733411</v>
      </c>
      <c r="N133" s="11">
        <v>770210.80516409269</v>
      </c>
      <c r="O133" s="11">
        <v>596664.58283833414</v>
      </c>
      <c r="P133" s="11">
        <v>440742.32335779193</v>
      </c>
      <c r="Q133" s="11">
        <v>2651405.2040975532</v>
      </c>
      <c r="R133" s="11">
        <f>SUM('UPL Debt Allocation by Hospital'!I133,'UPL Debt Allocation by Hospital'!K133,'UPL Debt Allocation by Hospital'!O133:Q133)</f>
        <v>479577.8067288798</v>
      </c>
      <c r="S133" s="11">
        <f t="shared" si="7"/>
        <v>0</v>
      </c>
      <c r="T133" s="11">
        <v>879997.77847609308</v>
      </c>
      <c r="U133" s="11">
        <v>807971.74609455094</v>
      </c>
      <c r="V133" s="11">
        <v>646084.79781457188</v>
      </c>
      <c r="W133" s="11">
        <v>483078.17626319698</v>
      </c>
      <c r="X133" s="11">
        <v>2817132.4986484125</v>
      </c>
      <c r="Y133" s="11">
        <f>SUM('UPL Debt Allocation by Hospital'!I133,'UPL Debt Allocation by Hospital'!K133,'UPL Debt Allocation by Hospital'!U133:W133)</f>
        <v>482951.88292362355</v>
      </c>
      <c r="Z133" s="11">
        <f t="shared" si="8"/>
        <v>0</v>
      </c>
      <c r="AA133" s="11">
        <v>2939122.8424290284</v>
      </c>
      <c r="AB133" s="11">
        <v>3606333.8465550528</v>
      </c>
      <c r="AC133" s="11">
        <v>3244941.5929959929</v>
      </c>
      <c r="AD133" s="11">
        <v>214038.97865429951</v>
      </c>
      <c r="AE133" s="11">
        <v>10004437.260634374</v>
      </c>
      <c r="AF133" s="11">
        <f>SUM('UPL Debt Allocation by Hospital'!I133,'UPL Debt Allocation by Hospital'!K133,'UPL Debt Allocation by Hospital'!AA133:AC133)</f>
        <v>686841.40319913812</v>
      </c>
      <c r="AG133" s="11">
        <f t="shared" si="6"/>
        <v>0</v>
      </c>
    </row>
    <row r="134" spans="1:33" ht="16.2" x14ac:dyDescent="0.3">
      <c r="A134" s="13" t="s">
        <v>354</v>
      </c>
      <c r="B134" s="13" t="s">
        <v>354</v>
      </c>
      <c r="C134" s="12" t="s">
        <v>75</v>
      </c>
      <c r="D134" s="12" t="s">
        <v>28</v>
      </c>
      <c r="E134" s="12" t="s">
        <v>14</v>
      </c>
      <c r="F134" s="12"/>
      <c r="G134" s="12" t="s">
        <v>873</v>
      </c>
      <c r="H134" s="11">
        <v>62694.27</v>
      </c>
      <c r="I134" s="11">
        <v>210965.6</v>
      </c>
      <c r="J134" s="11">
        <v>316552.65000000002</v>
      </c>
      <c r="K134" s="11">
        <v>234660.26</v>
      </c>
      <c r="L134" s="11">
        <v>126395.23999999999</v>
      </c>
      <c r="M134" s="11">
        <v>3037.0925312916429</v>
      </c>
      <c r="N134" s="11">
        <v>10194.694755094153</v>
      </c>
      <c r="O134" s="11">
        <v>3834.2221741927979</v>
      </c>
      <c r="P134" s="11">
        <v>22666.853468503963</v>
      </c>
      <c r="Q134" s="11">
        <v>39732.862929082556</v>
      </c>
      <c r="R134" s="11">
        <f>SUM('UPL Debt Allocation by Hospital'!I134,'UPL Debt Allocation by Hospital'!K134,'UPL Debt Allocation by Hospital'!O134:Q134)</f>
        <v>23188.8219217525</v>
      </c>
      <c r="S134" s="11">
        <f t="shared" si="7"/>
        <v>0</v>
      </c>
      <c r="T134" s="11">
        <v>3037.0925312916429</v>
      </c>
      <c r="U134" s="11">
        <v>10194.694755094153</v>
      </c>
      <c r="V134" s="11">
        <v>3834.2221741927979</v>
      </c>
      <c r="W134" s="11">
        <v>22666.853468503963</v>
      </c>
      <c r="X134" s="11">
        <v>39732.862929082556</v>
      </c>
      <c r="Y134" s="11">
        <f>SUM('UPL Debt Allocation by Hospital'!I134,'UPL Debt Allocation by Hospital'!K134,'UPL Debt Allocation by Hospital'!U134:W134)</f>
        <v>23188.8219217525</v>
      </c>
      <c r="Z134" s="11">
        <f t="shared" si="8"/>
        <v>0</v>
      </c>
      <c r="AA134" s="11">
        <v>771.03361519935243</v>
      </c>
      <c r="AB134" s="11">
        <v>888.63261514190856</v>
      </c>
      <c r="AC134" s="11">
        <v>1903.4270630646688</v>
      </c>
      <c r="AD134" s="11">
        <v>78514.604000096151</v>
      </c>
      <c r="AE134" s="11">
        <v>82077.697293502075</v>
      </c>
      <c r="AF134" s="11">
        <f>SUM('UPL Debt Allocation by Hospital'!I134,'UPL Debt Allocation by Hospital'!K134,'UPL Debt Allocation by Hospital'!AA134:AC134)</f>
        <v>22819.596761214601</v>
      </c>
      <c r="AG134" s="11">
        <f t="shared" si="6"/>
        <v>0</v>
      </c>
    </row>
    <row r="135" spans="1:33" ht="16.2" x14ac:dyDescent="0.3">
      <c r="A135" s="13" t="s">
        <v>355</v>
      </c>
      <c r="B135" s="13" t="s">
        <v>355</v>
      </c>
      <c r="C135" s="12" t="s">
        <v>76</v>
      </c>
      <c r="D135" s="12" t="s">
        <v>28</v>
      </c>
      <c r="E135" s="12" t="s">
        <v>14</v>
      </c>
      <c r="F135" s="12"/>
      <c r="G135" s="12" t="s">
        <v>874</v>
      </c>
      <c r="H135" s="11">
        <v>244702.5</v>
      </c>
      <c r="I135" s="11">
        <v>97084</v>
      </c>
      <c r="J135" s="11">
        <v>234369.19</v>
      </c>
      <c r="K135" s="11">
        <v>252178.07</v>
      </c>
      <c r="L135" s="11">
        <v>469128.62</v>
      </c>
      <c r="M135" s="11">
        <v>11643.557836043963</v>
      </c>
      <c r="N135" s="11">
        <v>4102.7072385341735</v>
      </c>
      <c r="O135" s="11">
        <v>12734.532106870791</v>
      </c>
      <c r="P135" s="11">
        <v>13286.834853041468</v>
      </c>
      <c r="Q135" s="11">
        <v>41767.632034490394</v>
      </c>
      <c r="R135" s="11">
        <f>SUM('UPL Debt Allocation by Hospital'!I135,'UPL Debt Allocation by Hospital'!K135,'UPL Debt Allocation by Hospital'!O135:Q135)</f>
        <v>31050.354542400688</v>
      </c>
      <c r="S135" s="11">
        <f t="shared" si="7"/>
        <v>0</v>
      </c>
      <c r="T135" s="11">
        <v>11643.557836043963</v>
      </c>
      <c r="U135" s="11">
        <v>4102.7072385341735</v>
      </c>
      <c r="V135" s="11">
        <v>12734.532106870791</v>
      </c>
      <c r="W135" s="11">
        <v>13286.834853041468</v>
      </c>
      <c r="X135" s="11">
        <v>41767.632034490394</v>
      </c>
      <c r="Y135" s="11">
        <f>SUM('UPL Debt Allocation by Hospital'!I135,'UPL Debt Allocation by Hospital'!K135,'UPL Debt Allocation by Hospital'!U135:W135)</f>
        <v>31050.354542400684</v>
      </c>
      <c r="Z135" s="11">
        <f t="shared" si="8"/>
        <v>0</v>
      </c>
      <c r="AA135" s="11">
        <v>38034.416584337479</v>
      </c>
      <c r="AB135" s="11">
        <v>0</v>
      </c>
      <c r="AC135" s="11">
        <v>87.279331630442272</v>
      </c>
      <c r="AD135" s="11">
        <v>897.06460979563678</v>
      </c>
      <c r="AE135" s="11">
        <v>39018.760525763559</v>
      </c>
      <c r="AF135" s="11">
        <f>SUM('UPL Debt Allocation by Hospital'!I135,'UPL Debt Allocation by Hospital'!K135,'UPL Debt Allocation by Hospital'!AA135:AC135)</f>
        <v>31314.044278029643</v>
      </c>
      <c r="AG135" s="11">
        <f t="shared" si="6"/>
        <v>0</v>
      </c>
    </row>
    <row r="136" spans="1:33" ht="16.2" x14ac:dyDescent="0.3">
      <c r="A136" s="13" t="s">
        <v>356</v>
      </c>
      <c r="B136" s="13" t="s">
        <v>356</v>
      </c>
      <c r="C136" s="12" t="s">
        <v>77</v>
      </c>
      <c r="D136" s="12" t="s">
        <v>28</v>
      </c>
      <c r="E136" s="12" t="s">
        <v>14</v>
      </c>
      <c r="F136" s="12"/>
      <c r="G136" s="12" t="s">
        <v>757</v>
      </c>
      <c r="H136" s="11">
        <v>297657.42000000004</v>
      </c>
      <c r="I136" s="11">
        <v>127519.01</v>
      </c>
      <c r="J136" s="11">
        <v>133420.36000000002</v>
      </c>
      <c r="K136" s="11">
        <v>310077.79000000004</v>
      </c>
      <c r="L136" s="11">
        <v>218455.28000000003</v>
      </c>
      <c r="M136" s="11">
        <v>760.8997733795037</v>
      </c>
      <c r="N136" s="11">
        <v>6094.3727458312533</v>
      </c>
      <c r="O136" s="11">
        <v>5563.1492638616646</v>
      </c>
      <c r="P136" s="11">
        <v>17359.864390029921</v>
      </c>
      <c r="Q136" s="11">
        <v>29778.286173102344</v>
      </c>
      <c r="R136" s="11">
        <f>SUM('UPL Debt Allocation by Hospital'!I136,'UPL Debt Allocation by Hospital'!K136,'UPL Debt Allocation by Hospital'!O136:Q136)</f>
        <v>23633.776442376191</v>
      </c>
      <c r="S136" s="11">
        <f t="shared" si="7"/>
        <v>0</v>
      </c>
      <c r="T136" s="11">
        <v>760.8997733795037</v>
      </c>
      <c r="U136" s="11">
        <v>6094.3727458312533</v>
      </c>
      <c r="V136" s="11">
        <v>5563.1492638616646</v>
      </c>
      <c r="W136" s="11">
        <v>17359.864390029921</v>
      </c>
      <c r="X136" s="11">
        <v>29778.286173102344</v>
      </c>
      <c r="Y136" s="11">
        <f>SUM('UPL Debt Allocation by Hospital'!I136,'UPL Debt Allocation by Hospital'!K136,'UPL Debt Allocation by Hospital'!U136:W136)</f>
        <v>23633.776442376184</v>
      </c>
      <c r="Z136" s="11">
        <f t="shared" si="8"/>
        <v>0</v>
      </c>
      <c r="AA136" s="11">
        <v>0</v>
      </c>
      <c r="AB136" s="11">
        <v>0</v>
      </c>
      <c r="AC136" s="11">
        <v>0</v>
      </c>
      <c r="AD136" s="11">
        <v>7223.31122015663</v>
      </c>
      <c r="AE136" s="11">
        <v>7223.31122015663</v>
      </c>
      <c r="AF136" s="11">
        <f>SUM('UPL Debt Allocation by Hospital'!I136,'UPL Debt Allocation by Hospital'!K136,'UPL Debt Allocation by Hospital'!AA136:AC136)</f>
        <v>23294.209060664543</v>
      </c>
      <c r="AG136" s="11">
        <f t="shared" si="6"/>
        <v>16070.897840507914</v>
      </c>
    </row>
    <row r="137" spans="1:33" ht="16.2" x14ac:dyDescent="0.3">
      <c r="A137" s="13" t="s">
        <v>357</v>
      </c>
      <c r="B137" s="13" t="s">
        <v>357</v>
      </c>
      <c r="C137" s="12" t="s">
        <v>78</v>
      </c>
      <c r="D137" s="12" t="s">
        <v>28</v>
      </c>
      <c r="E137" s="12"/>
      <c r="F137" s="12"/>
      <c r="G137" s="12" t="s">
        <v>826</v>
      </c>
      <c r="H137" s="11">
        <v>104382338.03</v>
      </c>
      <c r="I137" s="11">
        <v>78039642.289999992</v>
      </c>
      <c r="J137" s="11">
        <v>54934098.739999995</v>
      </c>
      <c r="K137" s="11">
        <v>45888941.740000002</v>
      </c>
      <c r="L137" s="11">
        <v>35597154.560000002</v>
      </c>
      <c r="M137" s="11">
        <v>1799907.7036397676</v>
      </c>
      <c r="N137" s="11">
        <v>2186770.1563049085</v>
      </c>
      <c r="O137" s="11">
        <v>1411736.6586618365</v>
      </c>
      <c r="P137" s="11">
        <v>1311158.4620214181</v>
      </c>
      <c r="Q137" s="11">
        <v>6709572.9806279307</v>
      </c>
      <c r="R137" s="11">
        <f>SUM('UPL Debt Allocation by Hospital'!I137,'UPL Debt Allocation by Hospital'!K137,'UPL Debt Allocation by Hospital'!O137:Q137)</f>
        <v>6260191.8246717742</v>
      </c>
      <c r="S137" s="11">
        <f t="shared" si="7"/>
        <v>0</v>
      </c>
      <c r="T137" s="11">
        <v>1877148.9199568692</v>
      </c>
      <c r="U137" s="11">
        <v>2293980.4137397236</v>
      </c>
      <c r="V137" s="11">
        <v>1528139.5032980624</v>
      </c>
      <c r="W137" s="11">
        <v>1437102.8264312635</v>
      </c>
      <c r="X137" s="11">
        <v>7136371.6634259187</v>
      </c>
      <c r="Y137" s="11">
        <f>SUM('UPL Debt Allocation by Hospital'!I137,'UPL Debt Allocation by Hospital'!K137,'UPL Debt Allocation by Hospital'!U137:W137)</f>
        <v>6268418.5013294742</v>
      </c>
      <c r="Z137" s="11">
        <f t="shared" si="8"/>
        <v>0</v>
      </c>
      <c r="AA137" s="11">
        <v>0</v>
      </c>
      <c r="AB137" s="11">
        <v>0</v>
      </c>
      <c r="AC137" s="11">
        <v>319055.98041514703</v>
      </c>
      <c r="AD137" s="11">
        <v>0</v>
      </c>
      <c r="AE137" s="11">
        <v>319055.98041514703</v>
      </c>
      <c r="AF137" s="11">
        <f>SUM('UPL Debt Allocation by Hospital'!I137,'UPL Debt Allocation by Hospital'!K137,'UPL Debt Allocation by Hospital'!AA137:AC137)</f>
        <v>6121298.5968489349</v>
      </c>
      <c r="AG137" s="11">
        <f t="shared" si="6"/>
        <v>5802242.6164337881</v>
      </c>
    </row>
    <row r="138" spans="1:33" ht="16.2" x14ac:dyDescent="0.3">
      <c r="A138" s="13" t="s">
        <v>358</v>
      </c>
      <c r="B138" s="13" t="s">
        <v>358</v>
      </c>
      <c r="C138" s="12" t="s">
        <v>79</v>
      </c>
      <c r="D138" s="12" t="s">
        <v>13</v>
      </c>
      <c r="E138" s="12"/>
      <c r="F138" s="12"/>
      <c r="G138" s="12" t="s">
        <v>653</v>
      </c>
      <c r="H138" s="11">
        <v>6819478.7400000002</v>
      </c>
      <c r="I138" s="11">
        <v>18239180.98</v>
      </c>
      <c r="J138" s="11">
        <v>17856462.960000001</v>
      </c>
      <c r="K138" s="11">
        <v>18597023.050000001</v>
      </c>
      <c r="L138" s="11">
        <v>15495399.02</v>
      </c>
      <c r="M138" s="11">
        <v>983904.99132198445</v>
      </c>
      <c r="N138" s="11">
        <v>1008000.6097409448</v>
      </c>
      <c r="O138" s="11">
        <v>876247.28588422528</v>
      </c>
      <c r="P138" s="11">
        <v>719786.78167935601</v>
      </c>
      <c r="Q138" s="11">
        <v>3587939.6686265105</v>
      </c>
      <c r="R138" s="11">
        <f>SUM('UPL Debt Allocation by Hospital'!I138,'UPL Debt Allocation by Hospital'!K138,'UPL Debt Allocation by Hospital'!O138:Q138)</f>
        <v>1875783.4848714129</v>
      </c>
      <c r="S138" s="11">
        <f t="shared" si="7"/>
        <v>0</v>
      </c>
      <c r="T138" s="11">
        <v>1026128.2776141064</v>
      </c>
      <c r="U138" s="11">
        <v>1057419.6145472776</v>
      </c>
      <c r="V138" s="11">
        <v>948824.62746991892</v>
      </c>
      <c r="W138" s="11">
        <v>788926.47101137985</v>
      </c>
      <c r="X138" s="11">
        <v>3821298.9906426826</v>
      </c>
      <c r="Y138" s="11">
        <f>SUM('UPL Debt Allocation by Hospital'!I138,'UPL Debt Allocation by Hospital'!K138,'UPL Debt Allocation by Hospital'!U138:W138)</f>
        <v>1880273.9712282852</v>
      </c>
      <c r="Z138" s="11">
        <f t="shared" si="8"/>
        <v>0</v>
      </c>
      <c r="AA138" s="11">
        <v>0</v>
      </c>
      <c r="AB138" s="11">
        <v>0</v>
      </c>
      <c r="AC138" s="11">
        <v>184553.16761677232</v>
      </c>
      <c r="AD138" s="11">
        <v>0</v>
      </c>
      <c r="AE138" s="11">
        <v>184553.16761677232</v>
      </c>
      <c r="AF138" s="11">
        <f>SUM('UPL Debt Allocation by Hospital'!I138,'UPL Debt Allocation by Hospital'!K138,'UPL Debt Allocation by Hospital'!AA138:AC138)</f>
        <v>1802401.3110245066</v>
      </c>
      <c r="AG138" s="11">
        <f t="shared" si="6"/>
        <v>1617848.1434077343</v>
      </c>
    </row>
    <row r="139" spans="1:33" ht="16.2" x14ac:dyDescent="0.3">
      <c r="A139" s="13" t="s">
        <v>359</v>
      </c>
      <c r="B139" s="13" t="s">
        <v>359</v>
      </c>
      <c r="C139" s="12" t="s">
        <v>80</v>
      </c>
      <c r="D139" s="12" t="s">
        <v>28</v>
      </c>
      <c r="E139" s="12" t="s">
        <v>14</v>
      </c>
      <c r="F139" s="12"/>
      <c r="G139" s="12" t="s">
        <v>873</v>
      </c>
      <c r="H139" s="11">
        <v>2232978.67</v>
      </c>
      <c r="I139" s="11">
        <v>1474114.03</v>
      </c>
      <c r="J139" s="11">
        <v>3382553.1900000004</v>
      </c>
      <c r="K139" s="11">
        <v>2427699.31</v>
      </c>
      <c r="L139" s="11">
        <v>2267883.3200000003</v>
      </c>
      <c r="M139" s="11">
        <v>176233.99300149948</v>
      </c>
      <c r="N139" s="11">
        <v>101338.03006364098</v>
      </c>
      <c r="O139" s="11">
        <v>134295.61940402043</v>
      </c>
      <c r="P139" s="11">
        <v>285231.07052199118</v>
      </c>
      <c r="Q139" s="11">
        <v>697098.71299115208</v>
      </c>
      <c r="R139" s="11">
        <f>SUM('UPL Debt Allocation by Hospital'!I139,'UPL Debt Allocation by Hospital'!K139,'UPL Debt Allocation by Hospital'!O139:Q139)</f>
        <v>279830.24275871739</v>
      </c>
      <c r="S139" s="11">
        <f t="shared" si="7"/>
        <v>0</v>
      </c>
      <c r="T139" s="11">
        <v>181279.61081977372</v>
      </c>
      <c r="U139" s="11">
        <v>101338.03006364098</v>
      </c>
      <c r="V139" s="11">
        <v>134295.61940402043</v>
      </c>
      <c r="W139" s="11">
        <v>285231.07052199118</v>
      </c>
      <c r="X139" s="11">
        <v>702144.33080942626</v>
      </c>
      <c r="Y139" s="11">
        <f>SUM('UPL Debt Allocation by Hospital'!I139,'UPL Debt Allocation by Hospital'!K139,'UPL Debt Allocation by Hospital'!U139:W139)</f>
        <v>279968.22239414306</v>
      </c>
      <c r="Z139" s="11">
        <f t="shared" si="8"/>
        <v>0</v>
      </c>
      <c r="AA139" s="11">
        <v>385514.52129628172</v>
      </c>
      <c r="AB139" s="11">
        <v>22384.389960361226</v>
      </c>
      <c r="AC139" s="11">
        <v>82491.207550660663</v>
      </c>
      <c r="AD139" s="11">
        <v>75955.760047796677</v>
      </c>
      <c r="AE139" s="11">
        <v>566345.87885510025</v>
      </c>
      <c r="AF139" s="11">
        <f>SUM('UPL Debt Allocation by Hospital'!I139,'UPL Debt Allocation by Hospital'!K139,'UPL Debt Allocation by Hospital'!AA139:AC139)</f>
        <v>281977.91381220263</v>
      </c>
      <c r="AG139" s="11">
        <f t="shared" si="6"/>
        <v>0</v>
      </c>
    </row>
    <row r="140" spans="1:33" ht="16.2" x14ac:dyDescent="0.3">
      <c r="A140" s="13" t="s">
        <v>361</v>
      </c>
      <c r="B140" s="13" t="s">
        <v>361</v>
      </c>
      <c r="C140" s="12" t="s">
        <v>872</v>
      </c>
      <c r="D140" s="12" t="s">
        <v>28</v>
      </c>
      <c r="E140" s="12" t="s">
        <v>14</v>
      </c>
      <c r="F140" s="12"/>
      <c r="G140" s="12" t="s">
        <v>871</v>
      </c>
      <c r="H140" s="11">
        <v>607146.80999999994</v>
      </c>
      <c r="I140" s="11">
        <v>301029.01</v>
      </c>
      <c r="J140" s="11">
        <v>421949.6</v>
      </c>
      <c r="K140" s="11">
        <v>431684.93</v>
      </c>
      <c r="L140" s="11">
        <v>659285.51</v>
      </c>
      <c r="M140" s="11">
        <v>17711.110179139647</v>
      </c>
      <c r="N140" s="11">
        <v>17434.314517437382</v>
      </c>
      <c r="O140" s="11">
        <v>17923.018607792961</v>
      </c>
      <c r="P140" s="11">
        <v>16438.042037651885</v>
      </c>
      <c r="Q140" s="11">
        <v>69506.485342021871</v>
      </c>
      <c r="R140" s="11">
        <f>SUM('UPL Debt Allocation by Hospital'!I140,'UPL Debt Allocation by Hospital'!K140,'UPL Debt Allocation by Hospital'!O140:Q140)</f>
        <v>54103.615962963071</v>
      </c>
      <c r="S140" s="11">
        <f t="shared" si="7"/>
        <v>0</v>
      </c>
      <c r="T140" s="11">
        <v>18218.183142642916</v>
      </c>
      <c r="U140" s="11">
        <v>17434.314517437382</v>
      </c>
      <c r="V140" s="11">
        <v>17923.018607792961</v>
      </c>
      <c r="W140" s="11">
        <v>16438.042037651885</v>
      </c>
      <c r="X140" s="11">
        <v>70013.558305525148</v>
      </c>
      <c r="Y140" s="11">
        <f>SUM('UPL Debt Allocation by Hospital'!I140,'UPL Debt Allocation by Hospital'!K140,'UPL Debt Allocation by Hospital'!U140:W140)</f>
        <v>54117.482598360017</v>
      </c>
      <c r="Z140" s="11">
        <f t="shared" si="8"/>
        <v>0</v>
      </c>
      <c r="AA140" s="11">
        <v>31083.593176693033</v>
      </c>
      <c r="AB140" s="11">
        <v>0</v>
      </c>
      <c r="AC140" s="11">
        <v>0</v>
      </c>
      <c r="AD140" s="11">
        <v>7981.7626980158502</v>
      </c>
      <c r="AE140" s="11">
        <v>39065.355874708883</v>
      </c>
      <c r="AF140" s="11">
        <f>SUM('UPL Debt Allocation by Hospital'!I140,'UPL Debt Allocation by Hospital'!K140,'UPL Debt Allocation by Hospital'!AA140:AC140)</f>
        <v>53502.506090216644</v>
      </c>
      <c r="AG140" s="11">
        <f t="shared" si="6"/>
        <v>14437.150215507761</v>
      </c>
    </row>
    <row r="141" spans="1:33" ht="16.2" x14ac:dyDescent="0.3">
      <c r="A141" s="13" t="s">
        <v>362</v>
      </c>
      <c r="B141" s="13" t="s">
        <v>362</v>
      </c>
      <c r="C141" s="12" t="s">
        <v>82</v>
      </c>
      <c r="D141" s="12" t="s">
        <v>28</v>
      </c>
      <c r="E141" s="12" t="s">
        <v>14</v>
      </c>
      <c r="F141" s="12"/>
      <c r="G141" s="12" t="s">
        <v>870</v>
      </c>
      <c r="H141" s="11">
        <v>6876621.2999999998</v>
      </c>
      <c r="I141" s="11">
        <v>8501728.9800000004</v>
      </c>
      <c r="J141" s="11">
        <v>4985675.6500000004</v>
      </c>
      <c r="K141" s="11">
        <v>5923389.6299999999</v>
      </c>
      <c r="L141" s="11">
        <v>4857759.8099999996</v>
      </c>
      <c r="M141" s="11">
        <v>245309.07746869753</v>
      </c>
      <c r="N141" s="11">
        <v>199853.51204767995</v>
      </c>
      <c r="O141" s="11">
        <v>232407.63434168737</v>
      </c>
      <c r="P141" s="11">
        <v>418323.27092963812</v>
      </c>
      <c r="Q141" s="11">
        <v>1095893.494787703</v>
      </c>
      <c r="R141" s="11">
        <f>SUM('UPL Debt Allocation by Hospital'!I141,'UPL Debt Allocation by Hospital'!K141,'UPL Debt Allocation by Hospital'!O141:Q141)</f>
        <v>663170.02494682698</v>
      </c>
      <c r="S141" s="11">
        <f t="shared" si="7"/>
        <v>0</v>
      </c>
      <c r="T141" s="11">
        <v>252332.33008404254</v>
      </c>
      <c r="U141" s="11">
        <v>199853.51204767995</v>
      </c>
      <c r="V141" s="11">
        <v>232407.63434168737</v>
      </c>
      <c r="W141" s="11">
        <v>418323.27092963812</v>
      </c>
      <c r="X141" s="11">
        <v>1102916.747403048</v>
      </c>
      <c r="Y141" s="11">
        <f>SUM('UPL Debt Allocation by Hospital'!I141,'UPL Debt Allocation by Hospital'!K141,'UPL Debt Allocation by Hospital'!U141:W141)</f>
        <v>663362.08583416929</v>
      </c>
      <c r="Z141" s="11">
        <f t="shared" si="8"/>
        <v>0</v>
      </c>
      <c r="AA141" s="11">
        <v>570226.23789312202</v>
      </c>
      <c r="AB141" s="11">
        <v>134429.31414068592</v>
      </c>
      <c r="AC141" s="11">
        <v>267665.59212838707</v>
      </c>
      <c r="AD141" s="11">
        <v>440272.67964007705</v>
      </c>
      <c r="AE141" s="11">
        <v>1412593.8238022721</v>
      </c>
      <c r="AF141" s="11">
        <f>SUM('UPL Debt Allocation by Hospital'!I141,'UPL Debt Allocation by Hospital'!K141,'UPL Debt Allocation by Hospital'!AA141:AC141)</f>
        <v>671230.49976199958</v>
      </c>
      <c r="AG141" s="11">
        <f t="shared" si="6"/>
        <v>0</v>
      </c>
    </row>
    <row r="142" spans="1:33" ht="16.2" x14ac:dyDescent="0.3">
      <c r="A142" s="13" t="s">
        <v>363</v>
      </c>
      <c r="B142" s="13" t="s">
        <v>363</v>
      </c>
      <c r="C142" s="12" t="s">
        <v>83</v>
      </c>
      <c r="D142" s="12" t="s">
        <v>28</v>
      </c>
      <c r="E142" s="12" t="s">
        <v>14</v>
      </c>
      <c r="F142" s="12"/>
      <c r="G142" s="12" t="s">
        <v>869</v>
      </c>
      <c r="H142" s="11">
        <v>307.71999999997206</v>
      </c>
      <c r="I142" s="11">
        <v>401333.22</v>
      </c>
      <c r="J142" s="11">
        <v>989451.15</v>
      </c>
      <c r="K142" s="11">
        <v>974387.7</v>
      </c>
      <c r="L142" s="11">
        <v>609810.72</v>
      </c>
      <c r="M142" s="11">
        <v>35201.469670490027</v>
      </c>
      <c r="N142" s="11">
        <v>22749.590376088145</v>
      </c>
      <c r="O142" s="11">
        <v>19951.724544147022</v>
      </c>
      <c r="P142" s="11">
        <v>40148.402497929128</v>
      </c>
      <c r="Q142" s="11">
        <v>118051.18708865433</v>
      </c>
      <c r="R142" s="11">
        <f>SUM('UPL Debt Allocation by Hospital'!I142,'UPL Debt Allocation by Hospital'!K142,'UPL Debt Allocation by Hospital'!O142:Q142)</f>
        <v>79264.839806612887</v>
      </c>
      <c r="S142" s="11">
        <f t="shared" si="7"/>
        <v>0</v>
      </c>
      <c r="T142" s="11">
        <v>35201.469670490027</v>
      </c>
      <c r="U142" s="11">
        <v>22749.590376088145</v>
      </c>
      <c r="V142" s="11">
        <v>19951.724544147022</v>
      </c>
      <c r="W142" s="11">
        <v>40148.402497929128</v>
      </c>
      <c r="X142" s="11">
        <v>118051.18708865433</v>
      </c>
      <c r="Y142" s="11">
        <f>SUM('UPL Debt Allocation by Hospital'!I142,'UPL Debt Allocation by Hospital'!K142,'UPL Debt Allocation by Hospital'!U142:W142)</f>
        <v>79264.839806612872</v>
      </c>
      <c r="Z142" s="11">
        <f t="shared" si="8"/>
        <v>0</v>
      </c>
      <c r="AA142" s="11">
        <v>140244.62222243182</v>
      </c>
      <c r="AB142" s="11">
        <v>26887.955787399977</v>
      </c>
      <c r="AC142" s="11">
        <v>22450.922127158075</v>
      </c>
      <c r="AD142" s="11">
        <v>24449.873711867127</v>
      </c>
      <c r="AE142" s="11">
        <v>214033.37384885701</v>
      </c>
      <c r="AF142" s="11">
        <f>SUM('UPL Debt Allocation by Hospital'!I142,'UPL Debt Allocation by Hospital'!K142,'UPL Debt Allocation by Hospital'!AA142:AC142)</f>
        <v>82318.890323912536</v>
      </c>
      <c r="AG142" s="11">
        <f t="shared" si="6"/>
        <v>0</v>
      </c>
    </row>
    <row r="143" spans="1:33" ht="16.2" x14ac:dyDescent="0.3">
      <c r="A143" s="13" t="s">
        <v>364</v>
      </c>
      <c r="B143" s="13" t="s">
        <v>364</v>
      </c>
      <c r="C143" s="12" t="s">
        <v>868</v>
      </c>
      <c r="D143" s="12" t="s">
        <v>28</v>
      </c>
      <c r="E143" s="12" t="s">
        <v>14</v>
      </c>
      <c r="F143" s="12"/>
      <c r="G143" s="12" t="s">
        <v>867</v>
      </c>
      <c r="H143" s="11">
        <v>112244.47</v>
      </c>
      <c r="I143" s="11">
        <v>447739</v>
      </c>
      <c r="J143" s="11">
        <v>395770.44</v>
      </c>
      <c r="K143" s="11">
        <v>263398</v>
      </c>
      <c r="L143" s="11">
        <v>137575.57</v>
      </c>
      <c r="M143" s="11">
        <v>10314.195906386409</v>
      </c>
      <c r="N143" s="11">
        <v>5469.1045393165505</v>
      </c>
      <c r="O143" s="11">
        <v>5232.6405296939392</v>
      </c>
      <c r="P143" s="11">
        <v>7899.4615608798513</v>
      </c>
      <c r="Q143" s="11">
        <v>28915.402536276753</v>
      </c>
      <c r="R143" s="11">
        <f>SUM('UPL Debt Allocation by Hospital'!I143,'UPL Debt Allocation by Hospital'!K143,'UPL Debt Allocation by Hospital'!O143:Q143)</f>
        <v>31047.553812160979</v>
      </c>
      <c r="S143" s="11">
        <f t="shared" si="7"/>
        <v>2132.1512758842255</v>
      </c>
      <c r="T143" s="11">
        <v>10314.195906386409</v>
      </c>
      <c r="U143" s="11">
        <v>5469.1045393165505</v>
      </c>
      <c r="V143" s="11">
        <v>5232.6405296939392</v>
      </c>
      <c r="W143" s="11">
        <v>7899.4615608798522</v>
      </c>
      <c r="X143" s="11">
        <v>28915.402536276753</v>
      </c>
      <c r="Y143" s="11">
        <f>SUM('UPL Debt Allocation by Hospital'!I143,'UPL Debt Allocation by Hospital'!K143,'UPL Debt Allocation by Hospital'!U143:W143)</f>
        <v>31047.553812160975</v>
      </c>
      <c r="Z143" s="11">
        <f t="shared" si="8"/>
        <v>2132.1512758842218</v>
      </c>
      <c r="AA143" s="11">
        <v>1.1142190188817885E-2</v>
      </c>
      <c r="AB143" s="11">
        <v>0</v>
      </c>
      <c r="AC143" s="11">
        <v>0</v>
      </c>
      <c r="AD143" s="11">
        <v>0</v>
      </c>
      <c r="AE143" s="11">
        <v>1.1142190188817885E-2</v>
      </c>
      <c r="AF143" s="11">
        <f>SUM('UPL Debt Allocation by Hospital'!I143,'UPL Debt Allocation by Hospital'!K143,'UPL Debt Allocation by Hospital'!AA143:AC143)</f>
        <v>30472.872627340712</v>
      </c>
      <c r="AG143" s="11">
        <f t="shared" si="6"/>
        <v>30472.861485150523</v>
      </c>
    </row>
    <row r="144" spans="1:33" ht="16.2" x14ac:dyDescent="0.3">
      <c r="A144" s="13" t="s">
        <v>365</v>
      </c>
      <c r="B144" s="13" t="s">
        <v>365</v>
      </c>
      <c r="C144" s="12" t="s">
        <v>866</v>
      </c>
      <c r="D144" s="12" t="s">
        <v>13</v>
      </c>
      <c r="E144" s="12"/>
      <c r="F144" s="12"/>
      <c r="G144" s="12" t="s">
        <v>721</v>
      </c>
      <c r="H144" s="11">
        <v>6330780.0700000003</v>
      </c>
      <c r="I144" s="11">
        <v>8064051.5999999996</v>
      </c>
      <c r="J144" s="11">
        <v>2976596.46</v>
      </c>
      <c r="K144" s="11">
        <v>5853443.5800000001</v>
      </c>
      <c r="L144" s="11">
        <v>5482958.3799999999</v>
      </c>
      <c r="M144" s="11">
        <v>532154.55669816339</v>
      </c>
      <c r="N144" s="11">
        <v>294302.94122334156</v>
      </c>
      <c r="O144" s="11">
        <v>283845.04198921262</v>
      </c>
      <c r="P144" s="11">
        <v>247819.58945083051</v>
      </c>
      <c r="Q144" s="11">
        <v>1358122.1293615482</v>
      </c>
      <c r="R144" s="11">
        <f>SUM('UPL Debt Allocation by Hospital'!I144,'UPL Debt Allocation by Hospital'!K144,'UPL Debt Allocation by Hospital'!O144:Q144)</f>
        <v>622289.69457847869</v>
      </c>
      <c r="S144" s="11">
        <f t="shared" si="7"/>
        <v>0</v>
      </c>
      <c r="T144" s="11">
        <v>554991.43058060389</v>
      </c>
      <c r="U144" s="11">
        <v>308731.66113311629</v>
      </c>
      <c r="V144" s="11">
        <v>307355.20732920378</v>
      </c>
      <c r="W144" s="11">
        <v>271624.09637028782</v>
      </c>
      <c r="X144" s="11">
        <v>1442702.395413212</v>
      </c>
      <c r="Y144" s="11">
        <f>SUM('UPL Debt Allocation by Hospital'!I144,'UPL Debt Allocation by Hospital'!K144,'UPL Debt Allocation by Hospital'!U144:W144)</f>
        <v>623951.59076883015</v>
      </c>
      <c r="Z144" s="11">
        <f t="shared" si="8"/>
        <v>0</v>
      </c>
      <c r="AA144" s="11">
        <v>1547442.9791547051</v>
      </c>
      <c r="AB144" s="11">
        <v>0</v>
      </c>
      <c r="AC144" s="11">
        <v>0</v>
      </c>
      <c r="AD144" s="11">
        <v>168265.13922685792</v>
      </c>
      <c r="AE144" s="11">
        <v>1715708.1183815631</v>
      </c>
      <c r="AF144" s="11">
        <f>SUM('UPL Debt Allocation by Hospital'!I144,'UPL Debt Allocation by Hospital'!K144,'UPL Debt Allocation by Hospital'!AA144:AC144)</f>
        <v>634245.51718989445</v>
      </c>
      <c r="AG144" s="11">
        <f t="shared" si="6"/>
        <v>0</v>
      </c>
    </row>
    <row r="145" spans="1:33" ht="16.2" x14ac:dyDescent="0.3">
      <c r="A145" s="13" t="s">
        <v>367</v>
      </c>
      <c r="B145" s="13" t="s">
        <v>367</v>
      </c>
      <c r="C145" s="12" t="s">
        <v>84</v>
      </c>
      <c r="D145" s="12" t="s">
        <v>28</v>
      </c>
      <c r="E145" s="12" t="s">
        <v>14</v>
      </c>
      <c r="F145" s="12"/>
      <c r="G145" s="12" t="s">
        <v>865</v>
      </c>
      <c r="H145" s="11">
        <v>876976.08999999985</v>
      </c>
      <c r="I145" s="11">
        <v>747939.53</v>
      </c>
      <c r="J145" s="11">
        <v>1194788.67</v>
      </c>
      <c r="K145" s="11">
        <v>1515323.67</v>
      </c>
      <c r="L145" s="11">
        <v>1203252.6200000001</v>
      </c>
      <c r="M145" s="11">
        <v>35598.569903173149</v>
      </c>
      <c r="N145" s="11">
        <v>56867.261986893551</v>
      </c>
      <c r="O145" s="11">
        <v>42204.152987469708</v>
      </c>
      <c r="P145" s="11">
        <v>54086.97693207876</v>
      </c>
      <c r="Q145" s="11">
        <v>188756.9618096152</v>
      </c>
      <c r="R145" s="11">
        <f>SUM('UPL Debt Allocation by Hospital'!I145,'UPL Debt Allocation by Hospital'!K145,'UPL Debt Allocation by Hospital'!O145:Q145)</f>
        <v>132259.1341888241</v>
      </c>
      <c r="S145" s="11">
        <f t="shared" si="7"/>
        <v>0</v>
      </c>
      <c r="T145" s="11">
        <v>36617.764756273944</v>
      </c>
      <c r="U145" s="11">
        <v>56867.261986893551</v>
      </c>
      <c r="V145" s="11">
        <v>42204.152987469708</v>
      </c>
      <c r="W145" s="11">
        <v>54086.976932078767</v>
      </c>
      <c r="X145" s="11">
        <v>189776.15666271598</v>
      </c>
      <c r="Y145" s="11">
        <f>SUM('UPL Debt Allocation by Hospital'!I145,'UPL Debt Allocation by Hospital'!K145,'UPL Debt Allocation by Hospital'!U145:W145)</f>
        <v>132287.00552972296</v>
      </c>
      <c r="Z145" s="11">
        <f t="shared" si="8"/>
        <v>0</v>
      </c>
      <c r="AA145" s="11">
        <v>6065.9519327278576</v>
      </c>
      <c r="AB145" s="11">
        <v>6112.2254381351386</v>
      </c>
      <c r="AC145" s="11">
        <v>15975.365742214181</v>
      </c>
      <c r="AD145" s="11">
        <v>13752.708803093841</v>
      </c>
      <c r="AE145" s="11">
        <v>41906.251916171015</v>
      </c>
      <c r="AF145" s="11">
        <f>SUM('UPL Debt Allocation by Hospital'!I145,'UPL Debt Allocation by Hospital'!K145,'UPL Debt Allocation by Hospital'!AA145:AC145)</f>
        <v>129346.50319902191</v>
      </c>
      <c r="AG145" s="11">
        <f t="shared" si="6"/>
        <v>87440.251282850892</v>
      </c>
    </row>
    <row r="146" spans="1:33" ht="16.2" x14ac:dyDescent="0.3">
      <c r="A146" s="14" t="s">
        <v>368</v>
      </c>
      <c r="B146" s="13" t="s">
        <v>368</v>
      </c>
      <c r="C146" s="12" t="s">
        <v>85</v>
      </c>
      <c r="D146" s="12" t="s">
        <v>13</v>
      </c>
      <c r="E146" s="12" t="s">
        <v>14</v>
      </c>
      <c r="F146" s="12"/>
      <c r="G146" s="12" t="s">
        <v>864</v>
      </c>
      <c r="H146" s="11">
        <v>1940217.92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382023.53137782554</v>
      </c>
      <c r="P146" s="11">
        <v>0</v>
      </c>
      <c r="Q146" s="11">
        <v>382023.53137782554</v>
      </c>
      <c r="R146" s="11">
        <f>SUM('UPL Debt Allocation by Hospital'!I146,'UPL Debt Allocation by Hospital'!K146,'UPL Debt Allocation by Hospital'!O146:Q146)</f>
        <v>30307.582390962816</v>
      </c>
      <c r="S146" s="11">
        <f t="shared" si="7"/>
        <v>0</v>
      </c>
      <c r="T146" s="11">
        <v>0</v>
      </c>
      <c r="U146" s="11">
        <v>0</v>
      </c>
      <c r="V146" s="11">
        <v>382023.53137782554</v>
      </c>
      <c r="W146" s="11">
        <v>0</v>
      </c>
      <c r="X146" s="11">
        <v>382023.53137782554</v>
      </c>
      <c r="Y146" s="11">
        <f>SUM('UPL Debt Allocation by Hospital'!I146,'UPL Debt Allocation by Hospital'!K146,'UPL Debt Allocation by Hospital'!U146:W146)</f>
        <v>30307.582390962816</v>
      </c>
      <c r="Z146" s="11">
        <f t="shared" si="8"/>
        <v>0</v>
      </c>
      <c r="AA146" s="11">
        <v>0</v>
      </c>
      <c r="AB146" s="11">
        <v>0</v>
      </c>
      <c r="AC146" s="11">
        <v>2092575.6715035767</v>
      </c>
      <c r="AD146" s="11">
        <v>0</v>
      </c>
      <c r="AE146" s="11">
        <v>2092575.6715035767</v>
      </c>
      <c r="AF146" s="11">
        <f>SUM('UPL Debt Allocation by Hospital'!I146,'UPL Debt Allocation by Hospital'!K146,'UPL Debt Allocation by Hospital'!AA146:AC146)</f>
        <v>77080.475730869366</v>
      </c>
      <c r="AG146" s="11">
        <f t="shared" si="6"/>
        <v>0</v>
      </c>
    </row>
    <row r="147" spans="1:33" ht="16.2" x14ac:dyDescent="0.3">
      <c r="A147" s="13" t="s">
        <v>369</v>
      </c>
      <c r="B147" s="13" t="s">
        <v>369</v>
      </c>
      <c r="C147" s="12" t="s">
        <v>86</v>
      </c>
      <c r="D147" s="12" t="s">
        <v>28</v>
      </c>
      <c r="E147" s="12" t="s">
        <v>14</v>
      </c>
      <c r="F147" s="12"/>
      <c r="G147" s="12" t="s">
        <v>863</v>
      </c>
      <c r="H147" s="11">
        <v>574070.31000000006</v>
      </c>
      <c r="I147" s="11">
        <v>1086458.08</v>
      </c>
      <c r="J147" s="11">
        <v>1007571.73</v>
      </c>
      <c r="K147" s="11">
        <v>757904.22</v>
      </c>
      <c r="L147" s="11">
        <v>2111322.6800000002</v>
      </c>
      <c r="M147" s="11">
        <v>13895.266797115135</v>
      </c>
      <c r="N147" s="11">
        <v>13427.619889751248</v>
      </c>
      <c r="O147" s="11">
        <v>99185.527329486984</v>
      </c>
      <c r="P147" s="11">
        <v>18226.886531868611</v>
      </c>
      <c r="Q147" s="11">
        <v>144735.30054822197</v>
      </c>
      <c r="R147" s="11">
        <f>SUM('UPL Debt Allocation by Hospital'!I147,'UPL Debt Allocation by Hospital'!K147,'UPL Debt Allocation by Hospital'!O147:Q147)</f>
        <v>133633.18884709716</v>
      </c>
      <c r="S147" s="11">
        <f t="shared" si="7"/>
        <v>0</v>
      </c>
      <c r="T147" s="11">
        <v>13895.266797115135</v>
      </c>
      <c r="U147" s="11">
        <v>13427.619889751248</v>
      </c>
      <c r="V147" s="11">
        <v>99185.527329486984</v>
      </c>
      <c r="W147" s="11">
        <v>18226.886531868611</v>
      </c>
      <c r="X147" s="11">
        <v>144735.30054822197</v>
      </c>
      <c r="Y147" s="11">
        <f>SUM('UPL Debt Allocation by Hospital'!I147,'UPL Debt Allocation by Hospital'!K147,'UPL Debt Allocation by Hospital'!U147:W147)</f>
        <v>133633.18884709713</v>
      </c>
      <c r="Z147" s="11">
        <f t="shared" si="8"/>
        <v>0</v>
      </c>
      <c r="AA147" s="11">
        <v>76.038550773559024</v>
      </c>
      <c r="AB147" s="11">
        <v>217.83162335837429</v>
      </c>
      <c r="AC147" s="11">
        <v>7.6490209430059308E-4</v>
      </c>
      <c r="AD147" s="11">
        <v>0</v>
      </c>
      <c r="AE147" s="11">
        <v>293.87093903402763</v>
      </c>
      <c r="AF147" s="11">
        <f>SUM('UPL Debt Allocation by Hospital'!I147,'UPL Debt Allocation by Hospital'!K147,'UPL Debt Allocation by Hospital'!AA147:AC147)</f>
        <v>130181.97565312035</v>
      </c>
      <c r="AG147" s="11">
        <f t="shared" si="6"/>
        <v>129888.10471408632</v>
      </c>
    </row>
    <row r="148" spans="1:33" ht="16.2" x14ac:dyDescent="0.3">
      <c r="A148" s="16" t="s">
        <v>603</v>
      </c>
      <c r="B148" s="13" t="s">
        <v>603</v>
      </c>
      <c r="C148" s="12" t="s">
        <v>585</v>
      </c>
      <c r="D148" s="12" t="s">
        <v>28</v>
      </c>
      <c r="E148" s="12"/>
      <c r="F148" s="12"/>
      <c r="G148" s="12" t="s">
        <v>862</v>
      </c>
      <c r="H148" s="11">
        <v>3775435.21</v>
      </c>
      <c r="I148" s="11">
        <v>1608826</v>
      </c>
      <c r="J148" s="11">
        <v>2047213.94</v>
      </c>
      <c r="K148" s="11">
        <v>0</v>
      </c>
      <c r="L148" s="11">
        <v>0</v>
      </c>
      <c r="M148" s="11">
        <v>165748.5629522388</v>
      </c>
      <c r="N148" s="11">
        <v>0</v>
      </c>
      <c r="O148" s="11">
        <v>0</v>
      </c>
      <c r="P148" s="11">
        <v>0</v>
      </c>
      <c r="Q148" s="11">
        <v>165748.5629522388</v>
      </c>
      <c r="R148" s="11">
        <f>SUM('UPL Debt Allocation by Hospital'!I148,'UPL Debt Allocation by Hospital'!K148,'UPL Debt Allocation by Hospital'!O148:Q148)</f>
        <v>126246.61326244741</v>
      </c>
      <c r="S148" s="11">
        <f t="shared" si="7"/>
        <v>0</v>
      </c>
      <c r="T148" s="11">
        <v>171994.67947635124</v>
      </c>
      <c r="U148" s="11">
        <v>0</v>
      </c>
      <c r="V148" s="11">
        <v>0</v>
      </c>
      <c r="W148" s="11">
        <v>0</v>
      </c>
      <c r="X148" s="11">
        <v>171994.67947635124</v>
      </c>
      <c r="Y148" s="11">
        <f>SUM('UPL Debt Allocation by Hospital'!I148,'UPL Debt Allocation by Hospital'!K148,'UPL Debt Allocation by Hospital'!U148:W148)</f>
        <v>126417.42225192382</v>
      </c>
      <c r="Z148" s="11">
        <f t="shared" si="8"/>
        <v>0</v>
      </c>
      <c r="AA148" s="11">
        <v>386468.16184818349</v>
      </c>
      <c r="AB148" s="11">
        <v>0</v>
      </c>
      <c r="AC148" s="11">
        <v>0</v>
      </c>
      <c r="AD148" s="11">
        <v>0</v>
      </c>
      <c r="AE148" s="11">
        <v>386468.16184818349</v>
      </c>
      <c r="AF148" s="11">
        <f>SUM('UPL Debt Allocation by Hospital'!I148,'UPL Debt Allocation by Hospital'!K148,'UPL Debt Allocation by Hospital'!AA148:AC148)</f>
        <v>132282.50636490778</v>
      </c>
      <c r="AG148" s="11">
        <f t="shared" si="6"/>
        <v>0</v>
      </c>
    </row>
    <row r="149" spans="1:33" ht="16.2" x14ac:dyDescent="0.3">
      <c r="A149" s="13" t="s">
        <v>370</v>
      </c>
      <c r="B149" s="13" t="s">
        <v>370</v>
      </c>
      <c r="C149" s="12" t="s">
        <v>635</v>
      </c>
      <c r="D149" s="12" t="s">
        <v>28</v>
      </c>
      <c r="E149" s="12" t="s">
        <v>14</v>
      </c>
      <c r="F149" s="12"/>
      <c r="G149" s="12" t="s">
        <v>861</v>
      </c>
      <c r="H149" s="11">
        <v>416857.72</v>
      </c>
      <c r="I149" s="11">
        <v>677977.39</v>
      </c>
      <c r="J149" s="11">
        <v>616501.38</v>
      </c>
      <c r="K149" s="11">
        <v>495590.61</v>
      </c>
      <c r="L149" s="11">
        <v>812874.53</v>
      </c>
      <c r="M149" s="11">
        <v>5189.2454411781937</v>
      </c>
      <c r="N149" s="11">
        <v>9584.653843855127</v>
      </c>
      <c r="O149" s="11">
        <v>21430.126500388345</v>
      </c>
      <c r="P149" s="11">
        <v>25904.480101413683</v>
      </c>
      <c r="Q149" s="11">
        <v>62108.505886835344</v>
      </c>
      <c r="R149" s="11">
        <f>SUM('UPL Debt Allocation by Hospital'!I149,'UPL Debt Allocation by Hospital'!K149,'UPL Debt Allocation by Hospital'!O149:Q149)</f>
        <v>69307.128382077324</v>
      </c>
      <c r="S149" s="11">
        <f t="shared" si="7"/>
        <v>7198.6224952419798</v>
      </c>
      <c r="T149" s="11">
        <v>5189.2454411781937</v>
      </c>
      <c r="U149" s="11">
        <v>9584.653843855127</v>
      </c>
      <c r="V149" s="11">
        <v>21430.126500388345</v>
      </c>
      <c r="W149" s="11">
        <v>25904.480101413683</v>
      </c>
      <c r="X149" s="11">
        <v>62108.505886835344</v>
      </c>
      <c r="Y149" s="11">
        <f>SUM('UPL Debt Allocation by Hospital'!I149,'UPL Debt Allocation by Hospital'!K149,'UPL Debt Allocation by Hospital'!U149:W149)</f>
        <v>69307.128382077324</v>
      </c>
      <c r="Z149" s="11">
        <f t="shared" si="8"/>
        <v>7198.6224952419798</v>
      </c>
      <c r="AA149" s="11">
        <v>1.2748563165572591E-2</v>
      </c>
      <c r="AB149" s="11">
        <v>2050.9245628432027</v>
      </c>
      <c r="AC149" s="11">
        <v>1632.8157476457936</v>
      </c>
      <c r="AD149" s="11">
        <v>772.36839083788516</v>
      </c>
      <c r="AE149" s="11">
        <v>4456.1214498900472</v>
      </c>
      <c r="AF149" s="11">
        <f>SUM('UPL Debt Allocation by Hospital'!I149,'UPL Debt Allocation by Hospital'!K149,'UPL Debt Allocation by Hospital'!AA149:AC149)</f>
        <v>68417.889478750847</v>
      </c>
      <c r="AG149" s="11">
        <f t="shared" si="6"/>
        <v>63961.768028860803</v>
      </c>
    </row>
    <row r="150" spans="1:33" ht="16.2" x14ac:dyDescent="0.3">
      <c r="A150" s="13" t="s">
        <v>371</v>
      </c>
      <c r="B150" s="13" t="s">
        <v>371</v>
      </c>
      <c r="C150" s="12" t="s">
        <v>87</v>
      </c>
      <c r="D150" s="12" t="s">
        <v>13</v>
      </c>
      <c r="E150" s="12"/>
      <c r="F150" s="12"/>
      <c r="G150" s="12" t="s">
        <v>673</v>
      </c>
      <c r="H150" s="11">
        <v>15585989.75</v>
      </c>
      <c r="I150" s="11">
        <v>15536435.629999999</v>
      </c>
      <c r="J150" s="11">
        <v>12029756.43</v>
      </c>
      <c r="K150" s="11">
        <v>13488590.899999999</v>
      </c>
      <c r="L150" s="11">
        <v>13497135.780000001</v>
      </c>
      <c r="M150" s="11">
        <v>598720.07514592062</v>
      </c>
      <c r="N150" s="11">
        <v>677239.00421586388</v>
      </c>
      <c r="O150" s="11">
        <v>695422.84492825181</v>
      </c>
      <c r="P150" s="11">
        <v>674528.08589892182</v>
      </c>
      <c r="Q150" s="11">
        <v>2645910.0101889581</v>
      </c>
      <c r="R150" s="11">
        <f>SUM('UPL Debt Allocation by Hospital'!I150,'UPL Debt Allocation by Hospital'!K150,'UPL Debt Allocation by Hospital'!O150:Q150)</f>
        <v>1541844.155296704</v>
      </c>
      <c r="S150" s="11">
        <f t="shared" si="7"/>
        <v>0</v>
      </c>
      <c r="T150" s="11">
        <v>624413.54084097792</v>
      </c>
      <c r="U150" s="11">
        <v>710441.83889766142</v>
      </c>
      <c r="V150" s="11">
        <v>753022.95642180264</v>
      </c>
      <c r="W150" s="11">
        <v>739320.41536622145</v>
      </c>
      <c r="X150" s="11">
        <v>2827198.7515266631</v>
      </c>
      <c r="Y150" s="11">
        <f>SUM('UPL Debt Allocation by Hospital'!I150,'UPL Debt Allocation by Hospital'!K150,'UPL Debt Allocation by Hospital'!U150:W150)</f>
        <v>1545029.6678700724</v>
      </c>
      <c r="Z150" s="11">
        <f t="shared" si="8"/>
        <v>0</v>
      </c>
      <c r="AA150" s="11">
        <v>0</v>
      </c>
      <c r="AB150" s="11">
        <v>0</v>
      </c>
      <c r="AC150" s="11">
        <v>0</v>
      </c>
      <c r="AD150" s="11">
        <v>488399.0222143784</v>
      </c>
      <c r="AE150" s="11">
        <v>488399.0222143784</v>
      </c>
      <c r="AF150" s="11">
        <f>SUM('UPL Debt Allocation by Hospital'!I150,'UPL Debt Allocation by Hospital'!K150,'UPL Debt Allocation by Hospital'!AA150:AC150)</f>
        <v>1487937.6744759004</v>
      </c>
      <c r="AG150" s="11">
        <f t="shared" si="6"/>
        <v>999538.6522615219</v>
      </c>
    </row>
    <row r="151" spans="1:33" ht="16.2" x14ac:dyDescent="0.3">
      <c r="A151" s="13" t="s">
        <v>372</v>
      </c>
      <c r="B151" s="13" t="s">
        <v>372</v>
      </c>
      <c r="C151" s="12" t="s">
        <v>88</v>
      </c>
      <c r="D151" s="12" t="s">
        <v>28</v>
      </c>
      <c r="E151" s="12" t="s">
        <v>14</v>
      </c>
      <c r="F151" s="12"/>
      <c r="G151" s="12" t="s">
        <v>860</v>
      </c>
      <c r="H151" s="11">
        <v>1148453.0499999998</v>
      </c>
      <c r="I151" s="11">
        <v>1457099.04</v>
      </c>
      <c r="J151" s="11">
        <v>1696559.77</v>
      </c>
      <c r="K151" s="11">
        <v>1523884.8900000001</v>
      </c>
      <c r="L151" s="11">
        <v>1185246.3700000001</v>
      </c>
      <c r="M151" s="11">
        <v>67297.763904157531</v>
      </c>
      <c r="N151" s="11">
        <v>29186.003151666326</v>
      </c>
      <c r="O151" s="11">
        <v>31227.582401204581</v>
      </c>
      <c r="P151" s="11">
        <v>46135.949719257289</v>
      </c>
      <c r="Q151" s="11">
        <v>173847.29917628574</v>
      </c>
      <c r="R151" s="11">
        <f>SUM('UPL Debt Allocation by Hospital'!I151,'UPL Debt Allocation by Hospital'!K151,'UPL Debt Allocation by Hospital'!O151:Q151)</f>
        <v>160248.77291103423</v>
      </c>
      <c r="S151" s="11">
        <f t="shared" si="7"/>
        <v>0</v>
      </c>
      <c r="T151" s="11">
        <v>67297.763904157531</v>
      </c>
      <c r="U151" s="11">
        <v>29186.003151666326</v>
      </c>
      <c r="V151" s="11">
        <v>31227.582401204581</v>
      </c>
      <c r="W151" s="11">
        <v>46135.949719257289</v>
      </c>
      <c r="X151" s="11">
        <v>173847.29917628574</v>
      </c>
      <c r="Y151" s="11">
        <f>SUM('UPL Debt Allocation by Hospital'!I151,'UPL Debt Allocation by Hospital'!K151,'UPL Debt Allocation by Hospital'!U151:W151)</f>
        <v>160248.7729110342</v>
      </c>
      <c r="Z151" s="11">
        <f t="shared" si="8"/>
        <v>0</v>
      </c>
      <c r="AA151" s="11">
        <v>255143.46499956161</v>
      </c>
      <c r="AB151" s="11">
        <v>6281.5805268312024</v>
      </c>
      <c r="AC151" s="11">
        <v>2273.8334950780386</v>
      </c>
      <c r="AD151" s="11">
        <v>35207.757165955678</v>
      </c>
      <c r="AE151" s="11">
        <v>298906.63618742651</v>
      </c>
      <c r="AF151" s="11">
        <f>SUM('UPL Debt Allocation by Hospital'!I151,'UPL Debt Allocation by Hospital'!K151,'UPL Debt Allocation by Hospital'!AA151:AC151)</f>
        <v>163967.68876402167</v>
      </c>
      <c r="AG151" s="11">
        <f t="shared" si="6"/>
        <v>0</v>
      </c>
    </row>
    <row r="152" spans="1:33" ht="16.2" x14ac:dyDescent="0.3">
      <c r="A152" s="13" t="s">
        <v>373</v>
      </c>
      <c r="B152" s="13" t="s">
        <v>373</v>
      </c>
      <c r="C152" s="12" t="s">
        <v>105</v>
      </c>
      <c r="D152" s="12" t="s">
        <v>13</v>
      </c>
      <c r="E152" s="12"/>
      <c r="F152" s="12"/>
      <c r="G152" s="12" t="s">
        <v>673</v>
      </c>
      <c r="H152" s="11">
        <v>0</v>
      </c>
      <c r="I152" s="11">
        <v>0</v>
      </c>
      <c r="J152" s="11">
        <v>6029412.7800000003</v>
      </c>
      <c r="K152" s="11">
        <v>5602069.6799999997</v>
      </c>
      <c r="L152" s="11">
        <v>4565952.2699999996</v>
      </c>
      <c r="M152" s="11">
        <v>291819.72824524523</v>
      </c>
      <c r="N152" s="11">
        <v>262810.03953009134</v>
      </c>
      <c r="O152" s="11">
        <v>214665.69945245367</v>
      </c>
      <c r="P152" s="11">
        <v>162204.85596664509</v>
      </c>
      <c r="Q152" s="11">
        <v>931500.32319443522</v>
      </c>
      <c r="R152" s="11">
        <f>SUM('UPL Debt Allocation by Hospital'!I152,'UPL Debt Allocation by Hospital'!K152,'UPL Debt Allocation by Hospital'!O152:Q152)</f>
        <v>463950.13133282785</v>
      </c>
      <c r="S152" s="11">
        <f t="shared" si="7"/>
        <v>0</v>
      </c>
      <c r="T152" s="11">
        <v>304342.87635412184</v>
      </c>
      <c r="U152" s="11">
        <v>275694.76448083122</v>
      </c>
      <c r="V152" s="11">
        <v>232445.91520532861</v>
      </c>
      <c r="W152" s="11">
        <v>177785.57186075189</v>
      </c>
      <c r="X152" s="11">
        <v>990269.1279010335</v>
      </c>
      <c r="Y152" s="11">
        <f>SUM('UPL Debt Allocation by Hospital'!I152,'UPL Debt Allocation by Hospital'!K152,'UPL Debt Allocation by Hospital'!U152:W152)</f>
        <v>465131.08728493971</v>
      </c>
      <c r="Z152" s="11">
        <f t="shared" si="8"/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f>SUM('UPL Debt Allocation by Hospital'!I152,'UPL Debt Allocation by Hospital'!K152,'UPL Debt Allocation by Hospital'!AA152:AC152)</f>
        <v>442913.96389608138</v>
      </c>
      <c r="AG152" s="11">
        <f t="shared" si="6"/>
        <v>442913.96389608138</v>
      </c>
    </row>
    <row r="153" spans="1:33" ht="16.2" x14ac:dyDescent="0.3">
      <c r="A153" s="13" t="s">
        <v>374</v>
      </c>
      <c r="B153" s="13" t="s">
        <v>374</v>
      </c>
      <c r="C153" s="12" t="s">
        <v>89</v>
      </c>
      <c r="D153" s="12" t="s">
        <v>13</v>
      </c>
      <c r="E153" s="12" t="s">
        <v>14</v>
      </c>
      <c r="F153" s="12"/>
      <c r="G153" s="12" t="s">
        <v>859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339188.26756714651</v>
      </c>
      <c r="P153" s="11">
        <v>327102.97293230909</v>
      </c>
      <c r="Q153" s="11">
        <v>666291.2404994556</v>
      </c>
      <c r="R153" s="11">
        <f>SUM('UPL Debt Allocation by Hospital'!I153,'UPL Debt Allocation by Hospital'!K153,'UPL Debt Allocation by Hospital'!O153:Q153)</f>
        <v>9274.6758715577907</v>
      </c>
      <c r="S153" s="11">
        <f t="shared" si="7"/>
        <v>0</v>
      </c>
      <c r="T153" s="11">
        <v>0</v>
      </c>
      <c r="U153" s="11">
        <v>0</v>
      </c>
      <c r="V153" s="11">
        <v>339188.26756714651</v>
      </c>
      <c r="W153" s="11">
        <v>327102.97293230909</v>
      </c>
      <c r="X153" s="11">
        <v>666291.2404994556</v>
      </c>
      <c r="Y153" s="11">
        <f>SUM('UPL Debt Allocation by Hospital'!I153,'UPL Debt Allocation by Hospital'!K153,'UPL Debt Allocation by Hospital'!U153:W153)</f>
        <v>9274.6758715577907</v>
      </c>
      <c r="Z153" s="11">
        <f t="shared" si="8"/>
        <v>0</v>
      </c>
      <c r="AA153" s="11">
        <v>0</v>
      </c>
      <c r="AB153" s="11">
        <v>0</v>
      </c>
      <c r="AC153" s="11">
        <v>1857940.8294838229</v>
      </c>
      <c r="AD153" s="11">
        <v>1116090.025584528</v>
      </c>
      <c r="AE153" s="11">
        <v>2974030.8550683511</v>
      </c>
      <c r="AF153" s="11">
        <f>SUM('UPL Debt Allocation by Hospital'!I153,'UPL Debt Allocation by Hospital'!K153,'UPL Debt Allocation by Hospital'!AA153:AC153)</f>
        <v>50803.051372006594</v>
      </c>
      <c r="AG153" s="11">
        <f t="shared" si="6"/>
        <v>0</v>
      </c>
    </row>
    <row r="154" spans="1:33" ht="16.2" x14ac:dyDescent="0.3">
      <c r="A154" s="13" t="s">
        <v>375</v>
      </c>
      <c r="B154" s="13" t="s">
        <v>375</v>
      </c>
      <c r="C154" s="12" t="s">
        <v>90</v>
      </c>
      <c r="D154" s="12" t="s">
        <v>13</v>
      </c>
      <c r="E154" s="12" t="s">
        <v>14</v>
      </c>
      <c r="F154" s="12"/>
      <c r="G154" s="12" t="s">
        <v>858</v>
      </c>
      <c r="H154" s="11">
        <v>861104.17999999993</v>
      </c>
      <c r="I154" s="11">
        <v>470604.99</v>
      </c>
      <c r="J154" s="11">
        <v>1633875.1900000002</v>
      </c>
      <c r="K154" s="11">
        <v>1593695.59</v>
      </c>
      <c r="L154" s="11">
        <v>870188.59</v>
      </c>
      <c r="M154" s="11">
        <v>11767.461524577597</v>
      </c>
      <c r="N154" s="11">
        <v>36330.167956630976</v>
      </c>
      <c r="O154" s="11">
        <v>22288.904201094057</v>
      </c>
      <c r="P154" s="11">
        <v>127404.00643563105</v>
      </c>
      <c r="Q154" s="11">
        <v>197790.54011793368</v>
      </c>
      <c r="R154" s="11">
        <f>SUM('UPL Debt Allocation by Hospital'!I154,'UPL Debt Allocation by Hospital'!K154,'UPL Debt Allocation by Hospital'!O154:Q154)</f>
        <v>130713.63704518616</v>
      </c>
      <c r="S154" s="11">
        <f t="shared" si="7"/>
        <v>0</v>
      </c>
      <c r="T154" s="11">
        <v>11767.461524577597</v>
      </c>
      <c r="U154" s="11">
        <v>36330.167956630976</v>
      </c>
      <c r="V154" s="11">
        <v>22288.904201094057</v>
      </c>
      <c r="W154" s="11">
        <v>127404.00643563105</v>
      </c>
      <c r="X154" s="11">
        <v>197790.54011793368</v>
      </c>
      <c r="Y154" s="11">
        <f>SUM('UPL Debt Allocation by Hospital'!I154,'UPL Debt Allocation by Hospital'!K154,'UPL Debt Allocation by Hospital'!U154:W154)</f>
        <v>130713.63704518613</v>
      </c>
      <c r="Z154" s="11">
        <f t="shared" si="8"/>
        <v>0</v>
      </c>
      <c r="AA154" s="11">
        <v>0</v>
      </c>
      <c r="AB154" s="11">
        <v>315.36103690026675</v>
      </c>
      <c r="AC154" s="11">
        <v>0</v>
      </c>
      <c r="AD154" s="11">
        <v>523828.35343414173</v>
      </c>
      <c r="AE154" s="11">
        <v>524143.71447104198</v>
      </c>
      <c r="AF154" s="11">
        <f>SUM('UPL Debt Allocation by Hospital'!I154,'UPL Debt Allocation by Hospital'!K154,'UPL Debt Allocation by Hospital'!AA154:AC154)</f>
        <v>128797.60196571003</v>
      </c>
      <c r="AG154" s="11">
        <f t="shared" si="6"/>
        <v>0</v>
      </c>
    </row>
    <row r="155" spans="1:33" ht="16.2" x14ac:dyDescent="0.3">
      <c r="A155" s="13" t="s">
        <v>376</v>
      </c>
      <c r="B155" s="13" t="s">
        <v>376</v>
      </c>
      <c r="C155" s="12" t="s">
        <v>618</v>
      </c>
      <c r="D155" s="12" t="s">
        <v>13</v>
      </c>
      <c r="E155" s="12"/>
      <c r="F155" s="12"/>
      <c r="G155" s="12" t="s">
        <v>678</v>
      </c>
      <c r="H155" s="11">
        <v>291438.78999999998</v>
      </c>
      <c r="I155" s="11">
        <v>438430</v>
      </c>
      <c r="J155" s="11">
        <v>258240.98</v>
      </c>
      <c r="K155" s="11">
        <v>413246.39</v>
      </c>
      <c r="L155" s="11">
        <v>444199.32000000007</v>
      </c>
      <c r="M155" s="11">
        <v>12851.095410631979</v>
      </c>
      <c r="N155" s="11">
        <v>20776.783465936478</v>
      </c>
      <c r="O155" s="11">
        <v>22497.38037087844</v>
      </c>
      <c r="P155" s="11">
        <v>26098.464833431713</v>
      </c>
      <c r="Q155" s="11">
        <v>82223.724080878615</v>
      </c>
      <c r="R155" s="11">
        <f>SUM('UPL Debt Allocation by Hospital'!I155,'UPL Debt Allocation by Hospital'!K155,'UPL Debt Allocation by Hospital'!O155:Q155)</f>
        <v>42405.953202434379</v>
      </c>
      <c r="S155" s="11">
        <f t="shared" si="7"/>
        <v>0</v>
      </c>
      <c r="T155" s="11">
        <v>13402.58715574593</v>
      </c>
      <c r="U155" s="11">
        <v>21795.401859656624</v>
      </c>
      <c r="V155" s="11">
        <v>24360.781360831701</v>
      </c>
      <c r="W155" s="11">
        <v>28605.37354105791</v>
      </c>
      <c r="X155" s="11">
        <v>88164.143917292167</v>
      </c>
      <c r="Y155" s="11">
        <f>SUM('UPL Debt Allocation by Hospital'!I155,'UPL Debt Allocation by Hospital'!K155,'UPL Debt Allocation by Hospital'!U155:W155)</f>
        <v>42499.839594531455</v>
      </c>
      <c r="Z155" s="11">
        <f t="shared" si="8"/>
        <v>0</v>
      </c>
      <c r="AA155" s="11">
        <v>0</v>
      </c>
      <c r="AB155" s="11">
        <v>0</v>
      </c>
      <c r="AC155" s="11">
        <v>0</v>
      </c>
      <c r="AD155" s="11">
        <v>22730.50599990135</v>
      </c>
      <c r="AE155" s="11">
        <v>22730.50599990135</v>
      </c>
      <c r="AF155" s="11">
        <f>SUM('UPL Debt Allocation by Hospital'!I155,'UPL Debt Allocation by Hospital'!K155,'UPL Debt Allocation by Hospital'!AA155:AC155)</f>
        <v>40871.246730283085</v>
      </c>
      <c r="AG155" s="11">
        <f t="shared" si="6"/>
        <v>18140.740730381734</v>
      </c>
    </row>
    <row r="156" spans="1:33" ht="16.2" x14ac:dyDescent="0.3">
      <c r="A156" s="13" t="s">
        <v>377</v>
      </c>
      <c r="B156" s="13" t="s">
        <v>377</v>
      </c>
      <c r="C156" s="12" t="s">
        <v>857</v>
      </c>
      <c r="D156" s="12" t="s">
        <v>13</v>
      </c>
      <c r="E156" s="12"/>
      <c r="F156" s="12"/>
      <c r="G156" s="12" t="s">
        <v>812</v>
      </c>
      <c r="H156" s="11">
        <v>0</v>
      </c>
      <c r="I156" s="11">
        <v>549553.12</v>
      </c>
      <c r="J156" s="11">
        <v>620663.27</v>
      </c>
      <c r="K156" s="11">
        <v>788285.87</v>
      </c>
      <c r="L156" s="11">
        <v>514246.89</v>
      </c>
      <c r="M156" s="11">
        <v>156299.75391089145</v>
      </c>
      <c r="N156" s="11">
        <v>143185.67585082501</v>
      </c>
      <c r="O156" s="11">
        <v>133515.0438621123</v>
      </c>
      <c r="P156" s="11">
        <v>83142.99446002164</v>
      </c>
      <c r="Q156" s="11">
        <v>516143.46808385034</v>
      </c>
      <c r="R156" s="11">
        <f>SUM('UPL Debt Allocation by Hospital'!I156,'UPL Debt Allocation by Hospital'!K156,'UPL Debt Allocation by Hospital'!O156:Q156)</f>
        <v>73679.904897957895</v>
      </c>
      <c r="S156" s="11">
        <f t="shared" si="7"/>
        <v>0</v>
      </c>
      <c r="T156" s="11">
        <v>163007.19956364765</v>
      </c>
      <c r="U156" s="11">
        <v>150205.60573448695</v>
      </c>
      <c r="V156" s="11">
        <v>144573.75651242424</v>
      </c>
      <c r="W156" s="11">
        <v>91129.360635971854</v>
      </c>
      <c r="X156" s="11">
        <v>548915.92244653066</v>
      </c>
      <c r="Y156" s="11">
        <f>SUM('UPL Debt Allocation by Hospital'!I156,'UPL Debt Allocation by Hospital'!K156,'UPL Debt Allocation by Hospital'!U156:W156)</f>
        <v>74357.666416857202</v>
      </c>
      <c r="Z156" s="11">
        <f t="shared" si="8"/>
        <v>0</v>
      </c>
      <c r="AA156" s="11">
        <v>515753.08555871143</v>
      </c>
      <c r="AB156" s="11">
        <v>679601.42483614362</v>
      </c>
      <c r="AC156" s="11">
        <v>819358.45694177598</v>
      </c>
      <c r="AD156" s="11">
        <v>157656.33785817726</v>
      </c>
      <c r="AE156" s="11">
        <v>2172369.3051948082</v>
      </c>
      <c r="AF156" s="11">
        <f>SUM('UPL Debt Allocation by Hospital'!I156,'UPL Debt Allocation by Hospital'!K156,'UPL Debt Allocation by Hospital'!AA156:AC156)</f>
        <v>116930.74007640347</v>
      </c>
      <c r="AG156" s="11">
        <f t="shared" si="6"/>
        <v>0</v>
      </c>
    </row>
    <row r="157" spans="1:33" ht="16.2" x14ac:dyDescent="0.3">
      <c r="A157" s="14" t="s">
        <v>856</v>
      </c>
      <c r="B157" s="13" t="s">
        <v>856</v>
      </c>
      <c r="C157" s="12" t="s">
        <v>855</v>
      </c>
      <c r="D157" s="12" t="s">
        <v>13</v>
      </c>
      <c r="E157" s="12"/>
      <c r="F157" s="12"/>
      <c r="G157" s="12" t="s">
        <v>673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f>SUM('UPL Debt Allocation by Hospital'!I157,'UPL Debt Allocation by Hospital'!K157,'UPL Debt Allocation by Hospital'!O157:Q157)</f>
        <v>0</v>
      </c>
      <c r="S157" s="11">
        <f t="shared" si="7"/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f>SUM('UPL Debt Allocation by Hospital'!I157,'UPL Debt Allocation by Hospital'!K157,'UPL Debt Allocation by Hospital'!U157:W157)</f>
        <v>0</v>
      </c>
      <c r="Z157" s="11">
        <f t="shared" si="8"/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f>SUM('UPL Debt Allocation by Hospital'!I157,'UPL Debt Allocation by Hospital'!K157,'UPL Debt Allocation by Hospital'!AA157:AC157)</f>
        <v>0</v>
      </c>
      <c r="AG157" s="11">
        <f t="shared" si="6"/>
        <v>0</v>
      </c>
    </row>
    <row r="158" spans="1:33" ht="16.2" x14ac:dyDescent="0.3">
      <c r="A158" s="13" t="s">
        <v>378</v>
      </c>
      <c r="B158" s="13" t="s">
        <v>378</v>
      </c>
      <c r="C158" s="12" t="s">
        <v>854</v>
      </c>
      <c r="D158" s="12" t="s">
        <v>28</v>
      </c>
      <c r="E158" s="12" t="s">
        <v>14</v>
      </c>
      <c r="F158" s="12"/>
      <c r="G158" s="12" t="s">
        <v>853</v>
      </c>
      <c r="H158" s="11">
        <v>336312.37</v>
      </c>
      <c r="I158" s="11">
        <v>498870.9</v>
      </c>
      <c r="J158" s="11">
        <v>369563.18000000005</v>
      </c>
      <c r="K158" s="11">
        <v>568176.85</v>
      </c>
      <c r="L158" s="11">
        <v>446562.64</v>
      </c>
      <c r="M158" s="11">
        <v>8093.7688733377918</v>
      </c>
      <c r="N158" s="11">
        <v>18254.982041301013</v>
      </c>
      <c r="O158" s="11">
        <v>12408.940393788253</v>
      </c>
      <c r="P158" s="11">
        <v>26992.771138818105</v>
      </c>
      <c r="Q158" s="11">
        <v>65750.462447245169</v>
      </c>
      <c r="R158" s="11">
        <f>SUM('UPL Debt Allocation by Hospital'!I158,'UPL Debt Allocation by Hospital'!K158,'UPL Debt Allocation by Hospital'!O158:Q158)</f>
        <v>50753.064442216841</v>
      </c>
      <c r="S158" s="11">
        <f t="shared" si="7"/>
        <v>0</v>
      </c>
      <c r="T158" s="11">
        <v>8093.7688733377918</v>
      </c>
      <c r="U158" s="11">
        <v>18254.982041301013</v>
      </c>
      <c r="V158" s="11">
        <v>12408.940393788253</v>
      </c>
      <c r="W158" s="11">
        <v>26992.771138818105</v>
      </c>
      <c r="X158" s="11">
        <v>65750.462447245169</v>
      </c>
      <c r="Y158" s="11">
        <f>SUM('UPL Debt Allocation by Hospital'!I158,'UPL Debt Allocation by Hospital'!K158,'UPL Debt Allocation by Hospital'!U158:W158)</f>
        <v>50753.064442216826</v>
      </c>
      <c r="Z158" s="11">
        <f t="shared" si="8"/>
        <v>0</v>
      </c>
      <c r="AA158" s="11">
        <v>22016.227867599016</v>
      </c>
      <c r="AB158" s="11">
        <v>46894.225206542425</v>
      </c>
      <c r="AC158" s="11">
        <v>4380.9659532860805</v>
      </c>
      <c r="AD158" s="11">
        <v>25287.019117397853</v>
      </c>
      <c r="AE158" s="11">
        <v>98578.43814482537</v>
      </c>
      <c r="AF158" s="11">
        <f>SUM('UPL Debt Allocation by Hospital'!I158,'UPL Debt Allocation by Hospital'!K158,'UPL Debt Allocation by Hospital'!AA158:AC158)</f>
        <v>51697.379581521156</v>
      </c>
      <c r="AG158" s="11">
        <f t="shared" si="6"/>
        <v>0</v>
      </c>
    </row>
    <row r="159" spans="1:33" ht="16.2" x14ac:dyDescent="0.3">
      <c r="A159" s="15" t="s">
        <v>229</v>
      </c>
      <c r="B159" s="13" t="s">
        <v>229</v>
      </c>
      <c r="C159" s="12" t="s">
        <v>230</v>
      </c>
      <c r="D159" s="12" t="s">
        <v>219</v>
      </c>
      <c r="E159" s="12"/>
      <c r="F159" s="12"/>
      <c r="G159" s="12" t="s">
        <v>693</v>
      </c>
      <c r="H159" s="11">
        <v>8673416.1999999993</v>
      </c>
      <c r="I159" s="11">
        <v>5773955.7699999996</v>
      </c>
      <c r="J159" s="11">
        <v>0</v>
      </c>
      <c r="K159" s="11">
        <v>31418463.219999999</v>
      </c>
      <c r="L159" s="11">
        <v>25314085.420000002</v>
      </c>
      <c r="M159" s="11">
        <v>7077340.8158702077</v>
      </c>
      <c r="N159" s="11">
        <v>1589275.6559953147</v>
      </c>
      <c r="O159" s="11">
        <v>1321550.2801797416</v>
      </c>
      <c r="P159" s="11">
        <v>1055051.7733647972</v>
      </c>
      <c r="Q159" s="11">
        <v>11043218.52541006</v>
      </c>
      <c r="R159" s="11">
        <f>SUM('UPL Debt Allocation by Hospital'!I159,'UPL Debt Allocation by Hospital'!K159,'UPL Debt Allocation by Hospital'!O159:Q159)</f>
        <v>2010390.6942530838</v>
      </c>
      <c r="S159" s="11">
        <f t="shared" si="7"/>
        <v>0</v>
      </c>
      <c r="T159" s="11">
        <v>7381543.198649873</v>
      </c>
      <c r="U159" s="11">
        <v>1667234.2047416659</v>
      </c>
      <c r="V159" s="11">
        <v>1431010.9400327262</v>
      </c>
      <c r="W159" s="11">
        <v>1156395.606978205</v>
      </c>
      <c r="X159" s="11">
        <v>11636183.950402468</v>
      </c>
      <c r="Y159" s="11">
        <f>SUM('UPL Debt Allocation by Hospital'!I159,'UPL Debt Allocation by Hospital'!K159,'UPL Debt Allocation by Hospital'!U159:W159)</f>
        <v>2023834.2758524925</v>
      </c>
      <c r="Z159" s="11">
        <f t="shared" si="8"/>
        <v>0</v>
      </c>
      <c r="AA159" s="11">
        <v>13408066.547964329</v>
      </c>
      <c r="AB159" s="11">
        <v>0</v>
      </c>
      <c r="AC159" s="11">
        <v>33714.156295793175</v>
      </c>
      <c r="AD159" s="11">
        <v>0</v>
      </c>
      <c r="AE159" s="11">
        <v>13441780.704260122</v>
      </c>
      <c r="AF159" s="11">
        <f>SUM('UPL Debt Allocation by Hospital'!I159,'UPL Debt Allocation by Hospital'!K159,'UPL Debt Allocation by Hospital'!AA159:AC159)</f>
        <v>2104842.6457375549</v>
      </c>
      <c r="AG159" s="11">
        <f t="shared" si="6"/>
        <v>0</v>
      </c>
    </row>
    <row r="160" spans="1:33" ht="16.2" x14ac:dyDescent="0.3">
      <c r="A160" s="13" t="s">
        <v>379</v>
      </c>
      <c r="B160" s="13" t="s">
        <v>379</v>
      </c>
      <c r="C160" s="12" t="s">
        <v>852</v>
      </c>
      <c r="D160" s="12" t="s">
        <v>92</v>
      </c>
      <c r="E160" s="12"/>
      <c r="F160" s="12"/>
      <c r="G160" s="12" t="s">
        <v>675</v>
      </c>
      <c r="H160" s="11">
        <v>193626832.56999999</v>
      </c>
      <c r="I160" s="11">
        <v>213984125.99000001</v>
      </c>
      <c r="J160" s="11">
        <v>170840442.99000001</v>
      </c>
      <c r="K160" s="11">
        <v>151569292.75</v>
      </c>
      <c r="L160" s="11">
        <v>113871295.62</v>
      </c>
      <c r="M160" s="11">
        <v>3975160.793988056</v>
      </c>
      <c r="N160" s="11">
        <v>6084057.1847269544</v>
      </c>
      <c r="O160" s="11">
        <v>3855460.2902933848</v>
      </c>
      <c r="P160" s="11">
        <v>3483535.4523863844</v>
      </c>
      <c r="Q160" s="11">
        <v>17398213.721394777</v>
      </c>
      <c r="R160" s="11">
        <f>SUM('UPL Debt Allocation by Hospital'!I160,'UPL Debt Allocation by Hospital'!K160,'UPL Debt Allocation by Hospital'!O160:Q160)</f>
        <v>17894630.434067201</v>
      </c>
      <c r="S160" s="11">
        <f t="shared" si="7"/>
        <v>496416.71267242357</v>
      </c>
      <c r="T160" s="11">
        <v>4146023.4692391679</v>
      </c>
      <c r="U160" s="11">
        <v>6382497.7144247945</v>
      </c>
      <c r="V160" s="11">
        <v>4174798.2933507455</v>
      </c>
      <c r="W160" s="11">
        <v>3818149.2089673961</v>
      </c>
      <c r="X160" s="11">
        <v>18521468.685982104</v>
      </c>
      <c r="Y160" s="11">
        <f>SUM('UPL Debt Allocation by Hospital'!I160,'UPL Debt Allocation by Hospital'!K160,'UPL Debt Allocation by Hospital'!U160:W160)</f>
        <v>17916195.256574724</v>
      </c>
      <c r="Z160" s="11">
        <f t="shared" si="8"/>
        <v>0</v>
      </c>
      <c r="AA160" s="11">
        <v>0</v>
      </c>
      <c r="AB160" s="11">
        <v>0</v>
      </c>
      <c r="AC160" s="11">
        <v>270318.97687562002</v>
      </c>
      <c r="AD160" s="11">
        <v>0</v>
      </c>
      <c r="AE160" s="11">
        <v>270318.97687562002</v>
      </c>
      <c r="AF160" s="11">
        <f>SUM('UPL Debt Allocation by Hospital'!I160,'UPL Debt Allocation by Hospital'!K160,'UPL Debt Allocation by Hospital'!AA160:AC160)</f>
        <v>17521532.688012727</v>
      </c>
      <c r="AG160" s="11">
        <f t="shared" si="6"/>
        <v>17251213.711137105</v>
      </c>
    </row>
    <row r="161" spans="1:33" ht="16.2" x14ac:dyDescent="0.3">
      <c r="A161" s="13" t="s">
        <v>380</v>
      </c>
      <c r="B161" s="13" t="s">
        <v>380</v>
      </c>
      <c r="C161" s="12" t="s">
        <v>93</v>
      </c>
      <c r="D161" s="12" t="s">
        <v>13</v>
      </c>
      <c r="E161" s="12"/>
      <c r="F161" s="12"/>
      <c r="G161" s="12" t="s">
        <v>653</v>
      </c>
      <c r="H161" s="11">
        <v>8868416.0999999996</v>
      </c>
      <c r="I161" s="11">
        <v>14531515.43</v>
      </c>
      <c r="J161" s="11">
        <v>17564008.939999998</v>
      </c>
      <c r="K161" s="11">
        <v>15701883.1</v>
      </c>
      <c r="L161" s="11">
        <v>14330144.670000002</v>
      </c>
      <c r="M161" s="11">
        <v>1045405.4725357363</v>
      </c>
      <c r="N161" s="11">
        <v>917551.49654318637</v>
      </c>
      <c r="O161" s="11">
        <v>865431.88354448241</v>
      </c>
      <c r="P161" s="11">
        <v>738341.05079061026</v>
      </c>
      <c r="Q161" s="11">
        <v>3566729.9034140152</v>
      </c>
      <c r="R161" s="11">
        <f>SUM('UPL Debt Allocation by Hospital'!I161,'UPL Debt Allocation by Hospital'!K161,'UPL Debt Allocation by Hospital'!O161:Q161)</f>
        <v>1714235.6899573321</v>
      </c>
      <c r="S161" s="11">
        <f t="shared" si="7"/>
        <v>0</v>
      </c>
      <c r="T161" s="11">
        <v>1090267.9896969916</v>
      </c>
      <c r="U161" s="11">
        <v>962536.07430983963</v>
      </c>
      <c r="V161" s="11">
        <v>937113.41276916431</v>
      </c>
      <c r="W161" s="11">
        <v>809262.98513572221</v>
      </c>
      <c r="X161" s="11">
        <v>3799180.4619117174</v>
      </c>
      <c r="Y161" s="11">
        <f>SUM('UPL Debt Allocation by Hospital'!I161,'UPL Debt Allocation by Hospital'!K161,'UPL Debt Allocation by Hospital'!U161:W161)</f>
        <v>1718652.6017315113</v>
      </c>
      <c r="Z161" s="11">
        <f t="shared" si="8"/>
        <v>0</v>
      </c>
      <c r="AA161" s="11">
        <v>209989.62343809276</v>
      </c>
      <c r="AB161" s="11">
        <v>352261.80659251905</v>
      </c>
      <c r="AC161" s="11">
        <v>599569.63619269489</v>
      </c>
      <c r="AD161" s="11">
        <v>460381.76062246005</v>
      </c>
      <c r="AE161" s="11">
        <v>1622202.8268457665</v>
      </c>
      <c r="AF161" s="11">
        <f>SUM('UPL Debt Allocation by Hospital'!I161,'UPL Debt Allocation by Hospital'!K161,'UPL Debt Allocation by Hospital'!AA161:AC161)</f>
        <v>1668663.3169928133</v>
      </c>
      <c r="AG161" s="11">
        <f t="shared" si="6"/>
        <v>46460.490147046745</v>
      </c>
    </row>
    <row r="162" spans="1:33" ht="16.2" x14ac:dyDescent="0.3">
      <c r="A162" s="13" t="s">
        <v>381</v>
      </c>
      <c r="B162" s="13" t="s">
        <v>381</v>
      </c>
      <c r="C162" s="12" t="s">
        <v>851</v>
      </c>
      <c r="D162" s="12" t="s">
        <v>13</v>
      </c>
      <c r="E162" s="12" t="s">
        <v>14</v>
      </c>
      <c r="F162" s="12"/>
      <c r="G162" s="12" t="s">
        <v>850</v>
      </c>
      <c r="H162" s="11">
        <v>372886.99</v>
      </c>
      <c r="I162" s="11">
        <v>1110574.27</v>
      </c>
      <c r="J162" s="11">
        <v>967860.95</v>
      </c>
      <c r="K162" s="11">
        <v>463934.11</v>
      </c>
      <c r="L162" s="11">
        <v>489728.07999999996</v>
      </c>
      <c r="M162" s="11">
        <v>13275.187764893733</v>
      </c>
      <c r="N162" s="11">
        <v>8395.3945142906759</v>
      </c>
      <c r="O162" s="11">
        <v>12790.126539862244</v>
      </c>
      <c r="P162" s="11">
        <v>46493.43981922965</v>
      </c>
      <c r="Q162" s="11">
        <v>80954.148638276296</v>
      </c>
      <c r="R162" s="11">
        <f>SUM('UPL Debt Allocation by Hospital'!I162,'UPL Debt Allocation by Hospital'!K162,'UPL Debt Allocation by Hospital'!O162:Q162)</f>
        <v>75998.121382761994</v>
      </c>
      <c r="S162" s="11">
        <f t="shared" si="7"/>
        <v>0</v>
      </c>
      <c r="T162" s="11">
        <v>13275.187764893733</v>
      </c>
      <c r="U162" s="11">
        <v>8395.3945142906759</v>
      </c>
      <c r="V162" s="11">
        <v>12790.126539862244</v>
      </c>
      <c r="W162" s="11">
        <v>46493.43981922965</v>
      </c>
      <c r="X162" s="11">
        <v>80954.148638276296</v>
      </c>
      <c r="Y162" s="11">
        <f>SUM('UPL Debt Allocation by Hospital'!I162,'UPL Debt Allocation by Hospital'!K162,'UPL Debt Allocation by Hospital'!U162:W162)</f>
        <v>75998.121382761979</v>
      </c>
      <c r="Z162" s="11">
        <f t="shared" si="8"/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f>SUM('UPL Debt Allocation by Hospital'!I162,'UPL Debt Allocation by Hospital'!K162,'UPL Debt Allocation by Hospital'!AA162:AC162)</f>
        <v>75055.802056038912</v>
      </c>
      <c r="AG162" s="11">
        <f t="shared" si="6"/>
        <v>75055.802056038912</v>
      </c>
    </row>
    <row r="163" spans="1:33" ht="16.2" x14ac:dyDescent="0.3">
      <c r="A163" s="13" t="s">
        <v>382</v>
      </c>
      <c r="B163" s="13" t="s">
        <v>382</v>
      </c>
      <c r="C163" s="12" t="s">
        <v>94</v>
      </c>
      <c r="D163" s="12" t="s">
        <v>13</v>
      </c>
      <c r="E163" s="12" t="s">
        <v>14</v>
      </c>
      <c r="F163" s="12"/>
      <c r="G163" s="12" t="s">
        <v>655</v>
      </c>
      <c r="H163" s="11">
        <v>466384.83999999997</v>
      </c>
      <c r="I163" s="11">
        <v>392378.6</v>
      </c>
      <c r="J163" s="11">
        <v>783666.52</v>
      </c>
      <c r="K163" s="11">
        <v>979304.53</v>
      </c>
      <c r="L163" s="11">
        <v>900519.53</v>
      </c>
      <c r="M163" s="11">
        <v>23766.395877935687</v>
      </c>
      <c r="N163" s="11">
        <v>44688.237115833464</v>
      </c>
      <c r="O163" s="11">
        <v>24465.595785636469</v>
      </c>
      <c r="P163" s="11">
        <v>50024.033983517133</v>
      </c>
      <c r="Q163" s="11">
        <v>142944.26276292274</v>
      </c>
      <c r="R163" s="11">
        <f>SUM('UPL Debt Allocation by Hospital'!I163,'UPL Debt Allocation by Hospital'!K163,'UPL Debt Allocation by Hospital'!O163:Q163)</f>
        <v>86751.880086609977</v>
      </c>
      <c r="S163" s="11">
        <f t="shared" si="7"/>
        <v>0</v>
      </c>
      <c r="T163" s="11">
        <v>24446.832997219768</v>
      </c>
      <c r="U163" s="11">
        <v>45023.34518473177</v>
      </c>
      <c r="V163" s="11">
        <v>24465.595785636469</v>
      </c>
      <c r="W163" s="11">
        <v>50024.033983517133</v>
      </c>
      <c r="X163" s="11">
        <v>143959.80795110515</v>
      </c>
      <c r="Y163" s="11">
        <f>SUM('UPL Debt Allocation by Hospital'!I163,'UPL Debt Allocation by Hospital'!K163,'UPL Debt Allocation by Hospital'!U163:W163)</f>
        <v>86779.650678749837</v>
      </c>
      <c r="Z163" s="11">
        <f t="shared" si="8"/>
        <v>0</v>
      </c>
      <c r="AA163" s="11">
        <v>6327.9005840535983</v>
      </c>
      <c r="AB163" s="11">
        <v>0</v>
      </c>
      <c r="AC163" s="11">
        <v>0</v>
      </c>
      <c r="AD163" s="11">
        <v>3098.1700744246696</v>
      </c>
      <c r="AE163" s="11">
        <v>9426.0706584782674</v>
      </c>
      <c r="AF163" s="11">
        <f>SUM('UPL Debt Allocation by Hospital'!I163,'UPL Debt Allocation by Hospital'!K163,'UPL Debt Allocation by Hospital'!AA163:AC163)</f>
        <v>84384.080654387071</v>
      </c>
      <c r="AG163" s="11">
        <f t="shared" si="6"/>
        <v>74958.009995908797</v>
      </c>
    </row>
    <row r="164" spans="1:33" ht="16.2" x14ac:dyDescent="0.3">
      <c r="A164" s="13" t="s">
        <v>383</v>
      </c>
      <c r="B164" s="13" t="s">
        <v>383</v>
      </c>
      <c r="C164" s="12" t="s">
        <v>95</v>
      </c>
      <c r="D164" s="12" t="s">
        <v>13</v>
      </c>
      <c r="E164" s="12"/>
      <c r="F164" s="12"/>
      <c r="G164" s="12" t="s">
        <v>675</v>
      </c>
      <c r="H164" s="11">
        <v>5985221.2699999996</v>
      </c>
      <c r="I164" s="11">
        <v>7138061.5299999993</v>
      </c>
      <c r="J164" s="11">
        <v>3989310.3099999996</v>
      </c>
      <c r="K164" s="11">
        <v>5125254.5</v>
      </c>
      <c r="L164" s="11">
        <v>2709533.47</v>
      </c>
      <c r="M164" s="11">
        <v>554278.06819973292</v>
      </c>
      <c r="N164" s="11">
        <v>420432.39944893034</v>
      </c>
      <c r="O164" s="11">
        <v>359465.57789306267</v>
      </c>
      <c r="P164" s="11">
        <v>236366.83867285383</v>
      </c>
      <c r="Q164" s="11">
        <v>1570542.8842145798</v>
      </c>
      <c r="R164" s="11">
        <f>SUM('UPL Debt Allocation by Hospital'!I164,'UPL Debt Allocation by Hospital'!K164,'UPL Debt Allocation by Hospital'!O164:Q164)</f>
        <v>541233.5124092066</v>
      </c>
      <c r="S164" s="11">
        <f t="shared" si="7"/>
        <v>0</v>
      </c>
      <c r="T164" s="11">
        <v>578064.35017356102</v>
      </c>
      <c r="U164" s="11">
        <v>441044.83814025664</v>
      </c>
      <c r="V164" s="11">
        <v>389239.20053968462</v>
      </c>
      <c r="W164" s="11">
        <v>259071.2425466023</v>
      </c>
      <c r="X164" s="11">
        <v>1667419.6314001046</v>
      </c>
      <c r="Y164" s="11">
        <f>SUM('UPL Debt Allocation by Hospital'!I164,'UPL Debt Allocation by Hospital'!K164,'UPL Debt Allocation by Hospital'!U164:W164)</f>
        <v>543261.72309560527</v>
      </c>
      <c r="Z164" s="11">
        <f t="shared" si="8"/>
        <v>0</v>
      </c>
      <c r="AA164" s="11">
        <v>1397061.3973560014</v>
      </c>
      <c r="AB164" s="11">
        <v>939189.9540175033</v>
      </c>
      <c r="AC164" s="11">
        <v>1638294.442497588</v>
      </c>
      <c r="AD164" s="11">
        <v>23758.924110686621</v>
      </c>
      <c r="AE164" s="11">
        <v>3998304.717981779</v>
      </c>
      <c r="AF164" s="11">
        <f>SUM('UPL Debt Allocation by Hospital'!I164,'UPL Debt Allocation by Hospital'!K164,'UPL Debt Allocation by Hospital'!AA164:AC164)</f>
        <v>613433.29889240186</v>
      </c>
      <c r="AG164" s="11">
        <f t="shared" si="6"/>
        <v>0</v>
      </c>
    </row>
    <row r="165" spans="1:33" ht="16.2" x14ac:dyDescent="0.3">
      <c r="A165" s="13" t="s">
        <v>384</v>
      </c>
      <c r="B165" s="13" t="s">
        <v>384</v>
      </c>
      <c r="C165" s="12" t="s">
        <v>96</v>
      </c>
      <c r="D165" s="12" t="s">
        <v>13</v>
      </c>
      <c r="E165" s="12" t="s">
        <v>14</v>
      </c>
      <c r="F165" s="12"/>
      <c r="G165" s="12" t="s">
        <v>849</v>
      </c>
      <c r="H165" s="11">
        <v>1204093.3700000001</v>
      </c>
      <c r="I165" s="11">
        <v>1055185.03</v>
      </c>
      <c r="J165" s="11">
        <v>2230200.9</v>
      </c>
      <c r="K165" s="11">
        <v>2623819.9700000002</v>
      </c>
      <c r="L165" s="11">
        <v>3153120.2500000005</v>
      </c>
      <c r="M165" s="11">
        <v>62470.738541269602</v>
      </c>
      <c r="N165" s="11">
        <v>57585.052754964287</v>
      </c>
      <c r="O165" s="11">
        <v>108902.47019448478</v>
      </c>
      <c r="P165" s="11">
        <v>201399.30661564396</v>
      </c>
      <c r="Q165" s="11">
        <v>430357.5681063626</v>
      </c>
      <c r="R165" s="11">
        <f>SUM('UPL Debt Allocation by Hospital'!I165,'UPL Debt Allocation by Hospital'!K165,'UPL Debt Allocation by Hospital'!O165:Q165)</f>
        <v>255299.74161958118</v>
      </c>
      <c r="S165" s="11">
        <f t="shared" si="7"/>
        <v>0</v>
      </c>
      <c r="T165" s="11">
        <v>62470.738541269602</v>
      </c>
      <c r="U165" s="11">
        <v>57585.052754964287</v>
      </c>
      <c r="V165" s="11">
        <v>108902.47019448478</v>
      </c>
      <c r="W165" s="11">
        <v>201399.30661564396</v>
      </c>
      <c r="X165" s="11">
        <v>430357.5681063626</v>
      </c>
      <c r="Y165" s="11">
        <f>SUM('UPL Debt Allocation by Hospital'!I165,'UPL Debt Allocation by Hospital'!K165,'UPL Debt Allocation by Hospital'!U165:W165)</f>
        <v>255299.74161958118</v>
      </c>
      <c r="Z165" s="11">
        <f t="shared" si="8"/>
        <v>0</v>
      </c>
      <c r="AA165" s="11">
        <v>228053.75553653963</v>
      </c>
      <c r="AB165" s="11">
        <v>79862.733980272737</v>
      </c>
      <c r="AC165" s="11">
        <v>147521.98097219178</v>
      </c>
      <c r="AD165" s="11">
        <v>339430.11527199805</v>
      </c>
      <c r="AE165" s="11">
        <v>794868.58576100226</v>
      </c>
      <c r="AF165" s="11">
        <f>SUM('UPL Debt Allocation by Hospital'!I165,'UPL Debt Allocation by Hospital'!K165,'UPL Debt Allocation by Hospital'!AA165:AC165)</f>
        <v>261493.00023865426</v>
      </c>
      <c r="AG165" s="11">
        <f t="shared" si="6"/>
        <v>0</v>
      </c>
    </row>
    <row r="166" spans="1:33" ht="16.2" x14ac:dyDescent="0.3">
      <c r="A166" s="13" t="s">
        <v>385</v>
      </c>
      <c r="B166" s="13" t="s">
        <v>385</v>
      </c>
      <c r="C166" s="12" t="s">
        <v>636</v>
      </c>
      <c r="D166" s="12" t="s">
        <v>13</v>
      </c>
      <c r="E166" s="12"/>
      <c r="F166" s="12"/>
      <c r="G166" s="12" t="s">
        <v>672</v>
      </c>
      <c r="H166" s="11">
        <v>14207854.060000001</v>
      </c>
      <c r="I166" s="11">
        <v>18476365.460000001</v>
      </c>
      <c r="J166" s="11">
        <v>14732414.890000002</v>
      </c>
      <c r="K166" s="11">
        <v>17288882.460000001</v>
      </c>
      <c r="L166" s="11">
        <v>15953694.57</v>
      </c>
      <c r="M166" s="11">
        <v>659962.7728617118</v>
      </c>
      <c r="N166" s="11">
        <v>826760.33304974879</v>
      </c>
      <c r="O166" s="11">
        <v>768368.84914561489</v>
      </c>
      <c r="P166" s="11">
        <v>574460.89043838903</v>
      </c>
      <c r="Q166" s="11">
        <v>2829552.8454954647</v>
      </c>
      <c r="R166" s="11">
        <f>SUM('UPL Debt Allocation by Hospital'!I166,'UPL Debt Allocation by Hospital'!K166,'UPL Debt Allocation by Hospital'!O166:Q166)</f>
        <v>1829975.8259624345</v>
      </c>
      <c r="S166" s="11">
        <f t="shared" si="7"/>
        <v>0</v>
      </c>
      <c r="T166" s="11">
        <v>688284.4069081475</v>
      </c>
      <c r="U166" s="11">
        <v>867293.71415868611</v>
      </c>
      <c r="V166" s="11">
        <v>832010.8932655846</v>
      </c>
      <c r="W166" s="11">
        <v>629641.18619992072</v>
      </c>
      <c r="X166" s="11">
        <v>3017230.200532339</v>
      </c>
      <c r="Y166" s="11">
        <f>SUM('UPL Debt Allocation by Hospital'!I166,'UPL Debt Allocation by Hospital'!K166,'UPL Debt Allocation by Hospital'!U166:W166)</f>
        <v>1833598.8622322048</v>
      </c>
      <c r="Z166" s="11">
        <f t="shared" si="8"/>
        <v>0</v>
      </c>
      <c r="AA166" s="11">
        <v>0</v>
      </c>
      <c r="AB166" s="11">
        <v>0</v>
      </c>
      <c r="AC166" s="11">
        <v>0</v>
      </c>
      <c r="AD166" s="11">
        <v>184161.86668331159</v>
      </c>
      <c r="AE166" s="11">
        <v>184161.86668331159</v>
      </c>
      <c r="AF166" s="11">
        <f>SUM('UPL Debt Allocation by Hospital'!I166,'UPL Debt Allocation by Hospital'!K166,'UPL Debt Allocation by Hospital'!AA166:AC166)</f>
        <v>1768311.5057718246</v>
      </c>
      <c r="AG166" s="11">
        <f t="shared" si="6"/>
        <v>1584149.6390885131</v>
      </c>
    </row>
    <row r="167" spans="1:33" ht="16.2" x14ac:dyDescent="0.3">
      <c r="A167" s="13" t="s">
        <v>386</v>
      </c>
      <c r="B167" s="13" t="s">
        <v>386</v>
      </c>
      <c r="C167" s="12" t="s">
        <v>97</v>
      </c>
      <c r="D167" s="12" t="s">
        <v>744</v>
      </c>
      <c r="E167" s="12"/>
      <c r="F167" s="12"/>
      <c r="G167" s="12" t="s">
        <v>848</v>
      </c>
      <c r="H167" s="11">
        <v>3775047.7600000002</v>
      </c>
      <c r="I167" s="11">
        <v>0</v>
      </c>
      <c r="J167" s="11">
        <v>580500.15999999992</v>
      </c>
      <c r="K167" s="11">
        <v>92177.279999999999</v>
      </c>
      <c r="L167" s="11">
        <v>313456.82999999996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f>SUM('UPL Debt Allocation by Hospital'!I167,'UPL Debt Allocation by Hospital'!K167,'UPL Debt Allocation by Hospital'!O167:Q167)</f>
        <v>65610.572555844323</v>
      </c>
      <c r="S167" s="11">
        <f t="shared" si="7"/>
        <v>65610.572555844323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f>SUM('UPL Debt Allocation by Hospital'!I167,'UPL Debt Allocation by Hospital'!K167,'UPL Debt Allocation by Hospital'!U167:W167)</f>
        <v>65610.572555844323</v>
      </c>
      <c r="Z167" s="11">
        <f t="shared" si="8"/>
        <v>65610.572555844323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f>SUM('UPL Debt Allocation by Hospital'!I167,'UPL Debt Allocation by Hospital'!K167,'UPL Debt Allocation by Hospital'!AA167:AC167)</f>
        <v>65610.572555844308</v>
      </c>
      <c r="AG167" s="11">
        <f t="shared" si="6"/>
        <v>65610.572555844308</v>
      </c>
    </row>
    <row r="168" spans="1:33" ht="16.2" x14ac:dyDescent="0.3">
      <c r="A168" s="13" t="s">
        <v>387</v>
      </c>
      <c r="B168" s="13" t="s">
        <v>387</v>
      </c>
      <c r="C168" s="12" t="s">
        <v>847</v>
      </c>
      <c r="D168" s="12" t="s">
        <v>13</v>
      </c>
      <c r="E168" s="12" t="s">
        <v>14</v>
      </c>
      <c r="F168" s="12"/>
      <c r="G168" s="12" t="s">
        <v>846</v>
      </c>
      <c r="H168" s="11">
        <v>6949711.4000000004</v>
      </c>
      <c r="I168" s="11">
        <v>5462676.0200000005</v>
      </c>
      <c r="J168" s="11">
        <v>4594358.3100000005</v>
      </c>
      <c r="K168" s="11">
        <v>7544393.6799999997</v>
      </c>
      <c r="L168" s="11">
        <v>4200276.83</v>
      </c>
      <c r="M168" s="11">
        <v>55843.325667429184</v>
      </c>
      <c r="N168" s="11">
        <v>171875.9614997927</v>
      </c>
      <c r="O168" s="11">
        <v>194129.27493770089</v>
      </c>
      <c r="P168" s="11">
        <v>389903.95073764166</v>
      </c>
      <c r="Q168" s="11">
        <v>811752.51284256438</v>
      </c>
      <c r="R168" s="11">
        <f>SUM('UPL Debt Allocation by Hospital'!I168,'UPL Debt Allocation by Hospital'!K168,'UPL Debt Allocation by Hospital'!O168:Q168)</f>
        <v>621413.46041132684</v>
      </c>
      <c r="S168" s="11">
        <f t="shared" si="7"/>
        <v>0</v>
      </c>
      <c r="T168" s="11">
        <v>55843.325667429184</v>
      </c>
      <c r="U168" s="11">
        <v>171875.9614997927</v>
      </c>
      <c r="V168" s="11">
        <v>194129.27493770089</v>
      </c>
      <c r="W168" s="11">
        <v>389903.95073764166</v>
      </c>
      <c r="X168" s="11">
        <v>811752.51284256438</v>
      </c>
      <c r="Y168" s="11">
        <f>SUM('UPL Debt Allocation by Hospital'!I168,'UPL Debt Allocation by Hospital'!K168,'UPL Debt Allocation by Hospital'!U168:W168)</f>
        <v>621413.46041132673</v>
      </c>
      <c r="Z168" s="11">
        <f t="shared" si="8"/>
        <v>0</v>
      </c>
      <c r="AA168" s="11">
        <v>0</v>
      </c>
      <c r="AB168" s="11">
        <v>0</v>
      </c>
      <c r="AC168" s="11">
        <v>7528.3800457387333</v>
      </c>
      <c r="AD168" s="11">
        <v>219306.48962376302</v>
      </c>
      <c r="AE168" s="11">
        <v>226834.86966950176</v>
      </c>
      <c r="AF168" s="11">
        <f>SUM('UPL Debt Allocation by Hospital'!I168,'UPL Debt Allocation by Hospital'!K168,'UPL Debt Allocation by Hospital'!AA168:AC168)</f>
        <v>610084.26832269167</v>
      </c>
      <c r="AG168" s="11">
        <f t="shared" si="6"/>
        <v>383249.39865318988</v>
      </c>
    </row>
    <row r="169" spans="1:33" ht="16.2" x14ac:dyDescent="0.3">
      <c r="A169" s="13" t="s">
        <v>388</v>
      </c>
      <c r="B169" s="13" t="s">
        <v>388</v>
      </c>
      <c r="C169" s="12" t="s">
        <v>98</v>
      </c>
      <c r="D169" s="12" t="s">
        <v>92</v>
      </c>
      <c r="E169" s="12"/>
      <c r="F169" s="12"/>
      <c r="G169" s="12" t="s">
        <v>653</v>
      </c>
      <c r="H169" s="11">
        <v>248717968.02999997</v>
      </c>
      <c r="I169" s="11">
        <v>391047253</v>
      </c>
      <c r="J169" s="11">
        <v>313507467.63</v>
      </c>
      <c r="K169" s="11">
        <v>267506809.67000002</v>
      </c>
      <c r="L169" s="11">
        <v>249587801.54000002</v>
      </c>
      <c r="M169" s="11">
        <v>8110414.7712471019</v>
      </c>
      <c r="N169" s="11">
        <v>10805277.004814867</v>
      </c>
      <c r="O169" s="11">
        <v>9294447.7265954968</v>
      </c>
      <c r="P169" s="11">
        <v>7399726.0710254041</v>
      </c>
      <c r="Q169" s="11">
        <v>35609865.573682867</v>
      </c>
      <c r="R169" s="11">
        <f>SUM('UPL Debt Allocation by Hospital'!I169,'UPL Debt Allocation by Hospital'!K169,'UPL Debt Allocation by Hospital'!O169:Q169)</f>
        <v>32612600.053166591</v>
      </c>
      <c r="S169" s="11">
        <f t="shared" si="7"/>
        <v>0</v>
      </c>
      <c r="T169" s="11">
        <v>8459021.3401454538</v>
      </c>
      <c r="U169" s="11">
        <v>11335306.965898074</v>
      </c>
      <c r="V169" s="11">
        <v>10064283.272303108</v>
      </c>
      <c r="W169" s="11">
        <v>8110512.6188126663</v>
      </c>
      <c r="X169" s="11">
        <v>37969124.197159305</v>
      </c>
      <c r="Y169" s="11">
        <f>SUM('UPL Debt Allocation by Hospital'!I169,'UPL Debt Allocation by Hospital'!K169,'UPL Debt Allocation by Hospital'!U169:W169)</f>
        <v>32657676.316634499</v>
      </c>
      <c r="Z169" s="11">
        <f t="shared" si="8"/>
        <v>0</v>
      </c>
      <c r="AA169" s="11">
        <v>0</v>
      </c>
      <c r="AB169" s="11">
        <v>0</v>
      </c>
      <c r="AC169" s="11">
        <v>988159.10100945143</v>
      </c>
      <c r="AD169" s="11">
        <v>0</v>
      </c>
      <c r="AE169" s="11">
        <v>988159.10100945143</v>
      </c>
      <c r="AF169" s="11">
        <f>SUM('UPL Debt Allocation by Hospital'!I169,'UPL Debt Allocation by Hospital'!K169,'UPL Debt Allocation by Hospital'!AA169:AC169)</f>
        <v>31868228.831051253</v>
      </c>
      <c r="AG169" s="11">
        <f t="shared" si="6"/>
        <v>30880069.730041802</v>
      </c>
    </row>
    <row r="170" spans="1:33" ht="16.2" x14ac:dyDescent="0.3">
      <c r="A170" s="13" t="s">
        <v>389</v>
      </c>
      <c r="B170" s="13" t="s">
        <v>389</v>
      </c>
      <c r="C170" s="12" t="s">
        <v>99</v>
      </c>
      <c r="D170" s="12" t="s">
        <v>28</v>
      </c>
      <c r="E170" s="12" t="s">
        <v>14</v>
      </c>
      <c r="F170" s="12"/>
      <c r="G170" s="12" t="s">
        <v>845</v>
      </c>
      <c r="H170" s="11">
        <v>917813.9</v>
      </c>
      <c r="I170" s="11">
        <v>266666</v>
      </c>
      <c r="J170" s="11">
        <v>1901343.3</v>
      </c>
      <c r="K170" s="11">
        <v>1154253.3500000001</v>
      </c>
      <c r="L170" s="11">
        <v>386634.28</v>
      </c>
      <c r="M170" s="11">
        <v>60202.806011268149</v>
      </c>
      <c r="N170" s="11">
        <v>52511.5171204367</v>
      </c>
      <c r="O170" s="11">
        <v>22070.037727658273</v>
      </c>
      <c r="P170" s="11">
        <v>76416.988399204667</v>
      </c>
      <c r="Q170" s="11">
        <v>211201.34925856779</v>
      </c>
      <c r="R170" s="11">
        <f>SUM('UPL Debt Allocation by Hospital'!I170,'UPL Debt Allocation by Hospital'!K170,'UPL Debt Allocation by Hospital'!O170:Q170)</f>
        <v>111698.40995021444</v>
      </c>
      <c r="S170" s="11">
        <f t="shared" si="7"/>
        <v>0</v>
      </c>
      <c r="T170" s="11">
        <v>61926.42553294565</v>
      </c>
      <c r="U170" s="11">
        <v>52511.5171204367</v>
      </c>
      <c r="V170" s="11">
        <v>22070.037727658273</v>
      </c>
      <c r="W170" s="11">
        <v>76416.988399204667</v>
      </c>
      <c r="X170" s="11">
        <v>212924.96878024528</v>
      </c>
      <c r="Y170" s="11">
        <f>SUM('UPL Debt Allocation by Hospital'!I170,'UPL Debt Allocation by Hospital'!K170,'UPL Debt Allocation by Hospital'!U170:W170)</f>
        <v>111745.54479113565</v>
      </c>
      <c r="Z170" s="11">
        <f t="shared" si="8"/>
        <v>0</v>
      </c>
      <c r="AA170" s="11">
        <v>29659.284013192904</v>
      </c>
      <c r="AB170" s="11">
        <v>3139.3517137089489</v>
      </c>
      <c r="AC170" s="11">
        <v>5281.5643279829219</v>
      </c>
      <c r="AD170" s="11">
        <v>31922.233717406525</v>
      </c>
      <c r="AE170" s="11">
        <v>70002.433772291304</v>
      </c>
      <c r="AF170" s="11">
        <f>SUM('UPL Debt Allocation by Hospital'!I170,'UPL Debt Allocation by Hospital'!K170,'UPL Debt Allocation by Hospital'!AA170:AC170)</f>
        <v>109054.08052916933</v>
      </c>
      <c r="AG170" s="11">
        <f t="shared" si="6"/>
        <v>39051.646756878021</v>
      </c>
    </row>
    <row r="171" spans="1:33" ht="16.2" x14ac:dyDescent="0.3">
      <c r="A171" s="13" t="s">
        <v>390</v>
      </c>
      <c r="B171" s="13" t="s">
        <v>390</v>
      </c>
      <c r="C171" s="12" t="s">
        <v>844</v>
      </c>
      <c r="D171" s="12" t="s">
        <v>13</v>
      </c>
      <c r="E171" s="12"/>
      <c r="F171" s="12"/>
      <c r="G171" s="12" t="s">
        <v>673</v>
      </c>
      <c r="H171" s="11">
        <v>20868321.91</v>
      </c>
      <c r="I171" s="11">
        <v>38198584.600000001</v>
      </c>
      <c r="J171" s="11">
        <v>26751694.870000001</v>
      </c>
      <c r="K171" s="11">
        <v>28397075.940000001</v>
      </c>
      <c r="L171" s="11">
        <v>32818567.84</v>
      </c>
      <c r="M171" s="11">
        <v>1393797.1700857091</v>
      </c>
      <c r="N171" s="11">
        <v>1569154.2529096794</v>
      </c>
      <c r="O171" s="11">
        <v>1579185.3292745398</v>
      </c>
      <c r="P171" s="11">
        <v>1596897.5808136209</v>
      </c>
      <c r="Q171" s="11">
        <v>6139034.3330835495</v>
      </c>
      <c r="R171" s="11">
        <f>SUM('UPL Debt Allocation by Hospital'!I171,'UPL Debt Allocation by Hospital'!K171,'UPL Debt Allocation by Hospital'!O171:Q171)</f>
        <v>3386254.1939097526</v>
      </c>
      <c r="S171" s="11">
        <f t="shared" si="7"/>
        <v>0</v>
      </c>
      <c r="T171" s="11">
        <v>1453610.5641275523</v>
      </c>
      <c r="U171" s="11">
        <v>1646084.8031663406</v>
      </c>
      <c r="V171" s="11">
        <v>1709985.2471929365</v>
      </c>
      <c r="W171" s="11">
        <v>1750288.8425632683</v>
      </c>
      <c r="X171" s="11">
        <v>6559969.4570500981</v>
      </c>
      <c r="Y171" s="11">
        <f>SUM('UPL Debt Allocation by Hospital'!I171,'UPL Debt Allocation by Hospital'!K171,'UPL Debt Allocation by Hospital'!U171:W171)</f>
        <v>3393569.9950239165</v>
      </c>
      <c r="Z171" s="11">
        <f t="shared" si="8"/>
        <v>0</v>
      </c>
      <c r="AA171" s="11">
        <v>0</v>
      </c>
      <c r="AB171" s="11">
        <v>21982.479712180684</v>
      </c>
      <c r="AC171" s="11">
        <v>0</v>
      </c>
      <c r="AD171" s="11">
        <v>2275607.015948433</v>
      </c>
      <c r="AE171" s="11">
        <v>2297589.4956606138</v>
      </c>
      <c r="AF171" s="11">
        <f>SUM('UPL Debt Allocation by Hospital'!I171,'UPL Debt Allocation by Hospital'!K171,'UPL Debt Allocation by Hospital'!AA171:AC171)</f>
        <v>3262652.7144799815</v>
      </c>
      <c r="AG171" s="11">
        <f t="shared" si="6"/>
        <v>965063.2188193677</v>
      </c>
    </row>
    <row r="172" spans="1:33" ht="16.2" x14ac:dyDescent="0.3">
      <c r="A172" s="13" t="s">
        <v>391</v>
      </c>
      <c r="B172" s="13" t="s">
        <v>391</v>
      </c>
      <c r="C172" s="12" t="s">
        <v>843</v>
      </c>
      <c r="D172" s="12" t="s">
        <v>13</v>
      </c>
      <c r="E172" s="12" t="s">
        <v>14</v>
      </c>
      <c r="F172" s="12"/>
      <c r="G172" s="12" t="s">
        <v>842</v>
      </c>
      <c r="H172" s="11">
        <v>145180.62</v>
      </c>
      <c r="I172" s="11">
        <v>1080933.48</v>
      </c>
      <c r="J172" s="11">
        <v>854223.44</v>
      </c>
      <c r="K172" s="11">
        <v>3176569.6999999997</v>
      </c>
      <c r="L172" s="11">
        <v>1618038.73</v>
      </c>
      <c r="M172" s="11">
        <v>24118.265898341382</v>
      </c>
      <c r="N172" s="11">
        <v>68646.577889418419</v>
      </c>
      <c r="O172" s="11">
        <v>55434.972019879431</v>
      </c>
      <c r="P172" s="11">
        <v>32098.42862477493</v>
      </c>
      <c r="Q172" s="11">
        <v>180298.24443241418</v>
      </c>
      <c r="R172" s="11">
        <f>SUM('UPL Debt Allocation by Hospital'!I172,'UPL Debt Allocation by Hospital'!K172,'UPL Debt Allocation by Hospital'!O172:Q172)</f>
        <v>178196.17826177576</v>
      </c>
      <c r="S172" s="11">
        <f t="shared" si="7"/>
        <v>0</v>
      </c>
      <c r="T172" s="11">
        <v>24118.265898341382</v>
      </c>
      <c r="U172" s="11">
        <v>68646.577889418419</v>
      </c>
      <c r="V172" s="11">
        <v>55434.972019879431</v>
      </c>
      <c r="W172" s="11">
        <v>32098.42862477493</v>
      </c>
      <c r="X172" s="11">
        <v>180298.24443241418</v>
      </c>
      <c r="Y172" s="11">
        <f>SUM('UPL Debt Allocation by Hospital'!I172,'UPL Debt Allocation by Hospital'!K172,'UPL Debt Allocation by Hospital'!U172:W172)</f>
        <v>178196.17826177576</v>
      </c>
      <c r="Z172" s="11">
        <f t="shared" si="8"/>
        <v>0</v>
      </c>
      <c r="AA172" s="11">
        <v>77949.807335904698</v>
      </c>
      <c r="AB172" s="11">
        <v>10887.607684379675</v>
      </c>
      <c r="AC172" s="11">
        <v>0</v>
      </c>
      <c r="AD172" s="11">
        <v>35566.1622715985</v>
      </c>
      <c r="AE172" s="11">
        <v>124403.57729188287</v>
      </c>
      <c r="AF172" s="11">
        <f>SUM('UPL Debt Allocation by Hospital'!I172,'UPL Debt Allocation by Hospital'!K172,'UPL Debt Allocation by Hospital'!AA172:AC172)</f>
        <v>176573.14024423773</v>
      </c>
      <c r="AG172" s="11">
        <f t="shared" si="6"/>
        <v>52169.562952354856</v>
      </c>
    </row>
    <row r="173" spans="1:33" ht="16.2" x14ac:dyDescent="0.3">
      <c r="A173" s="13" t="s">
        <v>392</v>
      </c>
      <c r="B173" s="13" t="s">
        <v>392</v>
      </c>
      <c r="C173" s="12" t="s">
        <v>100</v>
      </c>
      <c r="D173" s="12" t="s">
        <v>28</v>
      </c>
      <c r="E173" s="12"/>
      <c r="F173" s="12"/>
      <c r="G173" s="12" t="s">
        <v>764</v>
      </c>
      <c r="H173" s="11">
        <v>12996605.950000001</v>
      </c>
      <c r="I173" s="11">
        <v>13882707.98</v>
      </c>
      <c r="J173" s="11">
        <v>10228611.09</v>
      </c>
      <c r="K173" s="11">
        <v>7150030.6100000003</v>
      </c>
      <c r="L173" s="11">
        <v>8839041.9199999999</v>
      </c>
      <c r="M173" s="11">
        <v>469685.63169580715</v>
      </c>
      <c r="N173" s="11">
        <v>373604.83662858064</v>
      </c>
      <c r="O173" s="11">
        <v>349577.25161196344</v>
      </c>
      <c r="P173" s="11">
        <v>504672.51020625909</v>
      </c>
      <c r="Q173" s="11">
        <v>1697540.2301426104</v>
      </c>
      <c r="R173" s="11">
        <f>SUM('UPL Debt Allocation by Hospital'!I173,'UPL Debt Allocation by Hospital'!K173,'UPL Debt Allocation by Hospital'!O173:Q173)</f>
        <v>1116268.1523280146</v>
      </c>
      <c r="S173" s="11">
        <f t="shared" si="7"/>
        <v>0</v>
      </c>
      <c r="T173" s="11">
        <v>487385.40014640143</v>
      </c>
      <c r="U173" s="11">
        <v>391093.34013119678</v>
      </c>
      <c r="V173" s="11">
        <v>378401.17302682379</v>
      </c>
      <c r="W173" s="11">
        <v>553149.22783736582</v>
      </c>
      <c r="X173" s="11">
        <v>1810029.1411417879</v>
      </c>
      <c r="Y173" s="11">
        <f>SUM('UPL Debt Allocation by Hospital'!I173,'UPL Debt Allocation by Hospital'!K173,'UPL Debt Allocation by Hospital'!U173:W173)</f>
        <v>1118018.5305329687</v>
      </c>
      <c r="Z173" s="11">
        <f t="shared" si="8"/>
        <v>0</v>
      </c>
      <c r="AA173" s="11">
        <v>137576.12823441901</v>
      </c>
      <c r="AB173" s="11">
        <v>73056.35567077162</v>
      </c>
      <c r="AC173" s="11">
        <v>70096.554500989689</v>
      </c>
      <c r="AD173" s="11">
        <v>0</v>
      </c>
      <c r="AE173" s="11">
        <v>280729.03840618033</v>
      </c>
      <c r="AF173" s="11">
        <f>SUM('UPL Debt Allocation by Hospital'!I173,'UPL Debt Allocation by Hospital'!K173,'UPL Debt Allocation by Hospital'!AA173:AC173)</f>
        <v>1091326.0135017668</v>
      </c>
      <c r="AG173" s="11">
        <f t="shared" si="6"/>
        <v>810596.9750955865</v>
      </c>
    </row>
    <row r="174" spans="1:33" ht="16.2" x14ac:dyDescent="0.3">
      <c r="A174" s="13" t="s">
        <v>393</v>
      </c>
      <c r="B174" s="13" t="s">
        <v>393</v>
      </c>
      <c r="C174" s="12" t="s">
        <v>841</v>
      </c>
      <c r="D174" s="12" t="s">
        <v>13</v>
      </c>
      <c r="E174" s="12"/>
      <c r="F174" s="12"/>
      <c r="G174" s="12" t="s">
        <v>675</v>
      </c>
      <c r="H174" s="11">
        <v>1428847.94</v>
      </c>
      <c r="I174" s="11">
        <v>1967048.01</v>
      </c>
      <c r="J174" s="11">
        <v>1056692.9099999999</v>
      </c>
      <c r="K174" s="11">
        <v>2085936.3800000001</v>
      </c>
      <c r="L174" s="11">
        <v>1432605.52</v>
      </c>
      <c r="M174" s="11">
        <v>250544.51955814543</v>
      </c>
      <c r="N174" s="11">
        <v>232489.09439335941</v>
      </c>
      <c r="O174" s="11">
        <v>151933.32686602027</v>
      </c>
      <c r="P174" s="11">
        <v>93203.759369233419</v>
      </c>
      <c r="Q174" s="11">
        <v>728170.70018675853</v>
      </c>
      <c r="R174" s="11">
        <f>SUM('UPL Debt Allocation by Hospital'!I174,'UPL Debt Allocation by Hospital'!K174,'UPL Debt Allocation by Hospital'!O174:Q174)</f>
        <v>190208.06656396261</v>
      </c>
      <c r="S174" s="11">
        <f t="shared" si="7"/>
        <v>0</v>
      </c>
      <c r="T174" s="11">
        <v>261296.38388603338</v>
      </c>
      <c r="U174" s="11">
        <v>243887.28161885939</v>
      </c>
      <c r="V174" s="11">
        <v>164517.57921104034</v>
      </c>
      <c r="W174" s="11">
        <v>102156.52028591852</v>
      </c>
      <c r="X174" s="11">
        <v>771857.7650018516</v>
      </c>
      <c r="Y174" s="11">
        <f>SUM('UPL Debt Allocation by Hospital'!I174,'UPL Debt Allocation by Hospital'!K174,'UPL Debt Allocation by Hospital'!U174:W174)</f>
        <v>191157.85983925726</v>
      </c>
      <c r="Z174" s="11">
        <f t="shared" si="8"/>
        <v>0</v>
      </c>
      <c r="AA174" s="11">
        <v>811815.84168040648</v>
      </c>
      <c r="AB174" s="11">
        <v>800544.81144073652</v>
      </c>
      <c r="AC174" s="11">
        <v>569324.31146617385</v>
      </c>
      <c r="AD174" s="11">
        <v>17717.117999003745</v>
      </c>
      <c r="AE174" s="11">
        <v>2199402.0825863206</v>
      </c>
      <c r="AF174" s="11">
        <f>SUM('UPL Debt Allocation by Hospital'!I174,'UPL Debt Allocation by Hospital'!K174,'UPL Debt Allocation by Hospital'!AA174:AC174)</f>
        <v>232502.56096556579</v>
      </c>
      <c r="AG174" s="11">
        <f t="shared" si="6"/>
        <v>0</v>
      </c>
    </row>
    <row r="175" spans="1:33" ht="16.2" x14ac:dyDescent="0.3">
      <c r="A175" s="13" t="s">
        <v>604</v>
      </c>
      <c r="B175" s="13" t="s">
        <v>604</v>
      </c>
      <c r="C175" s="12" t="s">
        <v>586</v>
      </c>
      <c r="D175" s="12" t="s">
        <v>28</v>
      </c>
      <c r="E175" s="12" t="s">
        <v>14</v>
      </c>
      <c r="F175" s="12"/>
      <c r="G175" s="12" t="s">
        <v>840</v>
      </c>
      <c r="H175" s="11">
        <v>802671.13</v>
      </c>
      <c r="I175" s="11">
        <v>649309.81000000006</v>
      </c>
      <c r="J175" s="11">
        <v>501791.89</v>
      </c>
      <c r="K175" s="11">
        <v>938586.40999999992</v>
      </c>
      <c r="L175" s="11">
        <v>0</v>
      </c>
      <c r="M175" s="11">
        <v>11175.207143791918</v>
      </c>
      <c r="N175" s="11">
        <v>33551.247500142912</v>
      </c>
      <c r="O175" s="11">
        <v>0</v>
      </c>
      <c r="P175" s="11">
        <v>0</v>
      </c>
      <c r="Q175" s="11">
        <v>44726.454643934834</v>
      </c>
      <c r="R175" s="11">
        <f>SUM('UPL Debt Allocation by Hospital'!I175,'UPL Debt Allocation by Hospital'!K175,'UPL Debt Allocation by Hospital'!O175:Q175)</f>
        <v>59756.28874197806</v>
      </c>
      <c r="S175" s="11">
        <f t="shared" si="7"/>
        <v>15029.834098043226</v>
      </c>
      <c r="T175" s="11">
        <v>11175.207143791918</v>
      </c>
      <c r="U175" s="11">
        <v>33551.247500142912</v>
      </c>
      <c r="V175" s="11">
        <v>0</v>
      </c>
      <c r="W175" s="11">
        <v>0</v>
      </c>
      <c r="X175" s="11">
        <v>44726.454643934834</v>
      </c>
      <c r="Y175" s="11">
        <f>SUM('UPL Debt Allocation by Hospital'!I175,'UPL Debt Allocation by Hospital'!K175,'UPL Debt Allocation by Hospital'!U175:W175)</f>
        <v>59756.288741978045</v>
      </c>
      <c r="Z175" s="11">
        <f t="shared" si="8"/>
        <v>15029.834098043211</v>
      </c>
      <c r="AA175" s="11">
        <v>7909.7778300065393</v>
      </c>
      <c r="AB175" s="11">
        <v>82782.324634160672</v>
      </c>
      <c r="AC175" s="11">
        <v>0</v>
      </c>
      <c r="AD175" s="11">
        <v>0</v>
      </c>
      <c r="AE175" s="11">
        <v>90692.102464167212</v>
      </c>
      <c r="AF175" s="11">
        <f>SUM('UPL Debt Allocation by Hospital'!I175,'UPL Debt Allocation by Hospital'!K175,'UPL Debt Allocation by Hospital'!AA175:AC175)</f>
        <v>61013.146517630405</v>
      </c>
      <c r="AG175" s="11">
        <f t="shared" si="6"/>
        <v>0</v>
      </c>
    </row>
    <row r="176" spans="1:33" ht="16.2" x14ac:dyDescent="0.3">
      <c r="A176" s="13" t="s">
        <v>394</v>
      </c>
      <c r="B176" s="13" t="s">
        <v>394</v>
      </c>
      <c r="C176" s="12" t="s">
        <v>101</v>
      </c>
      <c r="D176" s="12" t="s">
        <v>28</v>
      </c>
      <c r="E176" s="12" t="s">
        <v>14</v>
      </c>
      <c r="F176" s="12"/>
      <c r="G176" s="12" t="s">
        <v>840</v>
      </c>
      <c r="H176" s="11">
        <v>431391.85</v>
      </c>
      <c r="I176" s="11">
        <v>235525.15999999997</v>
      </c>
      <c r="J176" s="11">
        <v>496905.25</v>
      </c>
      <c r="K176" s="11">
        <v>534633.65999999992</v>
      </c>
      <c r="L176" s="11">
        <v>466805.19999999995</v>
      </c>
      <c r="M176" s="11">
        <v>4539.8143522680721</v>
      </c>
      <c r="N176" s="11">
        <v>10088.954957100348</v>
      </c>
      <c r="O176" s="11">
        <v>12506.460487144072</v>
      </c>
      <c r="P176" s="11">
        <v>21575.168892109436</v>
      </c>
      <c r="Q176" s="11">
        <v>48710.398688621928</v>
      </c>
      <c r="R176" s="11">
        <f>SUM('UPL Debt Allocation by Hospital'!I176,'UPL Debt Allocation by Hospital'!K176,'UPL Debt Allocation by Hospital'!O176:Q176)</f>
        <v>50094.293918195384</v>
      </c>
      <c r="S176" s="11">
        <f t="shared" si="7"/>
        <v>1383.8952295734562</v>
      </c>
      <c r="T176" s="11">
        <v>4539.8143522680721</v>
      </c>
      <c r="U176" s="11">
        <v>10088.954957100348</v>
      </c>
      <c r="V176" s="11">
        <v>12506.460487144072</v>
      </c>
      <c r="W176" s="11">
        <v>21575.168892109436</v>
      </c>
      <c r="X176" s="11">
        <v>48710.398688621928</v>
      </c>
      <c r="Y176" s="11">
        <f>SUM('UPL Debt Allocation by Hospital'!I176,'UPL Debt Allocation by Hospital'!K176,'UPL Debt Allocation by Hospital'!U176:W176)</f>
        <v>50094.293918195384</v>
      </c>
      <c r="Z176" s="11">
        <f t="shared" si="8"/>
        <v>1383.8952295734562</v>
      </c>
      <c r="AA176" s="11">
        <v>1864.3669160518757</v>
      </c>
      <c r="AB176" s="11">
        <v>2286.0408290982714</v>
      </c>
      <c r="AC176" s="11">
        <v>2032.6095399592316</v>
      </c>
      <c r="AD176" s="11">
        <v>13387.990221411492</v>
      </c>
      <c r="AE176" s="11">
        <v>19571.007506520869</v>
      </c>
      <c r="AF176" s="11">
        <f>SUM('UPL Debt Allocation by Hospital'!I176,'UPL Debt Allocation by Hospital'!K176,'UPL Debt Allocation by Hospital'!AA176:AC176)</f>
        <v>49521.375843927039</v>
      </c>
      <c r="AG176" s="11">
        <f t="shared" si="6"/>
        <v>29950.368337406169</v>
      </c>
    </row>
    <row r="177" spans="1:33" ht="16.2" x14ac:dyDescent="0.3">
      <c r="A177" s="13" t="s">
        <v>395</v>
      </c>
      <c r="B177" s="13" t="s">
        <v>395</v>
      </c>
      <c r="C177" s="12" t="s">
        <v>839</v>
      </c>
      <c r="D177" s="12" t="s">
        <v>13</v>
      </c>
      <c r="E177" s="12"/>
      <c r="F177" s="12"/>
      <c r="G177" s="12" t="s">
        <v>660</v>
      </c>
      <c r="H177" s="11">
        <v>14295304.23</v>
      </c>
      <c r="I177" s="11">
        <v>0</v>
      </c>
      <c r="J177" s="11">
        <v>0</v>
      </c>
      <c r="K177" s="11">
        <v>15747451.49</v>
      </c>
      <c r="L177" s="11">
        <v>12494273.419999998</v>
      </c>
      <c r="M177" s="11">
        <v>1557424.2388672025</v>
      </c>
      <c r="N177" s="11">
        <v>773810.71794562123</v>
      </c>
      <c r="O177" s="11">
        <v>714327.82689510251</v>
      </c>
      <c r="P177" s="11">
        <v>738255.86042896495</v>
      </c>
      <c r="Q177" s="11">
        <v>3783818.6441368908</v>
      </c>
      <c r="R177" s="11">
        <f>SUM('UPL Debt Allocation by Hospital'!I177,'UPL Debt Allocation by Hospital'!K177,'UPL Debt Allocation by Hospital'!O177:Q177)</f>
        <v>1001851.8092686125</v>
      </c>
      <c r="S177" s="11">
        <f t="shared" si="7"/>
        <v>0</v>
      </c>
      <c r="T177" s="11">
        <v>1624259.5228590283</v>
      </c>
      <c r="U177" s="11">
        <v>811748.15093901427</v>
      </c>
      <c r="V177" s="11">
        <v>773493.79012478166</v>
      </c>
      <c r="W177" s="11">
        <v>809169.61174642481</v>
      </c>
      <c r="X177" s="11">
        <v>4018671.0756692486</v>
      </c>
      <c r="Y177" s="11">
        <f>SUM('UPL Debt Allocation by Hospital'!I177,'UPL Debt Allocation by Hospital'!K177,'UPL Debt Allocation by Hospital'!U177:W177)</f>
        <v>1006334.6809795178</v>
      </c>
      <c r="Z177" s="11">
        <f t="shared" si="8"/>
        <v>0</v>
      </c>
      <c r="AA177" s="11">
        <v>6632897.4443543507</v>
      </c>
      <c r="AB177" s="11">
        <v>0</v>
      </c>
      <c r="AC177" s="11">
        <v>209476.03393084591</v>
      </c>
      <c r="AD177" s="11">
        <v>724749.49533922505</v>
      </c>
      <c r="AE177" s="11">
        <v>7567122.9736244213</v>
      </c>
      <c r="AF177" s="11">
        <f>SUM('UPL Debt Allocation by Hospital'!I177,'UPL Debt Allocation by Hospital'!K177,'UPL Debt Allocation by Hospital'!AA177:AC177)</f>
        <v>1105684.5644672345</v>
      </c>
      <c r="AG177" s="11">
        <f t="shared" si="6"/>
        <v>0</v>
      </c>
    </row>
    <row r="178" spans="1:33" ht="16.2" x14ac:dyDescent="0.3">
      <c r="A178" s="13" t="s">
        <v>396</v>
      </c>
      <c r="B178" s="13" t="s">
        <v>396</v>
      </c>
      <c r="C178" s="12" t="s">
        <v>102</v>
      </c>
      <c r="D178" s="12" t="s">
        <v>28</v>
      </c>
      <c r="E178" s="12" t="s">
        <v>14</v>
      </c>
      <c r="F178" s="12"/>
      <c r="G178" s="12" t="s">
        <v>838</v>
      </c>
      <c r="H178" s="11">
        <v>1412129.64</v>
      </c>
      <c r="I178" s="11">
        <v>588455</v>
      </c>
      <c r="J178" s="11">
        <v>1040368.02</v>
      </c>
      <c r="K178" s="11">
        <v>1273047.1000000001</v>
      </c>
      <c r="L178" s="11">
        <v>573443.64</v>
      </c>
      <c r="M178" s="11">
        <v>7670.5525424160487</v>
      </c>
      <c r="N178" s="11">
        <v>23806.130297218842</v>
      </c>
      <c r="O178" s="11">
        <v>16789.997884460958</v>
      </c>
      <c r="P178" s="11">
        <v>40827.978400926746</v>
      </c>
      <c r="Q178" s="11">
        <v>89094.65912502259</v>
      </c>
      <c r="R178" s="11">
        <f>SUM('UPL Debt Allocation by Hospital'!I178,'UPL Debt Allocation by Hospital'!K178,'UPL Debt Allocation by Hospital'!O178:Q178)</f>
        <v>104621.20573777606</v>
      </c>
      <c r="S178" s="11">
        <f t="shared" si="7"/>
        <v>15526.546612753475</v>
      </c>
      <c r="T178" s="11">
        <v>7670.5525424160487</v>
      </c>
      <c r="U178" s="11">
        <v>23806.130297218842</v>
      </c>
      <c r="V178" s="11">
        <v>16789.997884460958</v>
      </c>
      <c r="W178" s="11">
        <v>40827.978400926746</v>
      </c>
      <c r="X178" s="11">
        <v>89094.65912502259</v>
      </c>
      <c r="Y178" s="11">
        <f>SUM('UPL Debt Allocation by Hospital'!I178,'UPL Debt Allocation by Hospital'!K178,'UPL Debt Allocation by Hospital'!U178:W178)</f>
        <v>104621.20573777604</v>
      </c>
      <c r="Z178" s="11">
        <f t="shared" si="8"/>
        <v>15526.546612753446</v>
      </c>
      <c r="AA178" s="11">
        <v>0</v>
      </c>
      <c r="AB178" s="11">
        <v>6220.2228018032256</v>
      </c>
      <c r="AC178" s="11">
        <v>10310.877918486891</v>
      </c>
      <c r="AD178" s="11">
        <v>38745.908804895684</v>
      </c>
      <c r="AE178" s="11">
        <v>55277.0095251858</v>
      </c>
      <c r="AF178" s="11">
        <f>SUM('UPL Debt Allocation by Hospital'!I178,'UPL Debt Allocation by Hospital'!K178,'UPL Debt Allocation by Hospital'!AA178:AC178)</f>
        <v>103753.417854163</v>
      </c>
      <c r="AG178" s="11">
        <f t="shared" si="6"/>
        <v>48476.408328977195</v>
      </c>
    </row>
    <row r="179" spans="1:33" ht="16.2" x14ac:dyDescent="0.3">
      <c r="A179" s="13" t="s">
        <v>605</v>
      </c>
      <c r="B179" s="13" t="s">
        <v>605</v>
      </c>
      <c r="C179" s="12" t="s">
        <v>637</v>
      </c>
      <c r="D179" s="12" t="s">
        <v>13</v>
      </c>
      <c r="E179" s="12"/>
      <c r="F179" s="12" t="s">
        <v>661</v>
      </c>
      <c r="G179" s="12" t="s">
        <v>704</v>
      </c>
      <c r="H179" s="11">
        <v>3915475.25</v>
      </c>
      <c r="I179" s="11">
        <v>1850297.3</v>
      </c>
      <c r="J179" s="11">
        <v>0</v>
      </c>
      <c r="K179" s="11">
        <v>1950221.22</v>
      </c>
      <c r="L179" s="11">
        <v>0</v>
      </c>
      <c r="M179" s="11">
        <v>0</v>
      </c>
      <c r="N179" s="11">
        <v>133564.07168855576</v>
      </c>
      <c r="O179" s="11">
        <v>0</v>
      </c>
      <c r="P179" s="11">
        <v>226195.11585849168</v>
      </c>
      <c r="Q179" s="11">
        <v>359759.18754704745</v>
      </c>
      <c r="R179" s="11">
        <f>SUM('UPL Debt Allocation by Hospital'!I179,'UPL Debt Allocation by Hospital'!K179,'UPL Debt Allocation by Hospital'!O179:Q179)</f>
        <v>128206.49454219243</v>
      </c>
      <c r="S179" s="11">
        <f t="shared" si="7"/>
        <v>0</v>
      </c>
      <c r="T179" s="11">
        <v>0</v>
      </c>
      <c r="U179" s="11">
        <v>140112.2854861907</v>
      </c>
      <c r="V179" s="11">
        <v>0</v>
      </c>
      <c r="W179" s="11">
        <v>247922.46684205555</v>
      </c>
      <c r="X179" s="11">
        <v>388034.75232824625</v>
      </c>
      <c r="Y179" s="11">
        <f>SUM('UPL Debt Allocation by Hospital'!I179,'UPL Debt Allocation by Hospital'!K179,'UPL Debt Allocation by Hospital'!U179:W179)</f>
        <v>128385.54637804607</v>
      </c>
      <c r="Z179" s="11">
        <f t="shared" si="8"/>
        <v>0</v>
      </c>
      <c r="AA179" s="11">
        <v>0</v>
      </c>
      <c r="AB179" s="11">
        <v>177342.26259069348</v>
      </c>
      <c r="AC179" s="11">
        <v>0</v>
      </c>
      <c r="AD179" s="11">
        <v>1151320.0749273107</v>
      </c>
      <c r="AE179" s="11">
        <v>1328662.3375180042</v>
      </c>
      <c r="AF179" s="11">
        <f>SUM('UPL Debt Allocation by Hospital'!I179,'UPL Debt Allocation by Hospital'!K179,'UPL Debt Allocation by Hospital'!AA179:AC179)</f>
        <v>129403.54853181809</v>
      </c>
      <c r="AG179" s="11">
        <f t="shared" si="6"/>
        <v>0</v>
      </c>
    </row>
    <row r="180" spans="1:33" ht="16.2" x14ac:dyDescent="0.3">
      <c r="A180" s="13" t="s">
        <v>397</v>
      </c>
      <c r="B180" s="13" t="s">
        <v>397</v>
      </c>
      <c r="C180" s="12" t="s">
        <v>103</v>
      </c>
      <c r="D180" s="12" t="s">
        <v>28</v>
      </c>
      <c r="E180" s="12" t="s">
        <v>14</v>
      </c>
      <c r="F180" s="12"/>
      <c r="G180" s="12" t="s">
        <v>837</v>
      </c>
      <c r="H180" s="11">
        <v>308495.59999999998</v>
      </c>
      <c r="I180" s="11">
        <v>325103.19</v>
      </c>
      <c r="J180" s="11">
        <v>561148.17000000004</v>
      </c>
      <c r="K180" s="11">
        <v>719271.4</v>
      </c>
      <c r="L180" s="11">
        <v>458080.41000000003</v>
      </c>
      <c r="M180" s="11">
        <v>16947.904715003511</v>
      </c>
      <c r="N180" s="11">
        <v>30658.497109465879</v>
      </c>
      <c r="O180" s="11">
        <v>12030.05902542751</v>
      </c>
      <c r="P180" s="11">
        <v>15214.691541167354</v>
      </c>
      <c r="Q180" s="11">
        <v>74851.152391064243</v>
      </c>
      <c r="R180" s="11">
        <f>SUM('UPL Debt Allocation by Hospital'!I180,'UPL Debt Allocation by Hospital'!K180,'UPL Debt Allocation by Hospital'!O180:Q180)</f>
        <v>57799.754359395214</v>
      </c>
      <c r="S180" s="11">
        <f t="shared" si="7"/>
        <v>0</v>
      </c>
      <c r="T180" s="11">
        <v>17433.126938911853</v>
      </c>
      <c r="U180" s="11">
        <v>30658.497109465879</v>
      </c>
      <c r="V180" s="11">
        <v>12030.05902542751</v>
      </c>
      <c r="W180" s="11">
        <v>15214.691541167354</v>
      </c>
      <c r="X180" s="11">
        <v>75336.374614972592</v>
      </c>
      <c r="Y180" s="11">
        <f>SUM('UPL Debt Allocation by Hospital'!I180,'UPL Debt Allocation by Hospital'!K180,'UPL Debt Allocation by Hospital'!U180:W180)</f>
        <v>57813.023455067261</v>
      </c>
      <c r="Z180" s="11">
        <f t="shared" si="8"/>
        <v>0</v>
      </c>
      <c r="AA180" s="11">
        <v>4136.145878240096</v>
      </c>
      <c r="AB180" s="11">
        <v>1101.8652178066341</v>
      </c>
      <c r="AC180" s="11">
        <v>665.475446130298</v>
      </c>
      <c r="AD180" s="11">
        <v>1444.2316219594243</v>
      </c>
      <c r="AE180" s="11">
        <v>7347.7181641364523</v>
      </c>
      <c r="AF180" s="11">
        <f>SUM('UPL Debt Allocation by Hospital'!I180,'UPL Debt Allocation by Hospital'!K180,'UPL Debt Allocation by Hospital'!AA180:AC180)</f>
        <v>56330.463111877827</v>
      </c>
      <c r="AG180" s="11">
        <f t="shared" si="6"/>
        <v>48982.744947741376</v>
      </c>
    </row>
    <row r="181" spans="1:33" ht="16.2" x14ac:dyDescent="0.3">
      <c r="A181" s="13" t="s">
        <v>398</v>
      </c>
      <c r="B181" s="13" t="s">
        <v>398</v>
      </c>
      <c r="C181" s="12" t="s">
        <v>104</v>
      </c>
      <c r="D181" s="12" t="s">
        <v>13</v>
      </c>
      <c r="E181" s="12"/>
      <c r="F181" s="12"/>
      <c r="G181" s="12" t="s">
        <v>698</v>
      </c>
      <c r="H181" s="11">
        <v>0</v>
      </c>
      <c r="I181" s="11">
        <v>18328535.969999999</v>
      </c>
      <c r="J181" s="11">
        <v>7955458.8399999999</v>
      </c>
      <c r="K181" s="11">
        <v>7361487.0999999996</v>
      </c>
      <c r="L181" s="11">
        <v>5315079.51</v>
      </c>
      <c r="M181" s="11">
        <v>565361.93697290646</v>
      </c>
      <c r="N181" s="11">
        <v>555935.68993932265</v>
      </c>
      <c r="O181" s="11">
        <v>296057.33210220159</v>
      </c>
      <c r="P181" s="11">
        <v>505328.64646652754</v>
      </c>
      <c r="Q181" s="11">
        <v>1922683.6054809585</v>
      </c>
      <c r="R181" s="11">
        <f>SUM('UPL Debt Allocation by Hospital'!I181,'UPL Debt Allocation by Hospital'!K181,'UPL Debt Allocation by Hospital'!O181:Q181)</f>
        <v>911461.33621977293</v>
      </c>
      <c r="S181" s="11">
        <f t="shared" si="7"/>
        <v>0</v>
      </c>
      <c r="T181" s="11">
        <v>589623.87195039005</v>
      </c>
      <c r="U181" s="11">
        <v>583191.41604467097</v>
      </c>
      <c r="V181" s="11">
        <v>320579.01047664345</v>
      </c>
      <c r="W181" s="11">
        <v>553868.38978572586</v>
      </c>
      <c r="X181" s="11">
        <v>2047262.6882574302</v>
      </c>
      <c r="Y181" s="11">
        <f>SUM('UPL Debt Allocation by Hospital'!I181,'UPL Debt Allocation by Hospital'!K181,'UPL Debt Allocation by Hospital'!U181:W181)</f>
        <v>913540.59801023966</v>
      </c>
      <c r="Z181" s="11">
        <f t="shared" si="8"/>
        <v>0</v>
      </c>
      <c r="AA181" s="11">
        <v>486313.14415238344</v>
      </c>
      <c r="AB181" s="11">
        <v>1022258.3529871848</v>
      </c>
      <c r="AC181" s="11">
        <v>28227.89809913623</v>
      </c>
      <c r="AD181" s="11">
        <v>1209874.407150253</v>
      </c>
      <c r="AE181" s="11">
        <v>2746673.8023889577</v>
      </c>
      <c r="AF181" s="11">
        <f>SUM('UPL Debt Allocation by Hospital'!I181,'UPL Debt Allocation by Hospital'!K181,'UPL Debt Allocation by Hospital'!AA181:AC181)</f>
        <v>914727.12274179712</v>
      </c>
      <c r="AG181" s="11">
        <f t="shared" si="6"/>
        <v>0</v>
      </c>
    </row>
    <row r="182" spans="1:33" ht="16.2" x14ac:dyDescent="0.3">
      <c r="A182" s="13" t="s">
        <v>399</v>
      </c>
      <c r="B182" s="13" t="s">
        <v>399</v>
      </c>
      <c r="C182" s="12" t="s">
        <v>587</v>
      </c>
      <c r="D182" s="12" t="s">
        <v>13</v>
      </c>
      <c r="E182" s="12" t="s">
        <v>14</v>
      </c>
      <c r="F182" s="12"/>
      <c r="G182" s="12" t="s">
        <v>830</v>
      </c>
      <c r="H182" s="11">
        <v>0</v>
      </c>
      <c r="I182" s="11">
        <v>0</v>
      </c>
      <c r="J182" s="11">
        <v>0</v>
      </c>
      <c r="K182" s="11">
        <v>3070974.76</v>
      </c>
      <c r="L182" s="11">
        <v>0</v>
      </c>
      <c r="M182" s="11">
        <v>0</v>
      </c>
      <c r="N182" s="11">
        <v>78833.348296723751</v>
      </c>
      <c r="O182" s="11">
        <v>332609.54524145636</v>
      </c>
      <c r="P182" s="11">
        <v>201835.17591350549</v>
      </c>
      <c r="Q182" s="11">
        <v>613278.06945168553</v>
      </c>
      <c r="R182" s="11">
        <f>SUM('UPL Debt Allocation by Hospital'!I182,'UPL Debt Allocation by Hospital'!K182,'UPL Debt Allocation by Hospital'!O182:Q182)</f>
        <v>95221.928673367569</v>
      </c>
      <c r="S182" s="11">
        <f t="shared" si="7"/>
        <v>0</v>
      </c>
      <c r="T182" s="11">
        <v>0</v>
      </c>
      <c r="U182" s="11">
        <v>78833.348296723751</v>
      </c>
      <c r="V182" s="11">
        <v>332609.54524145636</v>
      </c>
      <c r="W182" s="11">
        <v>201835.17591350549</v>
      </c>
      <c r="X182" s="11">
        <v>613278.06945168553</v>
      </c>
      <c r="Y182" s="11">
        <f>SUM('UPL Debt Allocation by Hospital'!I182,'UPL Debt Allocation by Hospital'!K182,'UPL Debt Allocation by Hospital'!U182:W182)</f>
        <v>95221.92867336754</v>
      </c>
      <c r="Z182" s="11">
        <f t="shared" si="8"/>
        <v>0</v>
      </c>
      <c r="AA182" s="11">
        <v>0</v>
      </c>
      <c r="AB182" s="11">
        <v>159727.56674715463</v>
      </c>
      <c r="AC182" s="11">
        <v>1821905.1584908199</v>
      </c>
      <c r="AD182" s="11">
        <v>290434.01326327591</v>
      </c>
      <c r="AE182" s="11">
        <v>2272066.7385012503</v>
      </c>
      <c r="AF182" s="11">
        <f>SUM('UPL Debt Allocation by Hospital'!I182,'UPL Debt Allocation by Hospital'!K182,'UPL Debt Allocation by Hospital'!AA182:AC182)</f>
        <v>138156.78137262151</v>
      </c>
      <c r="AG182" s="11">
        <f t="shared" si="6"/>
        <v>0</v>
      </c>
    </row>
    <row r="183" spans="1:33" ht="16.2" x14ac:dyDescent="0.3">
      <c r="A183" s="13" t="s">
        <v>400</v>
      </c>
      <c r="B183" s="13" t="s">
        <v>400</v>
      </c>
      <c r="C183" s="12" t="s">
        <v>106</v>
      </c>
      <c r="D183" s="12" t="s">
        <v>28</v>
      </c>
      <c r="E183" s="12" t="s">
        <v>14</v>
      </c>
      <c r="F183" s="12"/>
      <c r="G183" s="12" t="s">
        <v>727</v>
      </c>
      <c r="H183" s="11">
        <v>9386189.9400000013</v>
      </c>
      <c r="I183" s="11">
        <v>9633793.8599999994</v>
      </c>
      <c r="J183" s="11">
        <v>14519112.4</v>
      </c>
      <c r="K183" s="11">
        <v>13200012.970000001</v>
      </c>
      <c r="L183" s="11">
        <v>12948685.960000001</v>
      </c>
      <c r="M183" s="11">
        <v>0</v>
      </c>
      <c r="N183" s="11">
        <v>259493.04404580532</v>
      </c>
      <c r="O183" s="11">
        <v>379292.35302275256</v>
      </c>
      <c r="P183" s="11">
        <v>585214.10625481023</v>
      </c>
      <c r="Q183" s="11">
        <v>1223999.5033233683</v>
      </c>
      <c r="R183" s="11">
        <f>SUM('UPL Debt Allocation by Hospital'!I183,'UPL Debt Allocation by Hospital'!K183,'UPL Debt Allocation by Hospital'!O183:Q183)</f>
        <v>1387765.8389766789</v>
      </c>
      <c r="S183" s="11">
        <f t="shared" si="7"/>
        <v>163766.33565331064</v>
      </c>
      <c r="T183" s="11">
        <v>0</v>
      </c>
      <c r="U183" s="11">
        <v>259493.04404580532</v>
      </c>
      <c r="V183" s="11">
        <v>379292.35302275256</v>
      </c>
      <c r="W183" s="11">
        <v>585214.10625481023</v>
      </c>
      <c r="X183" s="11">
        <v>1223999.5033233683</v>
      </c>
      <c r="Y183" s="11">
        <f>SUM('UPL Debt Allocation by Hospital'!I183,'UPL Debt Allocation by Hospital'!K183,'UPL Debt Allocation by Hospital'!U183:W183)</f>
        <v>1387765.8389766784</v>
      </c>
      <c r="Z183" s="11">
        <f t="shared" si="8"/>
        <v>163766.33565331018</v>
      </c>
      <c r="AA183" s="11">
        <v>0</v>
      </c>
      <c r="AB183" s="11">
        <v>226744.35505558606</v>
      </c>
      <c r="AC183" s="11">
        <v>233727.03920529396</v>
      </c>
      <c r="AD183" s="11">
        <v>373024.78016045329</v>
      </c>
      <c r="AE183" s="11">
        <v>833496.17442133324</v>
      </c>
      <c r="AF183" s="11">
        <f>SUM('UPL Debt Allocation by Hospital'!I183,'UPL Debt Allocation by Hospital'!K183,'UPL Debt Allocation by Hospital'!AA183:AC183)</f>
        <v>1382890.0713140019</v>
      </c>
      <c r="AG183" s="11">
        <f t="shared" si="6"/>
        <v>549393.89689266868</v>
      </c>
    </row>
    <row r="184" spans="1:33" ht="16.2" x14ac:dyDescent="0.3">
      <c r="A184" s="13" t="s">
        <v>401</v>
      </c>
      <c r="B184" s="13" t="s">
        <v>401</v>
      </c>
      <c r="C184" s="12" t="s">
        <v>107</v>
      </c>
      <c r="D184" s="12" t="s">
        <v>13</v>
      </c>
      <c r="E184" s="12" t="s">
        <v>14</v>
      </c>
      <c r="F184" s="12"/>
      <c r="G184" s="12" t="s">
        <v>765</v>
      </c>
      <c r="H184" s="11">
        <v>302771.99</v>
      </c>
      <c r="I184" s="11">
        <v>601437.34</v>
      </c>
      <c r="J184" s="11">
        <v>125877.52</v>
      </c>
      <c r="K184" s="11">
        <v>2900699.5</v>
      </c>
      <c r="L184" s="11">
        <v>1296750.6400000001</v>
      </c>
      <c r="M184" s="11">
        <v>460272.84058103815</v>
      </c>
      <c r="N184" s="11">
        <v>80327.548872674743</v>
      </c>
      <c r="O184" s="11">
        <v>49776.248822078058</v>
      </c>
      <c r="P184" s="11">
        <v>103554.51068097752</v>
      </c>
      <c r="Q184" s="11">
        <v>693931.14895676845</v>
      </c>
      <c r="R184" s="11">
        <f>SUM('UPL Debt Allocation by Hospital'!I184,'UPL Debt Allocation by Hospital'!K184,'UPL Debt Allocation by Hospital'!O184:Q184)</f>
        <v>147583.75533760287</v>
      </c>
      <c r="S184" s="11">
        <f t="shared" si="7"/>
        <v>0</v>
      </c>
      <c r="T184" s="11">
        <v>460272.84058103815</v>
      </c>
      <c r="U184" s="11">
        <v>80327.548872674743</v>
      </c>
      <c r="V184" s="11">
        <v>49776.248822078058</v>
      </c>
      <c r="W184" s="11">
        <v>103554.51068097752</v>
      </c>
      <c r="X184" s="11">
        <v>693931.14895676845</v>
      </c>
      <c r="Y184" s="11">
        <f>SUM('UPL Debt Allocation by Hospital'!I184,'UPL Debt Allocation by Hospital'!K184,'UPL Debt Allocation by Hospital'!U184:W184)</f>
        <v>147583.75533760284</v>
      </c>
      <c r="Z184" s="11">
        <f t="shared" si="8"/>
        <v>0</v>
      </c>
      <c r="AA184" s="11">
        <v>2396537.5810828889</v>
      </c>
      <c r="AB184" s="11">
        <v>56357.383699095728</v>
      </c>
      <c r="AC184" s="11">
        <v>87998.013673165187</v>
      </c>
      <c r="AD184" s="11">
        <v>169548.73967465089</v>
      </c>
      <c r="AE184" s="11">
        <v>2710441.7181298011</v>
      </c>
      <c r="AF184" s="11">
        <f>SUM('UPL Debt Allocation by Hospital'!I184,'UPL Debt Allocation by Hospital'!K184,'UPL Debt Allocation by Hospital'!AA184:AC184)</f>
        <v>200923.37893519251</v>
      </c>
      <c r="AG184" s="11">
        <f t="shared" si="6"/>
        <v>0</v>
      </c>
    </row>
    <row r="185" spans="1:33" ht="16.2" x14ac:dyDescent="0.3">
      <c r="A185" s="13" t="s">
        <v>402</v>
      </c>
      <c r="B185" s="13" t="s">
        <v>402</v>
      </c>
      <c r="C185" s="12" t="s">
        <v>836</v>
      </c>
      <c r="D185" s="12" t="s">
        <v>13</v>
      </c>
      <c r="E185" s="12"/>
      <c r="F185" s="12"/>
      <c r="G185" s="12" t="s">
        <v>675</v>
      </c>
      <c r="H185" s="11">
        <v>18230358.100000001</v>
      </c>
      <c r="I185" s="11">
        <v>15927132.93</v>
      </c>
      <c r="J185" s="11">
        <v>7342940.9100000001</v>
      </c>
      <c r="K185" s="11">
        <v>7805871.4899999993</v>
      </c>
      <c r="L185" s="11">
        <v>5840249.5899999999</v>
      </c>
      <c r="M185" s="11">
        <v>1247554.6419812033</v>
      </c>
      <c r="N185" s="11">
        <v>1078973.3086056416</v>
      </c>
      <c r="O185" s="11">
        <v>870172.12312479271</v>
      </c>
      <c r="P185" s="11">
        <v>629695.79817001626</v>
      </c>
      <c r="Q185" s="11">
        <v>3826395.871881654</v>
      </c>
      <c r="R185" s="11">
        <f>SUM('UPL Debt Allocation by Hospital'!I185,'UPL Debt Allocation by Hospital'!K185,'UPL Debt Allocation by Hospital'!O185:Q185)</f>
        <v>1116075.5042609761</v>
      </c>
      <c r="S185" s="11">
        <f t="shared" si="7"/>
        <v>0</v>
      </c>
      <c r="T185" s="11">
        <v>1301092.1860307178</v>
      </c>
      <c r="U185" s="11">
        <v>1131871.8749443968</v>
      </c>
      <c r="V185" s="11">
        <v>942246.27437839319</v>
      </c>
      <c r="W185" s="11">
        <v>690181.72673566488</v>
      </c>
      <c r="X185" s="11">
        <v>4065392.0620891731</v>
      </c>
      <c r="Y185" s="11">
        <f>SUM('UPL Debt Allocation by Hospital'!I185,'UPL Debt Allocation by Hospital'!K185,'UPL Debt Allocation by Hospital'!U185:W185)</f>
        <v>1120956.7798623203</v>
      </c>
      <c r="Z185" s="11">
        <f t="shared" si="8"/>
        <v>0</v>
      </c>
      <c r="AA185" s="11">
        <v>3539639.2664313125</v>
      </c>
      <c r="AB185" s="11">
        <v>4419927.0469008563</v>
      </c>
      <c r="AC185" s="11">
        <v>4273850.8596503465</v>
      </c>
      <c r="AD185" s="11">
        <v>453741.15446908213</v>
      </c>
      <c r="AE185" s="11">
        <v>12687158.327451596</v>
      </c>
      <c r="AF185" s="11">
        <f>SUM('UPL Debt Allocation by Hospital'!I185,'UPL Debt Allocation by Hospital'!K185,'UPL Debt Allocation by Hospital'!AA185:AC185)</f>
        <v>1363178.8957265096</v>
      </c>
      <c r="AG185" s="11">
        <f t="shared" si="6"/>
        <v>0</v>
      </c>
    </row>
    <row r="186" spans="1:33" ht="16.2" x14ac:dyDescent="0.3">
      <c r="A186" s="13" t="s">
        <v>403</v>
      </c>
      <c r="B186" s="13" t="s">
        <v>403</v>
      </c>
      <c r="C186" s="12" t="s">
        <v>108</v>
      </c>
      <c r="D186" s="12" t="s">
        <v>28</v>
      </c>
      <c r="E186" s="12" t="s">
        <v>14</v>
      </c>
      <c r="F186" s="12"/>
      <c r="G186" s="12" t="s">
        <v>835</v>
      </c>
      <c r="H186" s="11">
        <v>1905891.53</v>
      </c>
      <c r="I186" s="11">
        <v>675900</v>
      </c>
      <c r="J186" s="11">
        <v>763470.23</v>
      </c>
      <c r="K186" s="11">
        <v>1343052.1300000001</v>
      </c>
      <c r="L186" s="11">
        <v>1701503.59</v>
      </c>
      <c r="M186" s="11">
        <v>8130.7973892476366</v>
      </c>
      <c r="N186" s="11">
        <v>29170.182366982139</v>
      </c>
      <c r="O186" s="11">
        <v>45521.100989149811</v>
      </c>
      <c r="P186" s="11">
        <v>107712.30776238696</v>
      </c>
      <c r="Q186" s="11">
        <v>190534.38850776653</v>
      </c>
      <c r="R186" s="11">
        <f>SUM('UPL Debt Allocation by Hospital'!I186,'UPL Debt Allocation by Hospital'!K186,'UPL Debt Allocation by Hospital'!O186:Q186)</f>
        <v>137280.00073449672</v>
      </c>
      <c r="S186" s="11">
        <f t="shared" si="7"/>
        <v>0</v>
      </c>
      <c r="T186" s="11">
        <v>8130.7973892476366</v>
      </c>
      <c r="U186" s="11">
        <v>29170.182366982139</v>
      </c>
      <c r="V186" s="11">
        <v>45521.100989149811</v>
      </c>
      <c r="W186" s="11">
        <v>107712.30776238696</v>
      </c>
      <c r="X186" s="11">
        <v>190534.38850776653</v>
      </c>
      <c r="Y186" s="11">
        <f>SUM('UPL Debt Allocation by Hospital'!I186,'UPL Debt Allocation by Hospital'!K186,'UPL Debt Allocation by Hospital'!U186:W186)</f>
        <v>137280.00073449672</v>
      </c>
      <c r="Z186" s="11">
        <f t="shared" si="8"/>
        <v>0</v>
      </c>
      <c r="AA186" s="11">
        <v>0</v>
      </c>
      <c r="AB186" s="11">
        <v>12041.915996782067</v>
      </c>
      <c r="AC186" s="11">
        <v>7053.2990463123151</v>
      </c>
      <c r="AD186" s="11">
        <v>148712.76857845689</v>
      </c>
      <c r="AE186" s="11">
        <v>167807.98362155128</v>
      </c>
      <c r="AF186" s="11">
        <f>SUM('UPL Debt Allocation by Hospital'!I186,'UPL Debt Allocation by Hospital'!K186,'UPL Debt Allocation by Hospital'!AA186:AC186)</f>
        <v>135537.45015024205</v>
      </c>
      <c r="AG186" s="11">
        <f t="shared" si="6"/>
        <v>0</v>
      </c>
    </row>
    <row r="187" spans="1:33" ht="16.2" x14ac:dyDescent="0.3">
      <c r="A187" s="13" t="s">
        <v>404</v>
      </c>
      <c r="B187" s="13" t="s">
        <v>404</v>
      </c>
      <c r="C187" s="12" t="s">
        <v>638</v>
      </c>
      <c r="D187" s="12" t="s">
        <v>28</v>
      </c>
      <c r="E187" s="12" t="s">
        <v>14</v>
      </c>
      <c r="F187" s="12"/>
      <c r="G187" s="12" t="s">
        <v>834</v>
      </c>
      <c r="H187" s="11">
        <v>1844956.83</v>
      </c>
      <c r="I187" s="11">
        <v>917496.81</v>
      </c>
      <c r="J187" s="11">
        <v>1259271.1200000001</v>
      </c>
      <c r="K187" s="11">
        <v>1169206.8899999999</v>
      </c>
      <c r="L187" s="11">
        <v>726463.21</v>
      </c>
      <c r="M187" s="11">
        <v>15232.97302517696</v>
      </c>
      <c r="N187" s="11">
        <v>20737.632956315512</v>
      </c>
      <c r="O187" s="11">
        <v>20932.964406565912</v>
      </c>
      <c r="P187" s="11">
        <v>52051.120356636296</v>
      </c>
      <c r="Q187" s="11">
        <v>108954.69074469469</v>
      </c>
      <c r="R187" s="11">
        <f>SUM('UPL Debt Allocation by Hospital'!I187,'UPL Debt Allocation by Hospital'!K187,'UPL Debt Allocation by Hospital'!O187:Q187)</f>
        <v>122157.94541286649</v>
      </c>
      <c r="S187" s="11">
        <f t="shared" si="7"/>
        <v>13203.254668171809</v>
      </c>
      <c r="T187" s="11">
        <v>15232.97302517696</v>
      </c>
      <c r="U187" s="11">
        <v>20737.632956315512</v>
      </c>
      <c r="V187" s="11">
        <v>20932.964406565912</v>
      </c>
      <c r="W187" s="11">
        <v>52051.120356636296</v>
      </c>
      <c r="X187" s="11">
        <v>108954.69074469469</v>
      </c>
      <c r="Y187" s="11">
        <f>SUM('UPL Debt Allocation by Hospital'!I187,'UPL Debt Allocation by Hospital'!K187,'UPL Debt Allocation by Hospital'!U187:W187)</f>
        <v>122157.94541286648</v>
      </c>
      <c r="Z187" s="11">
        <f t="shared" si="8"/>
        <v>13203.254668171794</v>
      </c>
      <c r="AA187" s="11">
        <v>0</v>
      </c>
      <c r="AB187" s="11">
        <v>0</v>
      </c>
      <c r="AC187" s="11">
        <v>4024.2118945019397</v>
      </c>
      <c r="AD187" s="11">
        <v>17366.267268182452</v>
      </c>
      <c r="AE187" s="11">
        <v>21390.479162684391</v>
      </c>
      <c r="AF187" s="11">
        <f>SUM('UPL Debt Allocation by Hospital'!I187,'UPL Debt Allocation by Hospital'!K187,'UPL Debt Allocation by Hospital'!AA187:AC187)</f>
        <v>120711.9875955834</v>
      </c>
      <c r="AG187" s="11">
        <f t="shared" si="6"/>
        <v>99321.508432899005</v>
      </c>
    </row>
    <row r="188" spans="1:33" ht="16.2" x14ac:dyDescent="0.3">
      <c r="A188" s="13" t="s">
        <v>405</v>
      </c>
      <c r="B188" s="13" t="s">
        <v>405</v>
      </c>
      <c r="C188" s="12" t="s">
        <v>109</v>
      </c>
      <c r="D188" s="12" t="s">
        <v>13</v>
      </c>
      <c r="E188" s="12" t="s">
        <v>14</v>
      </c>
      <c r="F188" s="12"/>
      <c r="G188" s="12" t="s">
        <v>833</v>
      </c>
      <c r="H188" s="11">
        <v>120307.82</v>
      </c>
      <c r="I188" s="11">
        <v>70915.03</v>
      </c>
      <c r="J188" s="11">
        <v>39497.699999999997</v>
      </c>
      <c r="K188" s="11">
        <v>205570.2</v>
      </c>
      <c r="L188" s="11">
        <v>984041.39</v>
      </c>
      <c r="M188" s="11">
        <v>130015.68799454192</v>
      </c>
      <c r="N188" s="11">
        <v>90294.829569992624</v>
      </c>
      <c r="O188" s="11">
        <v>25154.917879185883</v>
      </c>
      <c r="P188" s="11">
        <v>54833.625726031685</v>
      </c>
      <c r="Q188" s="11">
        <v>300299.06116975209</v>
      </c>
      <c r="R188" s="11">
        <f>SUM('UPL Debt Allocation by Hospital'!I188,'UPL Debt Allocation by Hospital'!K188,'UPL Debt Allocation by Hospital'!O188:Q188)</f>
        <v>42746.097540178016</v>
      </c>
      <c r="S188" s="11">
        <f t="shared" si="7"/>
        <v>0</v>
      </c>
      <c r="T188" s="11">
        <v>130015.68799454192</v>
      </c>
      <c r="U188" s="11">
        <v>90294.829569992624</v>
      </c>
      <c r="V188" s="11">
        <v>25154.917879185883</v>
      </c>
      <c r="W188" s="11">
        <v>54833.625726031692</v>
      </c>
      <c r="X188" s="11">
        <v>300299.06116975215</v>
      </c>
      <c r="Y188" s="11">
        <f>SUM('UPL Debt Allocation by Hospital'!I188,'UPL Debt Allocation by Hospital'!K188,'UPL Debt Allocation by Hospital'!U188:W188)</f>
        <v>42746.097540178016</v>
      </c>
      <c r="Z188" s="11">
        <f t="shared" si="8"/>
        <v>0</v>
      </c>
      <c r="AA188" s="11">
        <v>676789.47034231143</v>
      </c>
      <c r="AB188" s="11">
        <v>503304.17712221545</v>
      </c>
      <c r="AC188" s="11">
        <v>0</v>
      </c>
      <c r="AD188" s="11">
        <v>12532.381736723584</v>
      </c>
      <c r="AE188" s="11">
        <v>1192626.0292012503</v>
      </c>
      <c r="AF188" s="11">
        <f>SUM('UPL Debt Allocation by Hospital'!I188,'UPL Debt Allocation by Hospital'!K188,'UPL Debt Allocation by Hospital'!AA188:AC188)</f>
        <v>68303.747585831938</v>
      </c>
      <c r="AG188" s="11">
        <f t="shared" si="6"/>
        <v>0</v>
      </c>
    </row>
    <row r="189" spans="1:33" ht="16.2" x14ac:dyDescent="0.3">
      <c r="A189" s="13" t="s">
        <v>406</v>
      </c>
      <c r="B189" s="13" t="s">
        <v>406</v>
      </c>
      <c r="C189" s="12" t="s">
        <v>110</v>
      </c>
      <c r="D189" s="12" t="s">
        <v>28</v>
      </c>
      <c r="E189" s="12" t="s">
        <v>14</v>
      </c>
      <c r="F189" s="12"/>
      <c r="G189" s="12" t="s">
        <v>832</v>
      </c>
      <c r="H189" s="11">
        <v>1507626.82</v>
      </c>
      <c r="I189" s="11">
        <v>676562.66</v>
      </c>
      <c r="J189" s="11">
        <v>501172.72</v>
      </c>
      <c r="K189" s="11">
        <v>386826.53</v>
      </c>
      <c r="L189" s="11">
        <v>913650.9</v>
      </c>
      <c r="M189" s="11">
        <v>5394.1065343390583</v>
      </c>
      <c r="N189" s="11">
        <v>8640.0856699338401</v>
      </c>
      <c r="O189" s="11">
        <v>27300.114771751636</v>
      </c>
      <c r="P189" s="11">
        <v>50652.689076339586</v>
      </c>
      <c r="Q189" s="11">
        <v>91986.99605236412</v>
      </c>
      <c r="R189" s="11">
        <f>SUM('UPL Debt Allocation by Hospital'!I189,'UPL Debt Allocation by Hospital'!K189,'UPL Debt Allocation by Hospital'!O189:Q189)</f>
        <v>77217.357673518156</v>
      </c>
      <c r="S189" s="11">
        <f t="shared" si="7"/>
        <v>0</v>
      </c>
      <c r="T189" s="11">
        <v>5394.1065343390583</v>
      </c>
      <c r="U189" s="11">
        <v>8640.0856699338401</v>
      </c>
      <c r="V189" s="11">
        <v>27300.114771751636</v>
      </c>
      <c r="W189" s="11">
        <v>50652.689076339586</v>
      </c>
      <c r="X189" s="11">
        <v>91986.99605236412</v>
      </c>
      <c r="Y189" s="11">
        <f>SUM('UPL Debt Allocation by Hospital'!I189,'UPL Debt Allocation by Hospital'!K189,'UPL Debt Allocation by Hospital'!U189:W189)</f>
        <v>77217.357673518156</v>
      </c>
      <c r="Z189" s="11">
        <f t="shared" si="8"/>
        <v>0</v>
      </c>
      <c r="AA189" s="11">
        <v>0</v>
      </c>
      <c r="AB189" s="11">
        <v>5625.7000878767358</v>
      </c>
      <c r="AC189" s="11">
        <v>19435.798980361396</v>
      </c>
      <c r="AD189" s="11">
        <v>56267.433003610524</v>
      </c>
      <c r="AE189" s="11">
        <v>81328.932071848656</v>
      </c>
      <c r="AF189" s="11">
        <f>SUM('UPL Debt Allocation by Hospital'!I189,'UPL Debt Allocation by Hospital'!K189,'UPL Debt Allocation by Hospital'!AA189:AC189)</f>
        <v>76772.384109516192</v>
      </c>
      <c r="AG189" s="11">
        <f t="shared" si="6"/>
        <v>0</v>
      </c>
    </row>
    <row r="190" spans="1:33" ht="16.2" x14ac:dyDescent="0.3">
      <c r="A190" s="13" t="s">
        <v>407</v>
      </c>
      <c r="B190" s="13" t="s">
        <v>407</v>
      </c>
      <c r="C190" s="12" t="s">
        <v>640</v>
      </c>
      <c r="D190" s="12" t="s">
        <v>28</v>
      </c>
      <c r="E190" s="12" t="s">
        <v>14</v>
      </c>
      <c r="F190" s="12"/>
      <c r="G190" s="12" t="s">
        <v>758</v>
      </c>
      <c r="H190" s="11">
        <v>2934824.51</v>
      </c>
      <c r="I190" s="11">
        <v>1618180.25</v>
      </c>
      <c r="J190" s="11">
        <v>2104972.5700000003</v>
      </c>
      <c r="K190" s="11">
        <v>3253567.92</v>
      </c>
      <c r="L190" s="11">
        <v>1430518.65</v>
      </c>
      <c r="M190" s="11">
        <v>21883.6754602535</v>
      </c>
      <c r="N190" s="11">
        <v>78526.405088884683</v>
      </c>
      <c r="O190" s="11">
        <v>76286.61261312617</v>
      </c>
      <c r="P190" s="11">
        <v>163836.8109426047</v>
      </c>
      <c r="Q190" s="11">
        <v>340533.50410486909</v>
      </c>
      <c r="R190" s="11">
        <f>SUM('UPL Debt Allocation by Hospital'!I190,'UPL Debt Allocation by Hospital'!K190,'UPL Debt Allocation by Hospital'!O190:Q190)</f>
        <v>247757.40454858699</v>
      </c>
      <c r="S190" s="11">
        <f t="shared" si="7"/>
        <v>0</v>
      </c>
      <c r="T190" s="11">
        <v>21883.6754602535</v>
      </c>
      <c r="U190" s="11">
        <v>78526.405088884683</v>
      </c>
      <c r="V190" s="11">
        <v>76286.61261312617</v>
      </c>
      <c r="W190" s="11">
        <v>163836.8109426047</v>
      </c>
      <c r="X190" s="11">
        <v>340533.50410486909</v>
      </c>
      <c r="Y190" s="11">
        <f>SUM('UPL Debt Allocation by Hospital'!I190,'UPL Debt Allocation by Hospital'!K190,'UPL Debt Allocation by Hospital'!U190:W190)</f>
        <v>247757.40454858696</v>
      </c>
      <c r="Z190" s="11">
        <f t="shared" si="8"/>
        <v>0</v>
      </c>
      <c r="AA190" s="11">
        <v>0</v>
      </c>
      <c r="AB190" s="11">
        <v>117658.99342129157</v>
      </c>
      <c r="AC190" s="11">
        <v>182744.99543250701</v>
      </c>
      <c r="AD190" s="11">
        <v>366021.7768380284</v>
      </c>
      <c r="AE190" s="11">
        <v>666425.76569182705</v>
      </c>
      <c r="AF190" s="11">
        <f>SUM('UPL Debt Allocation by Hospital'!I190,'UPL Debt Allocation by Hospital'!K190,'UPL Debt Allocation by Hospital'!AA190:AC190)</f>
        <v>251139.96093096619</v>
      </c>
      <c r="AG190" s="11">
        <f t="shared" si="6"/>
        <v>0</v>
      </c>
    </row>
    <row r="191" spans="1:33" ht="16.2" x14ac:dyDescent="0.3">
      <c r="A191" s="13" t="s">
        <v>408</v>
      </c>
      <c r="B191" s="13" t="s">
        <v>408</v>
      </c>
      <c r="C191" s="12" t="s">
        <v>831</v>
      </c>
      <c r="D191" s="12" t="s">
        <v>28</v>
      </c>
      <c r="E191" s="12" t="s">
        <v>14</v>
      </c>
      <c r="F191" s="12"/>
      <c r="G191" s="12" t="s">
        <v>830</v>
      </c>
      <c r="H191" s="11">
        <v>6533366.5800000001</v>
      </c>
      <c r="I191" s="11">
        <v>4317459.9700000007</v>
      </c>
      <c r="J191" s="11">
        <v>3599384.09</v>
      </c>
      <c r="K191" s="11">
        <v>4916481.26</v>
      </c>
      <c r="L191" s="11">
        <v>2494701.54</v>
      </c>
      <c r="M191" s="11">
        <v>102564.81345286418</v>
      </c>
      <c r="N191" s="11">
        <v>179501.40910537081</v>
      </c>
      <c r="O191" s="11">
        <v>123547.34129264391</v>
      </c>
      <c r="P191" s="11">
        <v>280550.50109095249</v>
      </c>
      <c r="Q191" s="11">
        <v>686164.0649418314</v>
      </c>
      <c r="R191" s="11">
        <f>SUM('UPL Debt Allocation by Hospital'!I191,'UPL Debt Allocation by Hospital'!K191,'UPL Debt Allocation by Hospital'!O191:Q191)</f>
        <v>451727.60738099582</v>
      </c>
      <c r="S191" s="11">
        <f t="shared" si="7"/>
        <v>0</v>
      </c>
      <c r="T191" s="11">
        <v>102564.81345286418</v>
      </c>
      <c r="U191" s="11">
        <v>179501.40910537081</v>
      </c>
      <c r="V191" s="11">
        <v>123547.34129264391</v>
      </c>
      <c r="W191" s="11">
        <v>280550.50109095249</v>
      </c>
      <c r="X191" s="11">
        <v>686164.0649418314</v>
      </c>
      <c r="Y191" s="11">
        <f>SUM('UPL Debt Allocation by Hospital'!I191,'UPL Debt Allocation by Hospital'!K191,'UPL Debt Allocation by Hospital'!U191:W191)</f>
        <v>451727.60738099576</v>
      </c>
      <c r="Z191" s="11">
        <f t="shared" si="8"/>
        <v>0</v>
      </c>
      <c r="AA191" s="11">
        <v>0</v>
      </c>
      <c r="AB191" s="11">
        <v>50533.863875865281</v>
      </c>
      <c r="AC191" s="11">
        <v>8816.0136363446454</v>
      </c>
      <c r="AD191" s="11">
        <v>88171.31941277608</v>
      </c>
      <c r="AE191" s="11">
        <v>147521.196924986</v>
      </c>
      <c r="AF191" s="11">
        <f>SUM('UPL Debt Allocation by Hospital'!I191,'UPL Debt Allocation by Hospital'!K191,'UPL Debt Allocation by Hospital'!AA191:AC191)</f>
        <v>442259.20337113226</v>
      </c>
      <c r="AG191" s="11">
        <f t="shared" si="6"/>
        <v>294738.00644614629</v>
      </c>
    </row>
    <row r="192" spans="1:33" ht="16.2" x14ac:dyDescent="0.3">
      <c r="A192" s="13" t="s">
        <v>409</v>
      </c>
      <c r="B192" s="13" t="s">
        <v>409</v>
      </c>
      <c r="C192" s="12" t="s">
        <v>829</v>
      </c>
      <c r="D192" s="12" t="s">
        <v>13</v>
      </c>
      <c r="E192" s="12"/>
      <c r="F192" s="12"/>
      <c r="G192" s="12" t="s">
        <v>828</v>
      </c>
      <c r="H192" s="11">
        <v>4907884.0999999996</v>
      </c>
      <c r="I192" s="11">
        <v>2874692.88</v>
      </c>
      <c r="J192" s="11">
        <v>1321288.6499999999</v>
      </c>
      <c r="K192" s="11">
        <v>1147557.81</v>
      </c>
      <c r="L192" s="11">
        <v>744110.07999999996</v>
      </c>
      <c r="M192" s="11">
        <v>570629.81682663946</v>
      </c>
      <c r="N192" s="11">
        <v>516412.90952619555</v>
      </c>
      <c r="O192" s="11">
        <v>357514.48613183899</v>
      </c>
      <c r="P192" s="11">
        <v>224373.36828843504</v>
      </c>
      <c r="Q192" s="11">
        <v>1668930.5807731091</v>
      </c>
      <c r="R192" s="11">
        <f>SUM('UPL Debt Allocation by Hospital'!I192,'UPL Debt Allocation by Hospital'!K192,'UPL Debt Allocation by Hospital'!O192:Q192)</f>
        <v>225989.89143183801</v>
      </c>
      <c r="S192" s="11">
        <f t="shared" si="7"/>
        <v>0</v>
      </c>
      <c r="T192" s="11">
        <v>595117.81753321143</v>
      </c>
      <c r="U192" s="11">
        <v>541730.96172904701</v>
      </c>
      <c r="V192" s="11">
        <v>387126.50479348953</v>
      </c>
      <c r="W192" s="11">
        <v>245925.729866468</v>
      </c>
      <c r="X192" s="11">
        <v>1769901.0139222159</v>
      </c>
      <c r="Y192" s="11">
        <f>SUM('UPL Debt Allocation by Hospital'!I192,'UPL Debt Allocation by Hospital'!K192,'UPL Debt Allocation by Hospital'!U192:W192)</f>
        <v>228161.54124655091</v>
      </c>
      <c r="Z192" s="11">
        <f t="shared" si="8"/>
        <v>0</v>
      </c>
      <c r="AA192" s="11">
        <v>2111115.2588584623</v>
      </c>
      <c r="AB192" s="11">
        <v>3088248.7126338887</v>
      </c>
      <c r="AC192" s="11">
        <v>2465157.6819096291</v>
      </c>
      <c r="AD192" s="11">
        <v>69300.039921491363</v>
      </c>
      <c r="AE192" s="11">
        <v>7733821.6933234716</v>
      </c>
      <c r="AF192" s="11">
        <f>SUM('UPL Debt Allocation by Hospital'!I192,'UPL Debt Allocation by Hospital'!K192,'UPL Debt Allocation by Hospital'!AA192:AC192)</f>
        <v>396070.80462057015</v>
      </c>
      <c r="AG192" s="11">
        <f t="shared" si="6"/>
        <v>0</v>
      </c>
    </row>
    <row r="193" spans="1:33" ht="16.2" x14ac:dyDescent="0.3">
      <c r="A193" s="13" t="s">
        <v>411</v>
      </c>
      <c r="B193" s="13" t="s">
        <v>411</v>
      </c>
      <c r="C193" s="12" t="s">
        <v>111</v>
      </c>
      <c r="D193" s="12" t="s">
        <v>28</v>
      </c>
      <c r="E193" s="12"/>
      <c r="F193" s="12"/>
      <c r="G193" s="12" t="s">
        <v>827</v>
      </c>
      <c r="H193" s="11">
        <v>9586776.9400000013</v>
      </c>
      <c r="I193" s="11">
        <v>4283230.8499999996</v>
      </c>
      <c r="J193" s="11">
        <v>4545784.8900000006</v>
      </c>
      <c r="K193" s="11">
        <v>3929247.0599999996</v>
      </c>
      <c r="L193" s="11">
        <v>4247584.09</v>
      </c>
      <c r="M193" s="11">
        <v>196634.74135132582</v>
      </c>
      <c r="N193" s="11">
        <v>211097.54717290815</v>
      </c>
      <c r="O193" s="11">
        <v>170880.88555450743</v>
      </c>
      <c r="P193" s="11">
        <v>145554.00751682249</v>
      </c>
      <c r="Q193" s="11">
        <v>724167.18159556389</v>
      </c>
      <c r="R193" s="11">
        <f>SUM('UPL Debt Allocation by Hospital'!I193,'UPL Debt Allocation by Hospital'!K193,'UPL Debt Allocation by Hospital'!O193:Q193)</f>
        <v>533955.78874906548</v>
      </c>
      <c r="S193" s="11">
        <f t="shared" si="7"/>
        <v>0</v>
      </c>
      <c r="T193" s="11">
        <v>204044.78150668461</v>
      </c>
      <c r="U193" s="11">
        <v>220979.05787935876</v>
      </c>
      <c r="V193" s="11">
        <v>184970.63880307463</v>
      </c>
      <c r="W193" s="11">
        <v>159535.31297684292</v>
      </c>
      <c r="X193" s="11">
        <v>769529.79116596095</v>
      </c>
      <c r="Y193" s="11">
        <f>SUM('UPL Debt Allocation by Hospital'!I193,'UPL Debt Allocation by Hospital'!K193,'UPL Debt Allocation by Hospital'!U193:W193)</f>
        <v>534813.88966997399</v>
      </c>
      <c r="Z193" s="11">
        <f t="shared" si="8"/>
        <v>0</v>
      </c>
      <c r="AA193" s="11">
        <v>593.16624318847607</v>
      </c>
      <c r="AB193" s="11">
        <v>81954.628321730954</v>
      </c>
      <c r="AC193" s="11">
        <v>60967.210931686459</v>
      </c>
      <c r="AD193" s="11">
        <v>0</v>
      </c>
      <c r="AE193" s="11">
        <v>143515.00549660588</v>
      </c>
      <c r="AF193" s="11">
        <f>SUM('UPL Debt Allocation by Hospital'!I193,'UPL Debt Allocation by Hospital'!K193,'UPL Debt Allocation by Hospital'!AA193:AC193)</f>
        <v>522058.06630656257</v>
      </c>
      <c r="AG193" s="11">
        <f t="shared" si="6"/>
        <v>378543.06080995669</v>
      </c>
    </row>
    <row r="194" spans="1:33" ht="16.2" x14ac:dyDescent="0.3">
      <c r="A194" s="13" t="s">
        <v>412</v>
      </c>
      <c r="B194" s="13" t="s">
        <v>412</v>
      </c>
      <c r="C194" s="12" t="s">
        <v>112</v>
      </c>
      <c r="D194" s="12" t="s">
        <v>13</v>
      </c>
      <c r="E194" s="12" t="s">
        <v>14</v>
      </c>
      <c r="F194" s="12"/>
      <c r="G194" s="12" t="s">
        <v>780</v>
      </c>
      <c r="H194" s="11">
        <v>2537379.16</v>
      </c>
      <c r="I194" s="11">
        <v>4286135.13</v>
      </c>
      <c r="J194" s="11">
        <v>3603369.59</v>
      </c>
      <c r="K194" s="11">
        <v>2272098.79</v>
      </c>
      <c r="L194" s="11">
        <v>2642707.4699999997</v>
      </c>
      <c r="M194" s="11">
        <v>87768.61879320025</v>
      </c>
      <c r="N194" s="11">
        <v>96397.595768639017</v>
      </c>
      <c r="O194" s="11">
        <v>118353.19856472814</v>
      </c>
      <c r="P194" s="11">
        <v>238746.0964582079</v>
      </c>
      <c r="Q194" s="11">
        <v>541265.50958477531</v>
      </c>
      <c r="R194" s="11">
        <f>SUM('UPL Debt Allocation by Hospital'!I194,'UPL Debt Allocation by Hospital'!K194,'UPL Debt Allocation by Hospital'!O194:Q194)</f>
        <v>339324.21274852351</v>
      </c>
      <c r="S194" s="11">
        <f t="shared" si="7"/>
        <v>0</v>
      </c>
      <c r="T194" s="11">
        <v>87768.61879320025</v>
      </c>
      <c r="U194" s="11">
        <v>96397.595768639017</v>
      </c>
      <c r="V194" s="11">
        <v>118353.19856472813</v>
      </c>
      <c r="W194" s="11">
        <v>238746.09645820787</v>
      </c>
      <c r="X194" s="11">
        <v>541265.50958477519</v>
      </c>
      <c r="Y194" s="11">
        <f>SUM('UPL Debt Allocation by Hospital'!I194,'UPL Debt Allocation by Hospital'!K194,'UPL Debt Allocation by Hospital'!U194:W194)</f>
        <v>339324.21274852351</v>
      </c>
      <c r="Z194" s="11">
        <f t="shared" si="8"/>
        <v>0</v>
      </c>
      <c r="AA194" s="11">
        <v>0</v>
      </c>
      <c r="AB194" s="11">
        <v>11041.285837972871</v>
      </c>
      <c r="AC194" s="11">
        <v>41415.94156276586</v>
      </c>
      <c r="AD194" s="11">
        <v>145363.39361448004</v>
      </c>
      <c r="AE194" s="11">
        <v>197820.62101521879</v>
      </c>
      <c r="AF194" s="11">
        <f>SUM('UPL Debt Allocation by Hospital'!I194,'UPL Debt Allocation by Hospital'!K194,'UPL Debt Allocation by Hospital'!AA194:AC194)</f>
        <v>332486.35191244708</v>
      </c>
      <c r="AG194" s="11">
        <f t="shared" si="6"/>
        <v>134665.73089722829</v>
      </c>
    </row>
    <row r="195" spans="1:33" ht="16.2" x14ac:dyDescent="0.3">
      <c r="A195" s="13" t="s">
        <v>606</v>
      </c>
      <c r="B195" s="13" t="s">
        <v>606</v>
      </c>
      <c r="C195" s="12" t="s">
        <v>588</v>
      </c>
      <c r="D195" s="12" t="s">
        <v>13</v>
      </c>
      <c r="E195" s="12"/>
      <c r="F195" s="12" t="s">
        <v>661</v>
      </c>
      <c r="G195" s="12" t="s">
        <v>826</v>
      </c>
      <c r="H195" s="11">
        <v>11411605.25</v>
      </c>
      <c r="I195" s="11">
        <v>12315604.91</v>
      </c>
      <c r="J195" s="11">
        <v>6217168.6000000006</v>
      </c>
      <c r="K195" s="11">
        <v>1150360.8700000001</v>
      </c>
      <c r="L195" s="11">
        <v>0</v>
      </c>
      <c r="M195" s="11">
        <v>480931.38405409903</v>
      </c>
      <c r="N195" s="11">
        <v>47276.018376650332</v>
      </c>
      <c r="O195" s="11">
        <v>0</v>
      </c>
      <c r="P195" s="11">
        <v>0</v>
      </c>
      <c r="Q195" s="11">
        <v>528207.40243074938</v>
      </c>
      <c r="R195" s="11">
        <f>SUM('UPL Debt Allocation by Hospital'!I195,'UPL Debt Allocation by Hospital'!K195,'UPL Debt Allocation by Hospital'!O195:Q195)</f>
        <v>540045.55576199142</v>
      </c>
      <c r="S195" s="11">
        <f t="shared" si="7"/>
        <v>11838.153331242036</v>
      </c>
      <c r="T195" s="11">
        <v>501570.06735674053</v>
      </c>
      <c r="U195" s="11">
        <v>49593.808422412701</v>
      </c>
      <c r="V195" s="11">
        <v>0</v>
      </c>
      <c r="W195" s="11">
        <v>0</v>
      </c>
      <c r="X195" s="11">
        <v>551163.8757791532</v>
      </c>
      <c r="Y195" s="11">
        <f>SUM('UPL Debt Allocation by Hospital'!I195,'UPL Debt Allocation by Hospital'!K195,'UPL Debt Allocation by Hospital'!U195:W195)</f>
        <v>540673.32683236059</v>
      </c>
      <c r="Z195" s="11">
        <f t="shared" si="8"/>
        <v>0</v>
      </c>
      <c r="AA195" s="11">
        <v>546586.11269251362</v>
      </c>
      <c r="AB195" s="11">
        <v>0</v>
      </c>
      <c r="AC195" s="11">
        <v>0</v>
      </c>
      <c r="AD195" s="11">
        <v>0</v>
      </c>
      <c r="AE195" s="11">
        <v>546586.11269251362</v>
      </c>
      <c r="AF195" s="11">
        <f>SUM('UPL Debt Allocation by Hospital'!I195,'UPL Debt Allocation by Hospital'!K195,'UPL Debt Allocation by Hospital'!AA195:AC195)</f>
        <v>540548.2809784502</v>
      </c>
      <c r="AG195" s="11">
        <f t="shared" ref="AG195:AG258" si="9">IF(AE195&lt;AF195,AF195-AE195,0)</f>
        <v>0</v>
      </c>
    </row>
    <row r="196" spans="1:33" ht="16.2" x14ac:dyDescent="0.3">
      <c r="A196" s="13" t="s">
        <v>413</v>
      </c>
      <c r="B196" s="13" t="s">
        <v>413</v>
      </c>
      <c r="C196" s="12" t="s">
        <v>113</v>
      </c>
      <c r="D196" s="12" t="s">
        <v>28</v>
      </c>
      <c r="E196" s="12" t="s">
        <v>14</v>
      </c>
      <c r="F196" s="12"/>
      <c r="G196" s="12" t="s">
        <v>825</v>
      </c>
      <c r="H196" s="11">
        <v>2183702.17</v>
      </c>
      <c r="I196" s="11">
        <v>993147.25</v>
      </c>
      <c r="J196" s="11">
        <v>2030991.8900000001</v>
      </c>
      <c r="K196" s="11">
        <v>1988505.3900000001</v>
      </c>
      <c r="L196" s="11">
        <v>1917464.5100000002</v>
      </c>
      <c r="M196" s="11">
        <v>58181.058870085806</v>
      </c>
      <c r="N196" s="11">
        <v>41180.351558488692</v>
      </c>
      <c r="O196" s="11">
        <v>51240.063536530943</v>
      </c>
      <c r="P196" s="11">
        <v>81802.501854394563</v>
      </c>
      <c r="Q196" s="11">
        <v>232403.97581949999</v>
      </c>
      <c r="R196" s="11">
        <f>SUM('UPL Debt Allocation by Hospital'!I196,'UPL Debt Allocation by Hospital'!K196,'UPL Debt Allocation by Hospital'!O196:Q196)</f>
        <v>205534.03473163967</v>
      </c>
      <c r="S196" s="11">
        <f t="shared" ref="S196:S259" si="10">IF(Q196&lt;R196,R196-Q196,0)</f>
        <v>0</v>
      </c>
      <c r="T196" s="11">
        <v>58181.058870085806</v>
      </c>
      <c r="U196" s="11">
        <v>41180.351558488692</v>
      </c>
      <c r="V196" s="11">
        <v>51240.063536530943</v>
      </c>
      <c r="W196" s="11">
        <v>81802.501854394563</v>
      </c>
      <c r="X196" s="11">
        <v>232403.97581949999</v>
      </c>
      <c r="Y196" s="11">
        <f>SUM('UPL Debt Allocation by Hospital'!I196,'UPL Debt Allocation by Hospital'!K196,'UPL Debt Allocation by Hospital'!U196:W196)</f>
        <v>205534.03473163964</v>
      </c>
      <c r="Z196" s="11">
        <f t="shared" ref="Z196:Z259" si="11">IF(X196&lt;Y196,Y196-X196,0)</f>
        <v>0</v>
      </c>
      <c r="AA196" s="11">
        <v>0</v>
      </c>
      <c r="AB196" s="11">
        <v>8622.9140609350397</v>
      </c>
      <c r="AC196" s="11">
        <v>7626.7831499737013</v>
      </c>
      <c r="AD196" s="11">
        <v>23391.469781456999</v>
      </c>
      <c r="AE196" s="11">
        <v>39641.166992365739</v>
      </c>
      <c r="AF196" s="11">
        <f>SUM('UPL Debt Allocation by Hospital'!I196,'UPL Debt Allocation by Hospital'!K196,'UPL Debt Allocation by Hospital'!AA196:AC196)</f>
        <v>201860.20222771677</v>
      </c>
      <c r="AG196" s="11">
        <f t="shared" si="9"/>
        <v>162219.03523535104</v>
      </c>
    </row>
    <row r="197" spans="1:33" ht="16.2" x14ac:dyDescent="0.3">
      <c r="A197" s="13" t="s">
        <v>414</v>
      </c>
      <c r="B197" s="13" t="s">
        <v>414</v>
      </c>
      <c r="C197" s="12" t="s">
        <v>824</v>
      </c>
      <c r="D197" s="12" t="s">
        <v>13</v>
      </c>
      <c r="E197" s="12"/>
      <c r="F197" s="12"/>
      <c r="G197" s="12" t="s">
        <v>698</v>
      </c>
      <c r="H197" s="11">
        <v>0</v>
      </c>
      <c r="I197" s="11">
        <v>9228948.9900000002</v>
      </c>
      <c r="J197" s="11">
        <v>8365023.9700000007</v>
      </c>
      <c r="K197" s="11">
        <v>8382418.3100000005</v>
      </c>
      <c r="L197" s="11">
        <v>6436932.8399999999</v>
      </c>
      <c r="M197" s="11">
        <v>451645.04685533652</v>
      </c>
      <c r="N197" s="11">
        <v>407018.07733678888</v>
      </c>
      <c r="O197" s="11">
        <v>339924.92085116461</v>
      </c>
      <c r="P197" s="11">
        <v>331123.96022771264</v>
      </c>
      <c r="Q197" s="11">
        <v>1529712.0052710027</v>
      </c>
      <c r="R197" s="11">
        <f>SUM('UPL Debt Allocation by Hospital'!I197,'UPL Debt Allocation by Hospital'!K197,'UPL Debt Allocation by Hospital'!O197:Q197)</f>
        <v>822096.24877735635</v>
      </c>
      <c r="S197" s="11">
        <f t="shared" si="10"/>
        <v>0</v>
      </c>
      <c r="T197" s="11">
        <v>471026.93665566074</v>
      </c>
      <c r="U197" s="11">
        <v>426972.85526627884</v>
      </c>
      <c r="V197" s="11">
        <v>368080.04040649591</v>
      </c>
      <c r="W197" s="11">
        <v>362930.33445303433</v>
      </c>
      <c r="X197" s="11">
        <v>1629010.1667814697</v>
      </c>
      <c r="Y197" s="11">
        <f>SUM('UPL Debt Allocation by Hospital'!I197,'UPL Debt Allocation by Hospital'!K197,'UPL Debt Allocation by Hospital'!U197:W197)</f>
        <v>823941.77631004248</v>
      </c>
      <c r="Z197" s="11">
        <f t="shared" si="11"/>
        <v>0</v>
      </c>
      <c r="AA197" s="11">
        <v>0</v>
      </c>
      <c r="AB197" s="11">
        <v>0</v>
      </c>
      <c r="AC197" s="11">
        <v>0</v>
      </c>
      <c r="AD197" s="11">
        <v>663340.00585132139</v>
      </c>
      <c r="AE197" s="11">
        <v>663340.00585132139</v>
      </c>
      <c r="AF197" s="11">
        <f>SUM('UPL Debt Allocation by Hospital'!I197,'UPL Debt Allocation by Hospital'!K197,'UPL Debt Allocation by Hospital'!AA197:AC197)</f>
        <v>789321.20477369556</v>
      </c>
      <c r="AG197" s="11">
        <f t="shared" si="9"/>
        <v>125981.19892237417</v>
      </c>
    </row>
    <row r="198" spans="1:33" ht="16.2" x14ac:dyDescent="0.3">
      <c r="A198" s="13" t="s">
        <v>415</v>
      </c>
      <c r="B198" s="13" t="s">
        <v>415</v>
      </c>
      <c r="C198" s="12" t="s">
        <v>823</v>
      </c>
      <c r="D198" s="12" t="s">
        <v>28</v>
      </c>
      <c r="E198" s="12" t="s">
        <v>14</v>
      </c>
      <c r="F198" s="12"/>
      <c r="G198" s="12" t="s">
        <v>822</v>
      </c>
      <c r="H198" s="11">
        <v>760848.55999999994</v>
      </c>
      <c r="I198" s="11">
        <v>404174.77</v>
      </c>
      <c r="J198" s="11">
        <v>1108818.98</v>
      </c>
      <c r="K198" s="11">
        <v>921878.42999999993</v>
      </c>
      <c r="L198" s="11">
        <v>515265.13</v>
      </c>
      <c r="M198" s="11">
        <v>20958.28107474255</v>
      </c>
      <c r="N198" s="11">
        <v>31385.097900870362</v>
      </c>
      <c r="O198" s="11">
        <v>19381.793135709668</v>
      </c>
      <c r="P198" s="11">
        <v>50688.669626984818</v>
      </c>
      <c r="Q198" s="11">
        <v>122413.8417383074</v>
      </c>
      <c r="R198" s="11">
        <f>SUM('UPL Debt Allocation by Hospital'!I198,'UPL Debt Allocation by Hospital'!K198,'UPL Debt Allocation by Hospital'!O198:Q198)</f>
        <v>86172.481691489083</v>
      </c>
      <c r="S198" s="11">
        <f t="shared" si="10"/>
        <v>0</v>
      </c>
      <c r="T198" s="11">
        <v>20958.28107474255</v>
      </c>
      <c r="U198" s="11">
        <v>31385.097900870362</v>
      </c>
      <c r="V198" s="11">
        <v>19381.793135709668</v>
      </c>
      <c r="W198" s="11">
        <v>50688.669626984818</v>
      </c>
      <c r="X198" s="11">
        <v>122413.8417383074</v>
      </c>
      <c r="Y198" s="11">
        <f>SUM('UPL Debt Allocation by Hospital'!I198,'UPL Debt Allocation by Hospital'!K198,'UPL Debt Allocation by Hospital'!U198:W198)</f>
        <v>86172.481691489083</v>
      </c>
      <c r="Z198" s="11">
        <f t="shared" si="11"/>
        <v>0</v>
      </c>
      <c r="AA198" s="11">
        <v>8108.1953582901515</v>
      </c>
      <c r="AB198" s="11">
        <v>32709.867126602858</v>
      </c>
      <c r="AC198" s="11">
        <v>32792.319109516262</v>
      </c>
      <c r="AD198" s="11">
        <v>66348.246701195763</v>
      </c>
      <c r="AE198" s="11">
        <v>139958.62829560501</v>
      </c>
      <c r="AF198" s="11">
        <f>SUM('UPL Debt Allocation by Hospital'!I198,'UPL Debt Allocation by Hospital'!K198,'UPL Debt Allocation by Hospital'!AA198:AC198)</f>
        <v>86223.995637306711</v>
      </c>
      <c r="AG198" s="11">
        <f t="shared" si="9"/>
        <v>0</v>
      </c>
    </row>
    <row r="199" spans="1:33" ht="16.2" x14ac:dyDescent="0.3">
      <c r="A199" s="13" t="s">
        <v>416</v>
      </c>
      <c r="B199" s="13" t="s">
        <v>416</v>
      </c>
      <c r="C199" s="12" t="s">
        <v>821</v>
      </c>
      <c r="D199" s="12" t="s">
        <v>13</v>
      </c>
      <c r="E199" s="12" t="s">
        <v>14</v>
      </c>
      <c r="F199" s="12"/>
      <c r="G199" s="12" t="s">
        <v>820</v>
      </c>
      <c r="H199" s="11">
        <v>1554933.55</v>
      </c>
      <c r="I199" s="11">
        <v>712530.71</v>
      </c>
      <c r="J199" s="11">
        <v>665698.37</v>
      </c>
      <c r="K199" s="11">
        <v>3012290.61</v>
      </c>
      <c r="L199" s="11">
        <v>2387751.34</v>
      </c>
      <c r="M199" s="11">
        <v>180462.49189188847</v>
      </c>
      <c r="N199" s="11">
        <v>135717.79852917488</v>
      </c>
      <c r="O199" s="11">
        <v>247477.57239495596</v>
      </c>
      <c r="P199" s="11">
        <v>252492.66899090138</v>
      </c>
      <c r="Q199" s="11">
        <v>816150.53180692066</v>
      </c>
      <c r="R199" s="11">
        <f>SUM('UPL Debt Allocation by Hospital'!I199,'UPL Debt Allocation by Hospital'!K199,'UPL Debt Allocation by Hospital'!O199:Q199)</f>
        <v>209186.10456508608</v>
      </c>
      <c r="S199" s="11">
        <f t="shared" si="10"/>
        <v>0</v>
      </c>
      <c r="T199" s="11">
        <v>180462.49189188847</v>
      </c>
      <c r="U199" s="11">
        <v>135717.79852917488</v>
      </c>
      <c r="V199" s="11">
        <v>247477.57239495596</v>
      </c>
      <c r="W199" s="11">
        <v>252492.66899090138</v>
      </c>
      <c r="X199" s="11">
        <v>816150.53180692066</v>
      </c>
      <c r="Y199" s="11">
        <f>SUM('UPL Debt Allocation by Hospital'!I199,'UPL Debt Allocation by Hospital'!K199,'UPL Debt Allocation by Hospital'!U199:W199)</f>
        <v>209186.10456508602</v>
      </c>
      <c r="Z199" s="11">
        <f t="shared" si="11"/>
        <v>0</v>
      </c>
      <c r="AA199" s="11">
        <v>912553.08910885314</v>
      </c>
      <c r="AB199" s="11">
        <v>68566.762170743066</v>
      </c>
      <c r="AC199" s="11">
        <v>755114.55786273652</v>
      </c>
      <c r="AD199" s="11">
        <v>110306.02290234332</v>
      </c>
      <c r="AE199" s="11">
        <v>1846540.432044676</v>
      </c>
      <c r="AF199" s="11">
        <f>SUM('UPL Debt Allocation by Hospital'!I199,'UPL Debt Allocation by Hospital'!K199,'UPL Debt Allocation by Hospital'!AA199:AC199)</f>
        <v>241250.71075352409</v>
      </c>
      <c r="AG199" s="11">
        <f t="shared" si="9"/>
        <v>0</v>
      </c>
    </row>
    <row r="200" spans="1:33" ht="16.2" x14ac:dyDescent="0.3">
      <c r="A200" s="13" t="s">
        <v>607</v>
      </c>
      <c r="B200" s="13" t="s">
        <v>607</v>
      </c>
      <c r="C200" s="12" t="s">
        <v>819</v>
      </c>
      <c r="D200" s="12" t="s">
        <v>744</v>
      </c>
      <c r="E200" s="12"/>
      <c r="F200" s="12"/>
      <c r="G200" s="12" t="s">
        <v>678</v>
      </c>
      <c r="H200" s="11">
        <v>4766.57</v>
      </c>
      <c r="I200" s="11">
        <v>0</v>
      </c>
      <c r="J200" s="11">
        <v>1081638.24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f>SUM('UPL Debt Allocation by Hospital'!I200,'UPL Debt Allocation by Hospital'!K200,'UPL Debt Allocation by Hospital'!O200:Q200)</f>
        <v>29627.739061395976</v>
      </c>
      <c r="S200" s="11">
        <f t="shared" si="10"/>
        <v>29627.739061395976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f>SUM('UPL Debt Allocation by Hospital'!I200,'UPL Debt Allocation by Hospital'!K200,'UPL Debt Allocation by Hospital'!U200:W200)</f>
        <v>29627.739061395976</v>
      </c>
      <c r="Z200" s="11">
        <f t="shared" si="11"/>
        <v>29627.739061395976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f>SUM('UPL Debt Allocation by Hospital'!I200,'UPL Debt Allocation by Hospital'!K200,'UPL Debt Allocation by Hospital'!AA200:AC200)</f>
        <v>29627.739061395958</v>
      </c>
      <c r="AG200" s="11">
        <f t="shared" si="9"/>
        <v>29627.739061395958</v>
      </c>
    </row>
    <row r="201" spans="1:33" ht="16.2" x14ac:dyDescent="0.3">
      <c r="A201" s="13" t="s">
        <v>417</v>
      </c>
      <c r="B201" s="13" t="s">
        <v>417</v>
      </c>
      <c r="C201" s="12" t="s">
        <v>114</v>
      </c>
      <c r="D201" s="12" t="s">
        <v>13</v>
      </c>
      <c r="E201" s="12" t="s">
        <v>14</v>
      </c>
      <c r="F201" s="12"/>
      <c r="G201" s="12" t="s">
        <v>818</v>
      </c>
      <c r="H201" s="11">
        <v>3567.8699999999953</v>
      </c>
      <c r="I201" s="11">
        <v>819574.94</v>
      </c>
      <c r="J201" s="11">
        <v>1237507.3399999999</v>
      </c>
      <c r="K201" s="11">
        <v>1754601.27</v>
      </c>
      <c r="L201" s="11">
        <v>1726444.1600000001</v>
      </c>
      <c r="M201" s="11">
        <v>13863.276503460198</v>
      </c>
      <c r="N201" s="11">
        <v>34707.997767797555</v>
      </c>
      <c r="O201" s="11">
        <v>67891.396065087974</v>
      </c>
      <c r="P201" s="11">
        <v>129518.57301833252</v>
      </c>
      <c r="Q201" s="11">
        <v>245981.24335467827</v>
      </c>
      <c r="R201" s="11">
        <f>SUM('UPL Debt Allocation by Hospital'!I201,'UPL Debt Allocation by Hospital'!K201,'UPL Debt Allocation by Hospital'!O201:Q201)</f>
        <v>146043.09418113049</v>
      </c>
      <c r="S201" s="11">
        <f t="shared" si="10"/>
        <v>0</v>
      </c>
      <c r="T201" s="11">
        <v>13863.276503460198</v>
      </c>
      <c r="U201" s="11">
        <v>34707.997767797555</v>
      </c>
      <c r="V201" s="11">
        <v>67891.396065087974</v>
      </c>
      <c r="W201" s="11">
        <v>129518.57301833252</v>
      </c>
      <c r="X201" s="11">
        <v>245981.24335467827</v>
      </c>
      <c r="Y201" s="11">
        <f>SUM('UPL Debt Allocation by Hospital'!I201,'UPL Debt Allocation by Hospital'!K201,'UPL Debt Allocation by Hospital'!U201:W201)</f>
        <v>146043.09418113047</v>
      </c>
      <c r="Z201" s="11">
        <f t="shared" si="11"/>
        <v>0</v>
      </c>
      <c r="AA201" s="11">
        <v>17988.511986186317</v>
      </c>
      <c r="AB201" s="11">
        <v>31386.096248182559</v>
      </c>
      <c r="AC201" s="11">
        <v>126037.50840399681</v>
      </c>
      <c r="AD201" s="11">
        <v>243589.94545767302</v>
      </c>
      <c r="AE201" s="11">
        <v>419002.06209603872</v>
      </c>
      <c r="AF201" s="11">
        <f>SUM('UPL Debt Allocation by Hospital'!I201,'UPL Debt Allocation by Hospital'!K201,'UPL Debt Allocation by Hospital'!AA201:AC201)</f>
        <v>147655.00403981644</v>
      </c>
      <c r="AG201" s="11">
        <f t="shared" si="9"/>
        <v>0</v>
      </c>
    </row>
    <row r="202" spans="1:33" ht="16.2" x14ac:dyDescent="0.3">
      <c r="A202" s="13" t="s">
        <v>418</v>
      </c>
      <c r="B202" s="13" t="s">
        <v>418</v>
      </c>
      <c r="C202" s="12" t="s">
        <v>589</v>
      </c>
      <c r="D202" s="12" t="s">
        <v>744</v>
      </c>
      <c r="E202" s="12"/>
      <c r="F202" s="12"/>
      <c r="G202" s="12" t="s">
        <v>765</v>
      </c>
      <c r="H202" s="11">
        <v>369833</v>
      </c>
      <c r="I202" s="11">
        <v>2094169.98</v>
      </c>
      <c r="J202" s="11">
        <v>2754157.08</v>
      </c>
      <c r="K202" s="11">
        <v>80880.139999999898</v>
      </c>
      <c r="L202" s="11">
        <v>50867.51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f>SUM('UPL Debt Allocation by Hospital'!I202,'UPL Debt Allocation by Hospital'!K202,'UPL Debt Allocation by Hospital'!O202:Q202)</f>
        <v>117956.19960360955</v>
      </c>
      <c r="S202" s="11">
        <f t="shared" si="10"/>
        <v>117956.19960360955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f>SUM('UPL Debt Allocation by Hospital'!I202,'UPL Debt Allocation by Hospital'!K202,'UPL Debt Allocation by Hospital'!U202:W202)</f>
        <v>117956.19960360955</v>
      </c>
      <c r="Z202" s="11">
        <f t="shared" si="11"/>
        <v>117956.19960360955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f>SUM('UPL Debt Allocation by Hospital'!I202,'UPL Debt Allocation by Hospital'!K202,'UPL Debt Allocation by Hospital'!AA202:AC202)</f>
        <v>117956.19960360952</v>
      </c>
      <c r="AG202" s="11">
        <f t="shared" si="9"/>
        <v>117956.19960360952</v>
      </c>
    </row>
    <row r="203" spans="1:33" ht="16.2" x14ac:dyDescent="0.3">
      <c r="A203" s="13" t="s">
        <v>419</v>
      </c>
      <c r="B203" s="13" t="s">
        <v>419</v>
      </c>
      <c r="C203" s="12" t="s">
        <v>115</v>
      </c>
      <c r="D203" s="12" t="s">
        <v>92</v>
      </c>
      <c r="E203" s="12"/>
      <c r="F203" s="12"/>
      <c r="G203" s="12" t="s">
        <v>673</v>
      </c>
      <c r="H203" s="11">
        <v>387656661.67000002</v>
      </c>
      <c r="I203" s="11">
        <v>394994136</v>
      </c>
      <c r="J203" s="11">
        <v>312416382.37</v>
      </c>
      <c r="K203" s="11">
        <v>254127126.70000002</v>
      </c>
      <c r="L203" s="11">
        <v>197249701.39999998</v>
      </c>
      <c r="M203" s="11">
        <v>7216905.9844545042</v>
      </c>
      <c r="N203" s="11">
        <v>9631899.944213599</v>
      </c>
      <c r="O203" s="11">
        <v>6546237.6320886388</v>
      </c>
      <c r="P203" s="11">
        <v>5109912.5766313383</v>
      </c>
      <c r="Q203" s="11">
        <v>28504956.13738808</v>
      </c>
      <c r="R203" s="11">
        <f>SUM('UPL Debt Allocation by Hospital'!I203,'UPL Debt Allocation by Hospital'!K203,'UPL Debt Allocation by Hospital'!O203:Q203)</f>
        <v>32142856.063018046</v>
      </c>
      <c r="S203" s="11">
        <f t="shared" si="10"/>
        <v>3637899.925629966</v>
      </c>
      <c r="T203" s="11">
        <v>7527107.2385533508</v>
      </c>
      <c r="U203" s="11">
        <v>10104372.380627213</v>
      </c>
      <c r="V203" s="11">
        <v>7088445.9018075988</v>
      </c>
      <c r="W203" s="11">
        <v>5600749.2758519091</v>
      </c>
      <c r="X203" s="11">
        <v>30320674.796840072</v>
      </c>
      <c r="Y203" s="11">
        <f>SUM('UPL Debt Allocation by Hospital'!I203,'UPL Debt Allocation by Hospital'!K203,'UPL Debt Allocation by Hospital'!U203:W203)</f>
        <v>32179084.066341288</v>
      </c>
      <c r="Z203" s="11">
        <f t="shared" si="11"/>
        <v>1858409.2695012167</v>
      </c>
      <c r="AA203" s="11">
        <v>0</v>
      </c>
      <c r="AB203" s="11">
        <v>0</v>
      </c>
      <c r="AC203" s="11">
        <v>561802.15186463739</v>
      </c>
      <c r="AD203" s="11">
        <v>0</v>
      </c>
      <c r="AE203" s="11">
        <v>561802.15186463739</v>
      </c>
      <c r="AF203" s="11">
        <f>SUM('UPL Debt Allocation by Hospital'!I203,'UPL Debt Allocation by Hospital'!K203,'UPL Debt Allocation by Hospital'!AA203:AC203)</f>
        <v>31518491.636168357</v>
      </c>
      <c r="AG203" s="11">
        <f t="shared" si="9"/>
        <v>30956689.48430372</v>
      </c>
    </row>
    <row r="204" spans="1:33" ht="16.2" x14ac:dyDescent="0.3">
      <c r="A204" s="13" t="s">
        <v>420</v>
      </c>
      <c r="B204" s="13" t="s">
        <v>420</v>
      </c>
      <c r="C204" s="12" t="s">
        <v>116</v>
      </c>
      <c r="D204" s="12" t="s">
        <v>13</v>
      </c>
      <c r="E204" s="12" t="s">
        <v>14</v>
      </c>
      <c r="F204" s="12"/>
      <c r="G204" s="12" t="s">
        <v>817</v>
      </c>
      <c r="H204" s="11">
        <v>806290.09</v>
      </c>
      <c r="I204" s="11">
        <v>845113.02</v>
      </c>
      <c r="J204" s="11">
        <v>861463.18</v>
      </c>
      <c r="K204" s="11">
        <v>868703.22</v>
      </c>
      <c r="L204" s="11">
        <v>863074.39</v>
      </c>
      <c r="M204" s="11">
        <v>47662.048154307755</v>
      </c>
      <c r="N204" s="11">
        <v>85482.863125530275</v>
      </c>
      <c r="O204" s="11">
        <v>61617.381343371155</v>
      </c>
      <c r="P204" s="11">
        <v>198855.06543798023</v>
      </c>
      <c r="Q204" s="11">
        <v>393617.35806118941</v>
      </c>
      <c r="R204" s="11">
        <f>SUM('UPL Debt Allocation by Hospital'!I204,'UPL Debt Allocation by Hospital'!K204,'UPL Debt Allocation by Hospital'!O204:Q204)</f>
        <v>98716.500192447755</v>
      </c>
      <c r="S204" s="11">
        <f t="shared" si="10"/>
        <v>0</v>
      </c>
      <c r="T204" s="11">
        <v>49567.641230198715</v>
      </c>
      <c r="U204" s="11">
        <v>85482.863125530275</v>
      </c>
      <c r="V204" s="11">
        <v>61617.381343371162</v>
      </c>
      <c r="W204" s="11">
        <v>198855.06543798023</v>
      </c>
      <c r="X204" s="11">
        <v>395522.95113708038</v>
      </c>
      <c r="Y204" s="11">
        <f>SUM('UPL Debt Allocation by Hospital'!I204,'UPL Debt Allocation by Hospital'!K204,'UPL Debt Allocation by Hospital'!U204:W204)</f>
        <v>98768.611360465438</v>
      </c>
      <c r="Z204" s="11">
        <f t="shared" si="11"/>
        <v>0</v>
      </c>
      <c r="AA204" s="11">
        <v>7978.3580683365908</v>
      </c>
      <c r="AB204" s="11">
        <v>187003.74605041376</v>
      </c>
      <c r="AC204" s="11">
        <v>151524.50169500426</v>
      </c>
      <c r="AD204" s="11">
        <v>890191.01246109349</v>
      </c>
      <c r="AE204" s="11">
        <v>1236697.618274848</v>
      </c>
      <c r="AF204" s="11">
        <f>SUM('UPL Debt Allocation by Hospital'!I204,'UPL Debt Allocation by Hospital'!K204,'UPL Debt Allocation by Hospital'!AA204:AC204)</f>
        <v>102865.63779312732</v>
      </c>
      <c r="AG204" s="11">
        <f t="shared" si="9"/>
        <v>0</v>
      </c>
    </row>
    <row r="205" spans="1:33" ht="16.2" x14ac:dyDescent="0.3">
      <c r="A205" s="13" t="s">
        <v>421</v>
      </c>
      <c r="B205" s="13" t="s">
        <v>421</v>
      </c>
      <c r="C205" s="12" t="s">
        <v>816</v>
      </c>
      <c r="D205" s="12" t="s">
        <v>28</v>
      </c>
      <c r="E205" s="12" t="s">
        <v>14</v>
      </c>
      <c r="F205" s="12"/>
      <c r="G205" s="12" t="s">
        <v>815</v>
      </c>
      <c r="H205" s="11">
        <v>1455687.09</v>
      </c>
      <c r="I205" s="11">
        <v>1105627.3500000001</v>
      </c>
      <c r="J205" s="11">
        <v>1570933.94</v>
      </c>
      <c r="K205" s="11">
        <v>1237431.8900000001</v>
      </c>
      <c r="L205" s="11">
        <v>1084297.95</v>
      </c>
      <c r="M205" s="11">
        <v>20479.339227405944</v>
      </c>
      <c r="N205" s="11">
        <v>30957.725873336381</v>
      </c>
      <c r="O205" s="11">
        <v>33137.164364897093</v>
      </c>
      <c r="P205" s="11">
        <v>82829.986392924387</v>
      </c>
      <c r="Q205" s="11">
        <v>167404.21585856381</v>
      </c>
      <c r="R205" s="11">
        <f>SUM('UPL Debt Allocation by Hospital'!I205,'UPL Debt Allocation by Hospital'!K205,'UPL Debt Allocation by Hospital'!O205:Q205)</f>
        <v>142269.45184071703</v>
      </c>
      <c r="S205" s="11">
        <f t="shared" si="10"/>
        <v>0</v>
      </c>
      <c r="T205" s="11">
        <v>20479.339227405944</v>
      </c>
      <c r="U205" s="11">
        <v>30957.725873336381</v>
      </c>
      <c r="V205" s="11">
        <v>33137.164364897093</v>
      </c>
      <c r="W205" s="11">
        <v>82829.986392924387</v>
      </c>
      <c r="X205" s="11">
        <v>167404.21585856381</v>
      </c>
      <c r="Y205" s="11">
        <f>SUM('UPL Debt Allocation by Hospital'!I205,'UPL Debt Allocation by Hospital'!K205,'UPL Debt Allocation by Hospital'!U205:W205)</f>
        <v>142269.451840717</v>
      </c>
      <c r="Z205" s="11">
        <f t="shared" si="11"/>
        <v>0</v>
      </c>
      <c r="AA205" s="11">
        <v>5519.2682637160824</v>
      </c>
      <c r="AB205" s="11">
        <v>20588.918889932091</v>
      </c>
      <c r="AC205" s="11">
        <v>27108.796863740747</v>
      </c>
      <c r="AD205" s="11">
        <v>57814.676648744935</v>
      </c>
      <c r="AE205" s="11">
        <v>111031.66066613386</v>
      </c>
      <c r="AF205" s="11">
        <f>SUM('UPL Debt Allocation by Hospital'!I205,'UPL Debt Allocation by Hospital'!K205,'UPL Debt Allocation by Hospital'!AA205:AC205)</f>
        <v>141411.9885253174</v>
      </c>
      <c r="AG205" s="11">
        <f t="shared" si="9"/>
        <v>30380.327859183541</v>
      </c>
    </row>
    <row r="206" spans="1:33" ht="16.2" x14ac:dyDescent="0.3">
      <c r="A206" s="13" t="s">
        <v>422</v>
      </c>
      <c r="B206" s="13" t="s">
        <v>422</v>
      </c>
      <c r="C206" s="12" t="s">
        <v>117</v>
      </c>
      <c r="D206" s="12" t="s">
        <v>28</v>
      </c>
      <c r="E206" s="12" t="s">
        <v>14</v>
      </c>
      <c r="F206" s="12"/>
      <c r="G206" s="12" t="s">
        <v>814</v>
      </c>
      <c r="H206" s="11">
        <v>1536479.77</v>
      </c>
      <c r="I206" s="11">
        <v>1175712.77</v>
      </c>
      <c r="J206" s="11">
        <v>852209.08</v>
      </c>
      <c r="K206" s="11">
        <v>1604140.1199999999</v>
      </c>
      <c r="L206" s="11">
        <v>1498515</v>
      </c>
      <c r="M206" s="11">
        <v>22185.823239892095</v>
      </c>
      <c r="N206" s="11">
        <v>30862.931525776166</v>
      </c>
      <c r="O206" s="11">
        <v>38995.360431750625</v>
      </c>
      <c r="P206" s="11">
        <v>60323.459193518924</v>
      </c>
      <c r="Q206" s="11">
        <v>152367.57439093781</v>
      </c>
      <c r="R206" s="11">
        <f>SUM('UPL Debt Allocation by Hospital'!I206,'UPL Debt Allocation by Hospital'!K206,'UPL Debt Allocation by Hospital'!O206:Q206)</f>
        <v>146179.34060438821</v>
      </c>
      <c r="S206" s="11">
        <f t="shared" si="10"/>
        <v>0</v>
      </c>
      <c r="T206" s="11">
        <v>22185.823239892095</v>
      </c>
      <c r="U206" s="11">
        <v>30862.931525776166</v>
      </c>
      <c r="V206" s="11">
        <v>38995.360431750625</v>
      </c>
      <c r="W206" s="11">
        <v>60323.459193518916</v>
      </c>
      <c r="X206" s="11">
        <v>152367.57439093781</v>
      </c>
      <c r="Y206" s="11">
        <f>SUM('UPL Debt Allocation by Hospital'!I206,'UPL Debt Allocation by Hospital'!K206,'UPL Debt Allocation by Hospital'!U206:W206)</f>
        <v>146179.34060438818</v>
      </c>
      <c r="Z206" s="11">
        <f t="shared" si="11"/>
        <v>0</v>
      </c>
      <c r="AA206" s="11">
        <v>2.8427068947087315E-3</v>
      </c>
      <c r="AB206" s="11">
        <v>1118.8847705103387</v>
      </c>
      <c r="AC206" s="11">
        <v>213.34495581148792</v>
      </c>
      <c r="AD206" s="11">
        <v>10289.143255881649</v>
      </c>
      <c r="AE206" s="11">
        <v>11621.37582491037</v>
      </c>
      <c r="AF206" s="11">
        <f>SUM('UPL Debt Allocation by Hospital'!I206,'UPL Debt Allocation by Hospital'!K206,'UPL Debt Allocation by Hospital'!AA206:AC206)</f>
        <v>143698.88250190121</v>
      </c>
      <c r="AG206" s="11">
        <f t="shared" si="9"/>
        <v>132077.50667699083</v>
      </c>
    </row>
    <row r="207" spans="1:33" ht="16.2" x14ac:dyDescent="0.3">
      <c r="A207" s="13" t="s">
        <v>423</v>
      </c>
      <c r="B207" s="13" t="s">
        <v>423</v>
      </c>
      <c r="C207" s="12" t="s">
        <v>118</v>
      </c>
      <c r="D207" s="12" t="s">
        <v>13</v>
      </c>
      <c r="E207" s="12"/>
      <c r="F207" s="12"/>
      <c r="G207" s="12" t="s">
        <v>653</v>
      </c>
      <c r="H207" s="11">
        <v>28299922.370000001</v>
      </c>
      <c r="I207" s="11">
        <v>23290633.050000001</v>
      </c>
      <c r="J207" s="11">
        <v>26201567.630000003</v>
      </c>
      <c r="K207" s="11">
        <v>24147713.640000001</v>
      </c>
      <c r="L207" s="11">
        <v>18848033.52</v>
      </c>
      <c r="M207" s="11">
        <v>1622419.9582806712</v>
      </c>
      <c r="N207" s="11">
        <v>1414304.5402335285</v>
      </c>
      <c r="O207" s="11">
        <v>1166681.6213087719</v>
      </c>
      <c r="P207" s="11">
        <v>1178623.9315387211</v>
      </c>
      <c r="Q207" s="11">
        <v>5382030.0513616931</v>
      </c>
      <c r="R207" s="11">
        <f>SUM('UPL Debt Allocation by Hospital'!I207,'UPL Debt Allocation by Hospital'!K207,'UPL Debt Allocation by Hospital'!O207:Q207)</f>
        <v>2688877.2089762762</v>
      </c>
      <c r="S207" s="11">
        <f t="shared" si="10"/>
        <v>0</v>
      </c>
      <c r="T207" s="11">
        <v>1692044.4677493088</v>
      </c>
      <c r="U207" s="11">
        <v>1483643.3106628258</v>
      </c>
      <c r="V207" s="11">
        <v>1263314.9027072212</v>
      </c>
      <c r="W207" s="11">
        <v>1291837.5866655207</v>
      </c>
      <c r="X207" s="11">
        <v>5730840.2677848758</v>
      </c>
      <c r="Y207" s="11">
        <f>SUM('UPL Debt Allocation by Hospital'!I207,'UPL Debt Allocation by Hospital'!K207,'UPL Debt Allocation by Hospital'!U207:W207)</f>
        <v>2695319.4787371755</v>
      </c>
      <c r="Z207" s="11">
        <f t="shared" si="11"/>
        <v>0</v>
      </c>
      <c r="AA207" s="11">
        <v>581180.49495211488</v>
      </c>
      <c r="AB207" s="11">
        <v>563646.60946120787</v>
      </c>
      <c r="AC207" s="11">
        <v>1009775.1877539646</v>
      </c>
      <c r="AD207" s="11">
        <v>383921.44998267316</v>
      </c>
      <c r="AE207" s="11">
        <v>2538523.7421499602</v>
      </c>
      <c r="AF207" s="11">
        <f>SUM('UPL Debt Allocation by Hospital'!I207,'UPL Debt Allocation by Hospital'!K207,'UPL Debt Allocation by Hospital'!AA207:AC207)</f>
        <v>2632852.5551217422</v>
      </c>
      <c r="AG207" s="11">
        <f t="shared" si="9"/>
        <v>94328.812971781939</v>
      </c>
    </row>
    <row r="208" spans="1:33" ht="16.2" x14ac:dyDescent="0.3">
      <c r="A208" s="13" t="s">
        <v>424</v>
      </c>
      <c r="B208" s="13" t="s">
        <v>424</v>
      </c>
      <c r="C208" s="12" t="s">
        <v>119</v>
      </c>
      <c r="D208" s="12" t="s">
        <v>13</v>
      </c>
      <c r="E208" s="12" t="s">
        <v>14</v>
      </c>
      <c r="F208" s="12"/>
      <c r="G208" s="12" t="s">
        <v>715</v>
      </c>
      <c r="H208" s="11">
        <v>448740.98</v>
      </c>
      <c r="I208" s="11">
        <v>413269.48</v>
      </c>
      <c r="J208" s="11">
        <v>512821.52</v>
      </c>
      <c r="K208" s="11">
        <v>733701.41</v>
      </c>
      <c r="L208" s="11">
        <v>1489932.46</v>
      </c>
      <c r="M208" s="11">
        <v>5101.8047908688841</v>
      </c>
      <c r="N208" s="11">
        <v>14971.849341715846</v>
      </c>
      <c r="O208" s="11">
        <v>41370.978954490318</v>
      </c>
      <c r="P208" s="11">
        <v>48310.390333593314</v>
      </c>
      <c r="Q208" s="11">
        <v>109755.02342066835</v>
      </c>
      <c r="R208" s="11">
        <f>SUM('UPL Debt Allocation by Hospital'!I208,'UPL Debt Allocation by Hospital'!K208,'UPL Debt Allocation by Hospital'!O208:Q208)</f>
        <v>88056.648583262548</v>
      </c>
      <c r="S208" s="11">
        <f t="shared" si="10"/>
        <v>0</v>
      </c>
      <c r="T208" s="11">
        <v>5101.8047908688841</v>
      </c>
      <c r="U208" s="11">
        <v>14971.849341715846</v>
      </c>
      <c r="V208" s="11">
        <v>41370.978954490318</v>
      </c>
      <c r="W208" s="11">
        <v>48310.390333593306</v>
      </c>
      <c r="X208" s="11">
        <v>109755.02342066835</v>
      </c>
      <c r="Y208" s="11">
        <f>SUM('UPL Debt Allocation by Hospital'!I208,'UPL Debt Allocation by Hospital'!K208,'UPL Debt Allocation by Hospital'!U208:W208)</f>
        <v>88056.648583262548</v>
      </c>
      <c r="Z208" s="11">
        <f t="shared" si="11"/>
        <v>0</v>
      </c>
      <c r="AA208" s="11">
        <v>0</v>
      </c>
      <c r="AB208" s="11">
        <v>0</v>
      </c>
      <c r="AC208" s="11">
        <v>0</v>
      </c>
      <c r="AD208" s="11">
        <v>18980.165442339097</v>
      </c>
      <c r="AE208" s="11">
        <v>18980.165442339097</v>
      </c>
      <c r="AF208" s="11">
        <f>SUM('UPL Debt Allocation by Hospital'!I208,'UPL Debt Allocation by Hospital'!K208,'UPL Debt Allocation by Hospital'!AA208:AC208)</f>
        <v>86376.510652265162</v>
      </c>
      <c r="AG208" s="11">
        <f t="shared" si="9"/>
        <v>67396.345209926061</v>
      </c>
    </row>
    <row r="209" spans="1:33" ht="16.2" x14ac:dyDescent="0.3">
      <c r="A209" s="13" t="s">
        <v>425</v>
      </c>
      <c r="B209" s="13" t="s">
        <v>425</v>
      </c>
      <c r="C209" s="12" t="s">
        <v>120</v>
      </c>
      <c r="D209" s="12" t="s">
        <v>28</v>
      </c>
      <c r="E209" s="12" t="s">
        <v>14</v>
      </c>
      <c r="F209" s="12"/>
      <c r="G209" s="12" t="s">
        <v>808</v>
      </c>
      <c r="H209" s="11">
        <v>396683.74</v>
      </c>
      <c r="I209" s="11">
        <v>1233586.98</v>
      </c>
      <c r="J209" s="11">
        <v>904146.02</v>
      </c>
      <c r="K209" s="11">
        <v>1600413.47</v>
      </c>
      <c r="L209" s="11">
        <v>700323.72000000009</v>
      </c>
      <c r="M209" s="11">
        <v>27609.257991605031</v>
      </c>
      <c r="N209" s="11">
        <v>57123.938729885558</v>
      </c>
      <c r="O209" s="11">
        <v>22919.55739057728</v>
      </c>
      <c r="P209" s="11">
        <v>30979.880776442551</v>
      </c>
      <c r="Q209" s="11">
        <v>138632.63488851042</v>
      </c>
      <c r="R209" s="11">
        <f>SUM('UPL Debt Allocation by Hospital'!I209,'UPL Debt Allocation by Hospital'!K209,'UPL Debt Allocation by Hospital'!O209:Q209)</f>
        <v>115405.34183705947</v>
      </c>
      <c r="S209" s="11">
        <f t="shared" si="10"/>
        <v>0</v>
      </c>
      <c r="T209" s="11">
        <v>28399.71709486434</v>
      </c>
      <c r="U209" s="11">
        <v>58609.03715814108</v>
      </c>
      <c r="V209" s="11">
        <v>22919.55739057728</v>
      </c>
      <c r="W209" s="11">
        <v>30979.880776442555</v>
      </c>
      <c r="X209" s="11">
        <v>140908.19242002524</v>
      </c>
      <c r="Y209" s="11">
        <f>SUM('UPL Debt Allocation by Hospital'!I209,'UPL Debt Allocation by Hospital'!K209,'UPL Debt Allocation by Hospital'!U209:W209)</f>
        <v>115467.56603113844</v>
      </c>
      <c r="Z209" s="11">
        <f t="shared" si="11"/>
        <v>0</v>
      </c>
      <c r="AA209" s="11">
        <v>8365.4268741687447</v>
      </c>
      <c r="AB209" s="11">
        <v>3676.8728520789623</v>
      </c>
      <c r="AC209" s="11">
        <v>23952.375053941116</v>
      </c>
      <c r="AD209" s="11">
        <v>8588.2464329560589</v>
      </c>
      <c r="AE209" s="11">
        <v>44582.921213144888</v>
      </c>
      <c r="AF209" s="11">
        <f>SUM('UPL Debt Allocation by Hospital'!I209,'UPL Debt Allocation by Hospital'!K209,'UPL Debt Allocation by Hospital'!AA209:AC209)</f>
        <v>113445.89686799876</v>
      </c>
      <c r="AG209" s="11">
        <f t="shared" si="9"/>
        <v>68862.975654853872</v>
      </c>
    </row>
    <row r="210" spans="1:33" ht="16.2" x14ac:dyDescent="0.3">
      <c r="A210" s="13" t="s">
        <v>426</v>
      </c>
      <c r="B210" s="13" t="s">
        <v>426</v>
      </c>
      <c r="C210" s="12" t="s">
        <v>121</v>
      </c>
      <c r="D210" s="12" t="s">
        <v>13</v>
      </c>
      <c r="E210" s="12"/>
      <c r="F210" s="12"/>
      <c r="G210" s="12" t="s">
        <v>753</v>
      </c>
      <c r="H210" s="11">
        <v>13086076.65</v>
      </c>
      <c r="I210" s="11">
        <v>9339294.459999999</v>
      </c>
      <c r="J210" s="11">
        <v>13809571.700000001</v>
      </c>
      <c r="K210" s="11">
        <v>6322023.5300000012</v>
      </c>
      <c r="L210" s="11">
        <v>7339102.0399999991</v>
      </c>
      <c r="M210" s="11">
        <v>545357.63282400824</v>
      </c>
      <c r="N210" s="11">
        <v>287975.92833941476</v>
      </c>
      <c r="O210" s="11">
        <v>351737.2739488834</v>
      </c>
      <c r="P210" s="11">
        <v>331793.45415992616</v>
      </c>
      <c r="Q210" s="11">
        <v>1516864.2892722324</v>
      </c>
      <c r="R210" s="11">
        <f>SUM('UPL Debt Allocation by Hospital'!I210,'UPL Debt Allocation by Hospital'!K210,'UPL Debt Allocation by Hospital'!O210:Q210)</f>
        <v>1074762.9485473719</v>
      </c>
      <c r="S210" s="11">
        <f t="shared" si="10"/>
        <v>0</v>
      </c>
      <c r="T210" s="11">
        <v>568761.10334750137</v>
      </c>
      <c r="U210" s="11">
        <v>302094.45530178549</v>
      </c>
      <c r="V210" s="11">
        <v>380870.78076944751</v>
      </c>
      <c r="W210" s="11">
        <v>363664.1371550961</v>
      </c>
      <c r="X210" s="11">
        <v>1615390.4765738305</v>
      </c>
      <c r="Y210" s="11">
        <f>SUM('UPL Debt Allocation by Hospital'!I210,'UPL Debt Allocation by Hospital'!K210,'UPL Debt Allocation by Hospital'!U210:W210)</f>
        <v>1076585.6205253112</v>
      </c>
      <c r="Z210" s="11">
        <f t="shared" si="11"/>
        <v>0</v>
      </c>
      <c r="AA210" s="11">
        <v>0</v>
      </c>
      <c r="AB210" s="11">
        <v>0</v>
      </c>
      <c r="AC210" s="11">
        <v>0</v>
      </c>
      <c r="AD210" s="11">
        <v>250101.67226277487</v>
      </c>
      <c r="AE210" s="11">
        <v>250101.67226277487</v>
      </c>
      <c r="AF210" s="11">
        <f>SUM('UPL Debt Allocation by Hospital'!I210,'UPL Debt Allocation by Hospital'!K210,'UPL Debt Allocation by Hospital'!AA210:AC210)</f>
        <v>1042357.2486090718</v>
      </c>
      <c r="AG210" s="11">
        <f t="shared" si="9"/>
        <v>792255.57634629693</v>
      </c>
    </row>
    <row r="211" spans="1:33" ht="16.2" x14ac:dyDescent="0.3">
      <c r="A211" s="13" t="s">
        <v>427</v>
      </c>
      <c r="B211" s="13" t="s">
        <v>427</v>
      </c>
      <c r="C211" s="12" t="s">
        <v>122</v>
      </c>
      <c r="D211" s="12" t="s">
        <v>13</v>
      </c>
      <c r="E211" s="12"/>
      <c r="F211" s="12"/>
      <c r="G211" s="12" t="s">
        <v>675</v>
      </c>
      <c r="H211" s="11">
        <v>4747295.1900000004</v>
      </c>
      <c r="I211" s="11">
        <v>13393992.580000002</v>
      </c>
      <c r="J211" s="11">
        <v>5223444.59</v>
      </c>
      <c r="K211" s="11">
        <v>9028972.2200000007</v>
      </c>
      <c r="L211" s="11">
        <v>6755355.7300000004</v>
      </c>
      <c r="M211" s="11">
        <v>2031837.073546391</v>
      </c>
      <c r="N211" s="11">
        <v>1726410.4158122018</v>
      </c>
      <c r="O211" s="11">
        <v>1179904.497907816</v>
      </c>
      <c r="P211" s="11">
        <v>644228.34926112473</v>
      </c>
      <c r="Q211" s="11">
        <v>5582380.3365275329</v>
      </c>
      <c r="R211" s="11">
        <f>SUM('UPL Debt Allocation by Hospital'!I211,'UPL Debt Allocation by Hospital'!K211,'UPL Debt Allocation by Hospital'!O211:Q211)</f>
        <v>983536.91806451394</v>
      </c>
      <c r="S211" s="11">
        <f t="shared" si="10"/>
        <v>0</v>
      </c>
      <c r="T211" s="11">
        <v>2119031.3038958344</v>
      </c>
      <c r="U211" s="11">
        <v>1811050.7263559152</v>
      </c>
      <c r="V211" s="11">
        <v>1277632.9966577301</v>
      </c>
      <c r="W211" s="11">
        <v>706110.21353053383</v>
      </c>
      <c r="X211" s="11">
        <v>5913825.2404400138</v>
      </c>
      <c r="Y211" s="11">
        <f>SUM('UPL Debt Allocation by Hospital'!I211,'UPL Debt Allocation by Hospital'!K211,'UPL Debt Allocation by Hospital'!U211:W211)</f>
        <v>990908.00372871803</v>
      </c>
      <c r="Z211" s="11">
        <f t="shared" si="11"/>
        <v>0</v>
      </c>
      <c r="AA211" s="11">
        <v>7391738.2843390889</v>
      </c>
      <c r="AB211" s="11">
        <v>8372759.3696963033</v>
      </c>
      <c r="AC211" s="11">
        <v>6293669.1608200185</v>
      </c>
      <c r="AD211" s="11">
        <v>81461.415859319663</v>
      </c>
      <c r="AE211" s="11">
        <v>22139628.230714731</v>
      </c>
      <c r="AF211" s="11">
        <f>SUM('UPL Debt Allocation by Hospital'!I211,'UPL Debt Allocation by Hospital'!K211,'UPL Debt Allocation by Hospital'!AA211:AC211)</f>
        <v>1451675.7405614473</v>
      </c>
      <c r="AG211" s="11">
        <f t="shared" si="9"/>
        <v>0</v>
      </c>
    </row>
    <row r="212" spans="1:33" ht="16.2" x14ac:dyDescent="0.3">
      <c r="A212" s="13" t="s">
        <v>428</v>
      </c>
      <c r="B212" s="13" t="s">
        <v>428</v>
      </c>
      <c r="C212" s="12" t="s">
        <v>123</v>
      </c>
      <c r="D212" s="12" t="s">
        <v>28</v>
      </c>
      <c r="E212" s="12" t="s">
        <v>14</v>
      </c>
      <c r="F212" s="12"/>
      <c r="G212" s="12" t="s">
        <v>813</v>
      </c>
      <c r="H212" s="11">
        <v>2114082.7000000002</v>
      </c>
      <c r="I212" s="11">
        <v>1013606.98</v>
      </c>
      <c r="J212" s="11">
        <v>1475519.95</v>
      </c>
      <c r="K212" s="11">
        <v>1687838.79</v>
      </c>
      <c r="L212" s="11">
        <v>1393156.24</v>
      </c>
      <c r="M212" s="11">
        <v>19016.201858828856</v>
      </c>
      <c r="N212" s="11">
        <v>35497.249365383148</v>
      </c>
      <c r="O212" s="11">
        <v>36645.629657026708</v>
      </c>
      <c r="P212" s="11">
        <v>61919.875438299496</v>
      </c>
      <c r="Q212" s="11">
        <v>153078.95631953821</v>
      </c>
      <c r="R212" s="11">
        <f>SUM('UPL Debt Allocation by Hospital'!I212,'UPL Debt Allocation by Hospital'!K212,'UPL Debt Allocation by Hospital'!O212:Q212)</f>
        <v>165792.23800019443</v>
      </c>
      <c r="S212" s="11">
        <f t="shared" si="10"/>
        <v>12713.281680656219</v>
      </c>
      <c r="T212" s="11">
        <v>19016.201858828856</v>
      </c>
      <c r="U212" s="11">
        <v>35497.249365383148</v>
      </c>
      <c r="V212" s="11">
        <v>36645.629657026708</v>
      </c>
      <c r="W212" s="11">
        <v>61919.875438299481</v>
      </c>
      <c r="X212" s="11">
        <v>153078.95631953818</v>
      </c>
      <c r="Y212" s="11">
        <f>SUM('UPL Debt Allocation by Hospital'!I212,'UPL Debt Allocation by Hospital'!K212,'UPL Debt Allocation by Hospital'!U212:W212)</f>
        <v>165792.2380001944</v>
      </c>
      <c r="Z212" s="11">
        <f t="shared" si="11"/>
        <v>12713.281680656219</v>
      </c>
      <c r="AA212" s="11">
        <v>0</v>
      </c>
      <c r="AB212" s="11">
        <v>18359.885510636163</v>
      </c>
      <c r="AC212" s="11">
        <v>2345.4878553723343</v>
      </c>
      <c r="AD212" s="11">
        <v>23703.62618403868</v>
      </c>
      <c r="AE212" s="11">
        <v>44408.999550047178</v>
      </c>
      <c r="AF212" s="11">
        <f>SUM('UPL Debt Allocation by Hospital'!I212,'UPL Debt Allocation by Hospital'!K212,'UPL Debt Allocation by Hospital'!AA212:AC212)</f>
        <v>163865.72112061994</v>
      </c>
      <c r="AG212" s="11">
        <f t="shared" si="9"/>
        <v>119456.72157057276</v>
      </c>
    </row>
    <row r="213" spans="1:33" ht="16.2" x14ac:dyDescent="0.3">
      <c r="A213" s="13" t="s">
        <v>608</v>
      </c>
      <c r="B213" s="13" t="s">
        <v>608</v>
      </c>
      <c r="C213" s="12" t="s">
        <v>590</v>
      </c>
      <c r="D213" s="12" t="s">
        <v>13</v>
      </c>
      <c r="E213" s="12"/>
      <c r="F213" s="12"/>
      <c r="G213" s="12" t="s">
        <v>812</v>
      </c>
      <c r="H213" s="11">
        <v>804779.88</v>
      </c>
      <c r="I213" s="11">
        <v>1346274.25</v>
      </c>
      <c r="J213" s="11">
        <v>179837.81</v>
      </c>
      <c r="K213" s="11">
        <v>0</v>
      </c>
      <c r="L213" s="11">
        <v>0</v>
      </c>
      <c r="M213" s="11">
        <v>529521.3028454904</v>
      </c>
      <c r="N213" s="11">
        <v>452082.90118925861</v>
      </c>
      <c r="O213" s="11">
        <v>0</v>
      </c>
      <c r="P213" s="11">
        <v>304211.63109751971</v>
      </c>
      <c r="Q213" s="11">
        <v>1285815.8351322687</v>
      </c>
      <c r="R213" s="11">
        <f>SUM('UPL Debt Allocation by Hospital'!I213,'UPL Debt Allocation by Hospital'!K213,'UPL Debt Allocation by Hospital'!O213:Q213)</f>
        <v>62660.421726783439</v>
      </c>
      <c r="S213" s="11">
        <f t="shared" si="10"/>
        <v>0</v>
      </c>
      <c r="T213" s="11">
        <v>552245.17330556596</v>
      </c>
      <c r="U213" s="11">
        <v>474247.06145943404</v>
      </c>
      <c r="V213" s="11">
        <v>0</v>
      </c>
      <c r="W213" s="11">
        <v>333432.92023566947</v>
      </c>
      <c r="X213" s="11">
        <v>1359925.1550006694</v>
      </c>
      <c r="Y213" s="11">
        <f>SUM('UPL Debt Allocation by Hospital'!I213,'UPL Debt Allocation by Hospital'!K213,'UPL Debt Allocation by Hospital'!U213:W213)</f>
        <v>63887.886725211836</v>
      </c>
      <c r="Z213" s="11">
        <f t="shared" si="11"/>
        <v>0</v>
      </c>
      <c r="AA213" s="11">
        <v>2211735.9658209877</v>
      </c>
      <c r="AB213" s="11">
        <v>3081098.9975083871</v>
      </c>
      <c r="AC213" s="11">
        <v>0</v>
      </c>
      <c r="AD213" s="11">
        <v>0</v>
      </c>
      <c r="AE213" s="11">
        <v>5292834.9633293748</v>
      </c>
      <c r="AF213" s="11">
        <f>SUM('UPL Debt Allocation by Hospital'!I213,'UPL Debt Allocation by Hospital'!K213,'UPL Debt Allocation by Hospital'!AA213:AC213)</f>
        <v>180549.79106825875</v>
      </c>
      <c r="AG213" s="11">
        <f t="shared" si="9"/>
        <v>0</v>
      </c>
    </row>
    <row r="214" spans="1:33" ht="16.2" x14ac:dyDescent="0.3">
      <c r="A214" s="13" t="s">
        <v>429</v>
      </c>
      <c r="B214" s="13" t="s">
        <v>429</v>
      </c>
      <c r="C214" s="12" t="s">
        <v>124</v>
      </c>
      <c r="D214" s="12" t="s">
        <v>13</v>
      </c>
      <c r="E214" s="12"/>
      <c r="F214" s="12"/>
      <c r="G214" s="12" t="s">
        <v>733</v>
      </c>
      <c r="H214" s="11">
        <v>15144275.699999999</v>
      </c>
      <c r="I214" s="11">
        <v>20558416</v>
      </c>
      <c r="J214" s="11">
        <v>19547417.649999999</v>
      </c>
      <c r="K214" s="11">
        <v>15654500.859999999</v>
      </c>
      <c r="L214" s="11">
        <v>17303570.09</v>
      </c>
      <c r="M214" s="11">
        <v>791204.61424576433</v>
      </c>
      <c r="N214" s="11">
        <v>866505.46663937531</v>
      </c>
      <c r="O214" s="11">
        <v>880490.21899095899</v>
      </c>
      <c r="P214" s="11">
        <v>861029.39438025502</v>
      </c>
      <c r="Q214" s="11">
        <v>3399229.6942563537</v>
      </c>
      <c r="R214" s="11">
        <f>SUM('UPL Debt Allocation by Hospital'!I214,'UPL Debt Allocation by Hospital'!K214,'UPL Debt Allocation by Hospital'!O214:Q214)</f>
        <v>2006244.7168664876</v>
      </c>
      <c r="S214" s="11">
        <f t="shared" si="10"/>
        <v>0</v>
      </c>
      <c r="T214" s="11">
        <v>825158.35900526645</v>
      </c>
      <c r="U214" s="11">
        <v>908987.42290681275</v>
      </c>
      <c r="V214" s="11">
        <v>953418.99197093304</v>
      </c>
      <c r="W214" s="11">
        <v>943736.25472895021</v>
      </c>
      <c r="X214" s="11">
        <v>3631301.0286119622</v>
      </c>
      <c r="Y214" s="11">
        <f>SUM('UPL Debt Allocation by Hospital'!I214,'UPL Debt Allocation by Hospital'!K214,'UPL Debt Allocation by Hospital'!U214:W214)</f>
        <v>2010328.9862486464</v>
      </c>
      <c r="Z214" s="11">
        <f t="shared" si="11"/>
        <v>0</v>
      </c>
      <c r="AA214" s="11">
        <v>0</v>
      </c>
      <c r="AB214" s="11">
        <v>22173.163808551089</v>
      </c>
      <c r="AC214" s="11">
        <v>0</v>
      </c>
      <c r="AD214" s="11">
        <v>243815.32319331274</v>
      </c>
      <c r="AE214" s="11">
        <v>265988.48700186383</v>
      </c>
      <c r="AF214" s="11">
        <f>SUM('UPL Debt Allocation by Hospital'!I214,'UPL Debt Allocation by Hospital'!K214,'UPL Debt Allocation by Hospital'!AA214:AC214)</f>
        <v>1937445.1020399474</v>
      </c>
      <c r="AG214" s="11">
        <f t="shared" si="9"/>
        <v>1671456.6150380836</v>
      </c>
    </row>
    <row r="215" spans="1:33" ht="16.2" x14ac:dyDescent="0.3">
      <c r="A215" s="13" t="s">
        <v>430</v>
      </c>
      <c r="B215" s="13" t="s">
        <v>430</v>
      </c>
      <c r="C215" s="12" t="s">
        <v>125</v>
      </c>
      <c r="D215" s="12" t="s">
        <v>13</v>
      </c>
      <c r="E215" s="12" t="s">
        <v>14</v>
      </c>
      <c r="F215" s="12"/>
      <c r="G215" s="12" t="s">
        <v>811</v>
      </c>
      <c r="H215" s="11">
        <v>0</v>
      </c>
      <c r="I215" s="11">
        <v>0</v>
      </c>
      <c r="J215" s="11">
        <v>0</v>
      </c>
      <c r="K215" s="11">
        <v>0</v>
      </c>
      <c r="L215" s="11">
        <v>3210974.88</v>
      </c>
      <c r="M215" s="11">
        <v>342228.26569935284</v>
      </c>
      <c r="N215" s="11">
        <v>585951.4563361404</v>
      </c>
      <c r="O215" s="11">
        <v>89772.235136347663</v>
      </c>
      <c r="P215" s="11">
        <v>221922.69052029136</v>
      </c>
      <c r="Q215" s="11">
        <v>1239874.6476921323</v>
      </c>
      <c r="R215" s="11">
        <f>SUM('UPL Debt Allocation by Hospital'!I215,'UPL Debt Allocation by Hospital'!K215,'UPL Debt Allocation by Hospital'!O215:Q215)</f>
        <v>115635.52392703237</v>
      </c>
      <c r="S215" s="11">
        <f t="shared" si="10"/>
        <v>0</v>
      </c>
      <c r="T215" s="11">
        <v>342228.26569935284</v>
      </c>
      <c r="U215" s="11">
        <v>585951.4563361404</v>
      </c>
      <c r="V215" s="11">
        <v>89772.235136347663</v>
      </c>
      <c r="W215" s="11">
        <v>221922.69052029136</v>
      </c>
      <c r="X215" s="11">
        <v>1239874.6476921323</v>
      </c>
      <c r="Y215" s="11">
        <f>SUM('UPL Debt Allocation by Hospital'!I215,'UPL Debt Allocation by Hospital'!K215,'UPL Debt Allocation by Hospital'!U215:W215)</f>
        <v>115635.52392703235</v>
      </c>
      <c r="Z215" s="11">
        <f t="shared" si="11"/>
        <v>0</v>
      </c>
      <c r="AA215" s="11">
        <v>1786017.3091694426</v>
      </c>
      <c r="AB215" s="11">
        <v>3395135.283827655</v>
      </c>
      <c r="AC215" s="11">
        <v>34495.547480209127</v>
      </c>
      <c r="AD215" s="11">
        <v>392691.64714628219</v>
      </c>
      <c r="AE215" s="11">
        <v>5608339.787623588</v>
      </c>
      <c r="AF215" s="11">
        <f>SUM('UPL Debt Allocation by Hospital'!I215,'UPL Debt Allocation by Hospital'!K215,'UPL Debt Allocation by Hospital'!AA215:AC215)</f>
        <v>230419.76936694878</v>
      </c>
      <c r="AG215" s="11">
        <f t="shared" si="9"/>
        <v>0</v>
      </c>
    </row>
    <row r="216" spans="1:33" ht="16.2" x14ac:dyDescent="0.3">
      <c r="A216" s="13" t="s">
        <v>431</v>
      </c>
      <c r="B216" s="13" t="s">
        <v>431</v>
      </c>
      <c r="C216" s="12" t="s">
        <v>126</v>
      </c>
      <c r="D216" s="12" t="s">
        <v>28</v>
      </c>
      <c r="E216" s="12" t="s">
        <v>14</v>
      </c>
      <c r="F216" s="12"/>
      <c r="G216" s="12" t="s">
        <v>810</v>
      </c>
      <c r="H216" s="11">
        <v>638757.91</v>
      </c>
      <c r="I216" s="11">
        <v>488038.33999999997</v>
      </c>
      <c r="J216" s="11">
        <v>790850.81</v>
      </c>
      <c r="K216" s="11">
        <v>697320.55</v>
      </c>
      <c r="L216" s="11">
        <v>365926.69</v>
      </c>
      <c r="M216" s="11">
        <v>24697.463136638136</v>
      </c>
      <c r="N216" s="11">
        <v>25174.217329372681</v>
      </c>
      <c r="O216" s="11">
        <v>16816.361009057771</v>
      </c>
      <c r="P216" s="11">
        <v>12924.532540873497</v>
      </c>
      <c r="Q216" s="11">
        <v>79612.574015942082</v>
      </c>
      <c r="R216" s="11">
        <f>SUM('UPL Debt Allocation by Hospital'!I216,'UPL Debt Allocation by Hospital'!K216,'UPL Debt Allocation by Hospital'!O216:Q216)</f>
        <v>67277.63797870776</v>
      </c>
      <c r="S216" s="11">
        <f t="shared" si="10"/>
        <v>0</v>
      </c>
      <c r="T216" s="11">
        <v>25404.556915460544</v>
      </c>
      <c r="U216" s="11">
        <v>25828.692343170263</v>
      </c>
      <c r="V216" s="11">
        <v>16816.361009057771</v>
      </c>
      <c r="W216" s="11">
        <v>12924.532540873497</v>
      </c>
      <c r="X216" s="11">
        <v>80974.142808562072</v>
      </c>
      <c r="Y216" s="11">
        <f>SUM('UPL Debt Allocation by Hospital'!I216,'UPL Debt Allocation by Hospital'!K216,'UPL Debt Allocation by Hospital'!U216:W216)</f>
        <v>67314.870182054903</v>
      </c>
      <c r="Z216" s="11">
        <f t="shared" si="11"/>
        <v>0</v>
      </c>
      <c r="AA216" s="11">
        <v>10402.239995965261</v>
      </c>
      <c r="AB216" s="11">
        <v>3729.070349649448</v>
      </c>
      <c r="AC216" s="11">
        <v>18292.164950663198</v>
      </c>
      <c r="AD216" s="11">
        <v>4906.3524865855006</v>
      </c>
      <c r="AE216" s="11">
        <v>37329.827782863409</v>
      </c>
      <c r="AF216" s="11">
        <f>SUM('UPL Debt Allocation by Hospital'!I216,'UPL Debt Allocation by Hospital'!K216,'UPL Debt Allocation by Hospital'!AA216:AC216)</f>
        <v>66340.68081783368</v>
      </c>
      <c r="AG216" s="11">
        <f t="shared" si="9"/>
        <v>29010.853034970271</v>
      </c>
    </row>
    <row r="217" spans="1:33" ht="16.2" x14ac:dyDescent="0.3">
      <c r="A217" s="13" t="s">
        <v>432</v>
      </c>
      <c r="B217" s="13" t="s">
        <v>432</v>
      </c>
      <c r="C217" s="12" t="s">
        <v>127</v>
      </c>
      <c r="D217" s="12" t="s">
        <v>28</v>
      </c>
      <c r="E217" s="12"/>
      <c r="F217" s="12"/>
      <c r="G217" s="12" t="s">
        <v>809</v>
      </c>
      <c r="H217" s="11">
        <v>18906865.390000001</v>
      </c>
      <c r="I217" s="11">
        <v>9505075.6999999993</v>
      </c>
      <c r="J217" s="11">
        <v>9722737.3100000005</v>
      </c>
      <c r="K217" s="11">
        <v>9659546.2899999917</v>
      </c>
      <c r="L217" s="11">
        <v>10067689.060000001</v>
      </c>
      <c r="M217" s="11">
        <v>426415.75920931133</v>
      </c>
      <c r="N217" s="11">
        <v>498291.34311231982</v>
      </c>
      <c r="O217" s="11">
        <v>439940.67787720333</v>
      </c>
      <c r="P217" s="11">
        <v>519913.86477471585</v>
      </c>
      <c r="Q217" s="11">
        <v>1884561.6449735502</v>
      </c>
      <c r="R217" s="11">
        <f>SUM('UPL Debt Allocation by Hospital'!I217,'UPL Debt Allocation by Hospital'!K217,'UPL Debt Allocation by Hospital'!O217:Q217)</f>
        <v>1196159.1794210845</v>
      </c>
      <c r="S217" s="11">
        <f t="shared" si="10"/>
        <v>0</v>
      </c>
      <c r="T217" s="11">
        <v>442484.93333848147</v>
      </c>
      <c r="U217" s="11">
        <v>521616.44237490371</v>
      </c>
      <c r="V217" s="11">
        <v>476215.39388878417</v>
      </c>
      <c r="W217" s="11">
        <v>569854.60278891935</v>
      </c>
      <c r="X217" s="11">
        <v>2010171.3723910886</v>
      </c>
      <c r="Y217" s="11">
        <f>SUM('UPL Debt Allocation by Hospital'!I217,'UPL Debt Allocation by Hospital'!K217,'UPL Debt Allocation by Hospital'!U217:W217)</f>
        <v>1198228.2929104245</v>
      </c>
      <c r="Z217" s="11">
        <f t="shared" si="11"/>
        <v>0</v>
      </c>
      <c r="AA217" s="11">
        <v>30507.357751472089</v>
      </c>
      <c r="AB217" s="11">
        <v>52154.257940546864</v>
      </c>
      <c r="AC217" s="11">
        <v>473870.3151699364</v>
      </c>
      <c r="AD217" s="11">
        <v>175809.31590504787</v>
      </c>
      <c r="AE217" s="11">
        <v>732341.24676700332</v>
      </c>
      <c r="AF217" s="11">
        <f>SUM('UPL Debt Allocation by Hospital'!I217,'UPL Debt Allocation by Hospital'!K217,'UPL Debt Allocation by Hospital'!AA217:AC217)</f>
        <v>1174061.2605325063</v>
      </c>
      <c r="AG217" s="11">
        <f t="shared" si="9"/>
        <v>441720.01376550295</v>
      </c>
    </row>
    <row r="218" spans="1:33" ht="16.2" x14ac:dyDescent="0.3">
      <c r="A218" s="13" t="s">
        <v>433</v>
      </c>
      <c r="B218" s="13" t="s">
        <v>433</v>
      </c>
      <c r="C218" s="12" t="s">
        <v>591</v>
      </c>
      <c r="D218" s="12" t="s">
        <v>13</v>
      </c>
      <c r="E218" s="12" t="s">
        <v>14</v>
      </c>
      <c r="F218" s="12"/>
      <c r="G218" s="12" t="s">
        <v>808</v>
      </c>
      <c r="H218" s="11">
        <v>13200324.130000001</v>
      </c>
      <c r="I218" s="11">
        <v>17260442.23</v>
      </c>
      <c r="J218" s="11">
        <v>25681300.260000005</v>
      </c>
      <c r="K218" s="11">
        <v>17628128.73</v>
      </c>
      <c r="L218" s="11">
        <v>20188943.299999997</v>
      </c>
      <c r="M218" s="11">
        <v>1038554.2380395546</v>
      </c>
      <c r="N218" s="11">
        <v>2152924.8152523953</v>
      </c>
      <c r="O218" s="11">
        <v>1799981.9996816847</v>
      </c>
      <c r="P218" s="11">
        <v>1338596.95510547</v>
      </c>
      <c r="Q218" s="11">
        <v>6330058.0080791041</v>
      </c>
      <c r="R218" s="11">
        <f>SUM('UPL Debt Allocation by Hospital'!I218,'UPL Debt Allocation by Hospital'!K218,'UPL Debt Allocation by Hospital'!O218:Q218)</f>
        <v>2298514.2369807442</v>
      </c>
      <c r="S218" s="11">
        <f t="shared" si="10"/>
        <v>0</v>
      </c>
      <c r="T218" s="11">
        <v>1038554.2380395546</v>
      </c>
      <c r="U218" s="11">
        <v>2152924.8152523953</v>
      </c>
      <c r="V218" s="11">
        <v>1799981.9996816849</v>
      </c>
      <c r="W218" s="11">
        <v>1338596.95510547</v>
      </c>
      <c r="X218" s="11">
        <v>6330058.0080791041</v>
      </c>
      <c r="Y218" s="11">
        <f>SUM('UPL Debt Allocation by Hospital'!I218,'UPL Debt Allocation by Hospital'!K218,'UPL Debt Allocation by Hospital'!U218:W218)</f>
        <v>2298514.2369807437</v>
      </c>
      <c r="Z218" s="11">
        <f t="shared" si="11"/>
        <v>0</v>
      </c>
      <c r="AA218" s="11">
        <v>4291872.2709000381</v>
      </c>
      <c r="AB218" s="11">
        <v>10769391.486739255</v>
      </c>
      <c r="AC218" s="11">
        <v>6984699.860221169</v>
      </c>
      <c r="AD218" s="11">
        <v>1187216.8747696695</v>
      </c>
      <c r="AE218" s="11">
        <v>23233180.492630132</v>
      </c>
      <c r="AF218" s="11">
        <f>SUM('UPL Debt Allocation by Hospital'!I218,'UPL Debt Allocation by Hospital'!K218,'UPL Debt Allocation by Hospital'!AA218:AC218)</f>
        <v>2764855.7954929266</v>
      </c>
      <c r="AG218" s="11">
        <f t="shared" si="9"/>
        <v>0</v>
      </c>
    </row>
    <row r="219" spans="1:33" ht="16.2" x14ac:dyDescent="0.3">
      <c r="A219" s="13" t="s">
        <v>434</v>
      </c>
      <c r="B219" s="13" t="s">
        <v>434</v>
      </c>
      <c r="C219" s="12" t="s">
        <v>128</v>
      </c>
      <c r="D219" s="12" t="s">
        <v>92</v>
      </c>
      <c r="E219" s="12"/>
      <c r="F219" s="12"/>
      <c r="G219" s="12" t="s">
        <v>678</v>
      </c>
      <c r="H219" s="11">
        <v>151170711.30000001</v>
      </c>
      <c r="I219" s="11">
        <v>144045356.98000002</v>
      </c>
      <c r="J219" s="11">
        <v>139552859.74000001</v>
      </c>
      <c r="K219" s="11">
        <v>100689176.92000002</v>
      </c>
      <c r="L219" s="11">
        <v>95722225.150000006</v>
      </c>
      <c r="M219" s="11">
        <v>3408528.0639976701</v>
      </c>
      <c r="N219" s="11">
        <v>3872324.2809599848</v>
      </c>
      <c r="O219" s="11">
        <v>3219474.2970278584</v>
      </c>
      <c r="P219" s="11">
        <v>2175020.9224583502</v>
      </c>
      <c r="Q219" s="11">
        <v>12675347.564443864</v>
      </c>
      <c r="R219" s="11">
        <f>SUM('UPL Debt Allocation by Hospital'!I219,'UPL Debt Allocation by Hospital'!K219,'UPL Debt Allocation by Hospital'!O219:Q219)</f>
        <v>13446250.24709522</v>
      </c>
      <c r="S219" s="11">
        <f t="shared" si="10"/>
        <v>770902.68265135586</v>
      </c>
      <c r="T219" s="11">
        <v>3555035.4014024688</v>
      </c>
      <c r="U219" s="11">
        <v>4062272.9409549301</v>
      </c>
      <c r="V219" s="11">
        <v>3486135.192354871</v>
      </c>
      <c r="W219" s="11">
        <v>2383944.2796205441</v>
      </c>
      <c r="X219" s="11">
        <v>13487387.814332813</v>
      </c>
      <c r="Y219" s="11">
        <f>SUM('UPL Debt Allocation by Hospital'!I219,'UPL Debt Allocation by Hospital'!K219,'UPL Debt Allocation by Hospital'!U219:W219)</f>
        <v>13462742.089011215</v>
      </c>
      <c r="Z219" s="11">
        <f t="shared" si="11"/>
        <v>0</v>
      </c>
      <c r="AA219" s="11">
        <v>0</v>
      </c>
      <c r="AB219" s="11">
        <v>72273.818251298493</v>
      </c>
      <c r="AC219" s="11">
        <v>641199.75193896785</v>
      </c>
      <c r="AD219" s="11">
        <v>0</v>
      </c>
      <c r="AE219" s="11">
        <v>713473.57019026636</v>
      </c>
      <c r="AF219" s="11">
        <f>SUM('UPL Debt Allocation by Hospital'!I219,'UPL Debt Allocation by Hospital'!K219,'UPL Debt Allocation by Hospital'!AA219:AC219)</f>
        <v>13178632.386833388</v>
      </c>
      <c r="AG219" s="11">
        <f t="shared" si="9"/>
        <v>12465158.816643123</v>
      </c>
    </row>
    <row r="220" spans="1:33" ht="16.2" x14ac:dyDescent="0.3">
      <c r="A220" s="13" t="s">
        <v>435</v>
      </c>
      <c r="B220" s="13" t="s">
        <v>435</v>
      </c>
      <c r="C220" s="12" t="s">
        <v>807</v>
      </c>
      <c r="D220" s="12" t="s">
        <v>28</v>
      </c>
      <c r="E220" s="12" t="s">
        <v>14</v>
      </c>
      <c r="F220" s="12"/>
      <c r="G220" s="12" t="s">
        <v>806</v>
      </c>
      <c r="H220" s="11">
        <v>662847.91</v>
      </c>
      <c r="I220" s="11">
        <v>658920.56000000006</v>
      </c>
      <c r="J220" s="11">
        <v>1616501.11</v>
      </c>
      <c r="K220" s="11">
        <v>722732.8</v>
      </c>
      <c r="L220" s="11">
        <v>914161.71000000008</v>
      </c>
      <c r="M220" s="11">
        <v>15702.918910374892</v>
      </c>
      <c r="N220" s="11">
        <v>14138.859090996833</v>
      </c>
      <c r="O220" s="11">
        <v>25456.550611480128</v>
      </c>
      <c r="P220" s="11">
        <v>25748.92865881067</v>
      </c>
      <c r="Q220" s="11">
        <v>81047.257271662529</v>
      </c>
      <c r="R220" s="11">
        <f>SUM('UPL Debt Allocation by Hospital'!I220,'UPL Debt Allocation by Hospital'!K220,'UPL Debt Allocation by Hospital'!O220:Q220)</f>
        <v>108353.51440114042</v>
      </c>
      <c r="S220" s="11">
        <f t="shared" si="10"/>
        <v>27306.25712947789</v>
      </c>
      <c r="T220" s="11">
        <v>15702.918910374892</v>
      </c>
      <c r="U220" s="11">
        <v>14138.859090996833</v>
      </c>
      <c r="V220" s="11">
        <v>25456.550611480128</v>
      </c>
      <c r="W220" s="11">
        <v>25748.92865881067</v>
      </c>
      <c r="X220" s="11">
        <v>81047.257271662529</v>
      </c>
      <c r="Y220" s="11">
        <f>SUM('UPL Debt Allocation by Hospital'!I220,'UPL Debt Allocation by Hospital'!K220,'UPL Debt Allocation by Hospital'!U220:W220)</f>
        <v>108353.51440114042</v>
      </c>
      <c r="Z220" s="11">
        <f t="shared" si="11"/>
        <v>27306.25712947789</v>
      </c>
      <c r="AA220" s="11">
        <v>2766.6041065556869</v>
      </c>
      <c r="AB220" s="11">
        <v>4889.0324585714052</v>
      </c>
      <c r="AC220" s="11">
        <v>1612.6491144448432</v>
      </c>
      <c r="AD220" s="11">
        <v>2745.9352409352282</v>
      </c>
      <c r="AE220" s="11">
        <v>12014.220920507163</v>
      </c>
      <c r="AF220" s="11">
        <f>SUM('UPL Debt Allocation by Hospital'!I220,'UPL Debt Allocation by Hospital'!K220,'UPL Debt Allocation by Hospital'!AA220:AC220)</f>
        <v>107094.84722666167</v>
      </c>
      <c r="AG220" s="11">
        <f t="shared" si="9"/>
        <v>95080.626306154503</v>
      </c>
    </row>
    <row r="221" spans="1:33" ht="16.2" x14ac:dyDescent="0.3">
      <c r="A221" s="13" t="s">
        <v>436</v>
      </c>
      <c r="B221" s="13" t="s">
        <v>436</v>
      </c>
      <c r="C221" s="12" t="s">
        <v>129</v>
      </c>
      <c r="D221" s="12" t="s">
        <v>28</v>
      </c>
      <c r="E221" s="12"/>
      <c r="F221" s="12"/>
      <c r="G221" s="12" t="s">
        <v>805</v>
      </c>
      <c r="H221" s="11">
        <v>21194446.739999998</v>
      </c>
      <c r="I221" s="11">
        <v>8258472.0099999998</v>
      </c>
      <c r="J221" s="11">
        <v>8620464.4600000009</v>
      </c>
      <c r="K221" s="11">
        <v>9310616.9700000007</v>
      </c>
      <c r="L221" s="11">
        <v>11954828.27</v>
      </c>
      <c r="M221" s="11">
        <v>387646.5782493031</v>
      </c>
      <c r="N221" s="11">
        <v>496310.19146688131</v>
      </c>
      <c r="O221" s="11">
        <v>482190.67205588298</v>
      </c>
      <c r="P221" s="11">
        <v>534724.94618013478</v>
      </c>
      <c r="Q221" s="11">
        <v>1900872.3879522022</v>
      </c>
      <c r="R221" s="11">
        <f>SUM('UPL Debt Allocation by Hospital'!I221,'UPL Debt Allocation by Hospital'!K221,'UPL Debt Allocation by Hospital'!O221:Q221)</f>
        <v>1210550.5720927375</v>
      </c>
      <c r="S221" s="11">
        <f t="shared" si="10"/>
        <v>0</v>
      </c>
      <c r="T221" s="11">
        <v>402254.76341116376</v>
      </c>
      <c r="U221" s="11">
        <v>519542.55269694095</v>
      </c>
      <c r="V221" s="11">
        <v>521949.05442838685</v>
      </c>
      <c r="W221" s="11">
        <v>586088.37434801506</v>
      </c>
      <c r="X221" s="11">
        <v>2029834.7448845068</v>
      </c>
      <c r="Y221" s="11">
        <f>SUM('UPL Debt Allocation by Hospital'!I221,'UPL Debt Allocation by Hospital'!K221,'UPL Debt Allocation by Hospital'!U221:W221)</f>
        <v>1212672.4534241969</v>
      </c>
      <c r="Z221" s="11">
        <f t="shared" si="11"/>
        <v>0</v>
      </c>
      <c r="AA221" s="11">
        <v>74947.045322336417</v>
      </c>
      <c r="AB221" s="11">
        <v>166017.99751419507</v>
      </c>
      <c r="AC221" s="11">
        <v>183348.67270077803</v>
      </c>
      <c r="AD221" s="11">
        <v>0</v>
      </c>
      <c r="AE221" s="11">
        <v>424313.71553730953</v>
      </c>
      <c r="AF221" s="11">
        <f>SUM('UPL Debt Allocation by Hospital'!I221,'UPL Debt Allocation by Hospital'!K221,'UPL Debt Allocation by Hospital'!AA221:AC221)</f>
        <v>1184796.5156204249</v>
      </c>
      <c r="AG221" s="11">
        <f t="shared" si="9"/>
        <v>760482.80008311535</v>
      </c>
    </row>
    <row r="222" spans="1:33" ht="16.2" x14ac:dyDescent="0.3">
      <c r="A222" s="13" t="s">
        <v>437</v>
      </c>
      <c r="B222" s="13" t="s">
        <v>437</v>
      </c>
      <c r="C222" s="12" t="s">
        <v>130</v>
      </c>
      <c r="D222" s="12" t="s">
        <v>28</v>
      </c>
      <c r="E222" s="12" t="s">
        <v>14</v>
      </c>
      <c r="F222" s="12"/>
      <c r="G222" s="12" t="s">
        <v>804</v>
      </c>
      <c r="H222" s="11">
        <v>959833.86</v>
      </c>
      <c r="I222" s="11">
        <v>997493.44000000006</v>
      </c>
      <c r="J222" s="11">
        <v>0</v>
      </c>
      <c r="K222" s="11">
        <v>1905059.76</v>
      </c>
      <c r="L222" s="11">
        <v>1768119.27</v>
      </c>
      <c r="M222" s="11">
        <v>0</v>
      </c>
      <c r="N222" s="11">
        <v>34901.341598192033</v>
      </c>
      <c r="O222" s="11">
        <v>50783.698499074984</v>
      </c>
      <c r="P222" s="11">
        <v>69554.132892213151</v>
      </c>
      <c r="Q222" s="11">
        <v>155239.17298948017</v>
      </c>
      <c r="R222" s="11">
        <f>SUM('UPL Debt Allocation by Hospital'!I222,'UPL Debt Allocation by Hospital'!K222,'UPL Debt Allocation by Hospital'!O222:Q222)</f>
        <v>129397.74062971206</v>
      </c>
      <c r="S222" s="11">
        <f t="shared" si="10"/>
        <v>0</v>
      </c>
      <c r="T222" s="11">
        <v>0</v>
      </c>
      <c r="U222" s="11">
        <v>34901.341598192033</v>
      </c>
      <c r="V222" s="11">
        <v>50783.698499074984</v>
      </c>
      <c r="W222" s="11">
        <v>69554.132892213151</v>
      </c>
      <c r="X222" s="11">
        <v>155239.17298948017</v>
      </c>
      <c r="Y222" s="11">
        <f>SUM('UPL Debt Allocation by Hospital'!I222,'UPL Debt Allocation by Hospital'!K222,'UPL Debt Allocation by Hospital'!U222:W222)</f>
        <v>129397.74062971205</v>
      </c>
      <c r="Z222" s="11">
        <f t="shared" si="11"/>
        <v>0</v>
      </c>
      <c r="AA222" s="11">
        <v>0</v>
      </c>
      <c r="AB222" s="11">
        <v>4808.774928468868</v>
      </c>
      <c r="AC222" s="11">
        <v>11289.845470062774</v>
      </c>
      <c r="AD222" s="11">
        <v>3935.883420008649</v>
      </c>
      <c r="AE222" s="11">
        <v>20034.503818540292</v>
      </c>
      <c r="AF222" s="11">
        <f>SUM('UPL Debt Allocation by Hospital'!I222,'UPL Debt Allocation by Hospital'!K222,'UPL Debt Allocation by Hospital'!AA222:AC222)</f>
        <v>127494.99142046968</v>
      </c>
      <c r="AG222" s="11">
        <f t="shared" si="9"/>
        <v>107460.48760192939</v>
      </c>
    </row>
    <row r="223" spans="1:33" ht="16.2" x14ac:dyDescent="0.3">
      <c r="A223" s="13" t="s">
        <v>438</v>
      </c>
      <c r="B223" s="13" t="s">
        <v>438</v>
      </c>
      <c r="C223" s="12" t="s">
        <v>619</v>
      </c>
      <c r="D223" s="12" t="s">
        <v>28</v>
      </c>
      <c r="E223" s="12" t="s">
        <v>14</v>
      </c>
      <c r="F223" s="12"/>
      <c r="G223" s="12" t="s">
        <v>803</v>
      </c>
      <c r="H223" s="11">
        <v>671126.9</v>
      </c>
      <c r="I223" s="11">
        <v>1258051.8700000001</v>
      </c>
      <c r="J223" s="11">
        <v>980684.66999999993</v>
      </c>
      <c r="K223" s="11">
        <v>1320297</v>
      </c>
      <c r="L223" s="11">
        <v>1443843.75</v>
      </c>
      <c r="M223" s="11">
        <v>27309.564318049222</v>
      </c>
      <c r="N223" s="11">
        <v>27645.778600959839</v>
      </c>
      <c r="O223" s="11">
        <v>40042.547131949505</v>
      </c>
      <c r="P223" s="11">
        <v>47340.221620155906</v>
      </c>
      <c r="Q223" s="11">
        <v>142338.11167111446</v>
      </c>
      <c r="R223" s="11">
        <f>SUM('UPL Debt Allocation by Hospital'!I223,'UPL Debt Allocation by Hospital'!K223,'UPL Debt Allocation by Hospital'!O223:Q223)</f>
        <v>133044.83573597023</v>
      </c>
      <c r="S223" s="11">
        <f t="shared" si="10"/>
        <v>0</v>
      </c>
      <c r="T223" s="11">
        <v>27309.564318049222</v>
      </c>
      <c r="U223" s="11">
        <v>27645.778600959839</v>
      </c>
      <c r="V223" s="11">
        <v>40042.547131949505</v>
      </c>
      <c r="W223" s="11">
        <v>47340.221620155899</v>
      </c>
      <c r="X223" s="11">
        <v>142338.11167111446</v>
      </c>
      <c r="Y223" s="11">
        <f>SUM('UPL Debt Allocation by Hospital'!I223,'UPL Debt Allocation by Hospital'!K223,'UPL Debt Allocation by Hospital'!U223:W223)</f>
        <v>133044.83573597023</v>
      </c>
      <c r="Z223" s="11">
        <f t="shared" si="11"/>
        <v>0</v>
      </c>
      <c r="AA223" s="11">
        <v>1355.6531283577385</v>
      </c>
      <c r="AB223" s="11">
        <v>3568.0035797446749</v>
      </c>
      <c r="AC223" s="11">
        <v>1136.2377802010892</v>
      </c>
      <c r="AD223" s="11">
        <v>8440.5000395915031</v>
      </c>
      <c r="AE223" s="11">
        <v>14500.394527895005</v>
      </c>
      <c r="AF223" s="11">
        <f>SUM('UPL Debt Allocation by Hospital'!I223,'UPL Debt Allocation by Hospital'!K223,'UPL Debt Allocation by Hospital'!AA223:AC223)</f>
        <v>130612.87149400341</v>
      </c>
      <c r="AG223" s="11">
        <f t="shared" si="9"/>
        <v>116112.4769661084</v>
      </c>
    </row>
    <row r="224" spans="1:33" ht="16.2" x14ac:dyDescent="0.3">
      <c r="A224" s="13" t="s">
        <v>439</v>
      </c>
      <c r="B224" s="13" t="s">
        <v>439</v>
      </c>
      <c r="C224" s="12" t="s">
        <v>802</v>
      </c>
      <c r="D224" s="12" t="s">
        <v>13</v>
      </c>
      <c r="E224" s="12"/>
      <c r="F224" s="12"/>
      <c r="G224" s="12" t="s">
        <v>675</v>
      </c>
      <c r="H224" s="11">
        <v>9340938.3300000001</v>
      </c>
      <c r="I224" s="11">
        <v>12847671.379999999</v>
      </c>
      <c r="J224" s="11">
        <v>6045140.6600000001</v>
      </c>
      <c r="K224" s="11">
        <v>6643457.4000000004</v>
      </c>
      <c r="L224" s="11">
        <v>4970545.84</v>
      </c>
      <c r="M224" s="11">
        <v>1078840.5971869489</v>
      </c>
      <c r="N224" s="11">
        <v>1361802.0020605417</v>
      </c>
      <c r="O224" s="11">
        <v>914027.83485135064</v>
      </c>
      <c r="P224" s="11">
        <v>533648.36378070898</v>
      </c>
      <c r="Q224" s="11">
        <v>3888318.7978795501</v>
      </c>
      <c r="R224" s="11">
        <f>SUM('UPL Debt Allocation by Hospital'!I224,'UPL Debt Allocation by Hospital'!K224,'UPL Debt Allocation by Hospital'!O224:Q224)</f>
        <v>886502.49025492347</v>
      </c>
      <c r="S224" s="11">
        <f t="shared" si="10"/>
        <v>0</v>
      </c>
      <c r="T224" s="11">
        <v>1125137.9488625245</v>
      </c>
      <c r="U224" s="11">
        <v>1428566.7431080688</v>
      </c>
      <c r="V224" s="11">
        <v>989734.44354218012</v>
      </c>
      <c r="W224" s="11">
        <v>584908.37997363927</v>
      </c>
      <c r="X224" s="11">
        <v>4128347.5154864127</v>
      </c>
      <c r="Y224" s="11">
        <f>SUM('UPL Debt Allocation by Hospital'!I224,'UPL Debt Allocation by Hospital'!K224,'UPL Debt Allocation by Hospital'!U224:W224)</f>
        <v>891664.24875374814</v>
      </c>
      <c r="Z224" s="11">
        <f t="shared" si="11"/>
        <v>0</v>
      </c>
      <c r="AA224" s="11">
        <v>3134565.5844602943</v>
      </c>
      <c r="AB224" s="11">
        <v>6784365.527675488</v>
      </c>
      <c r="AC224" s="11">
        <v>4987966.3171254853</v>
      </c>
      <c r="AD224" s="11">
        <v>206882.95247049467</v>
      </c>
      <c r="AE224" s="11">
        <v>15113780.381731762</v>
      </c>
      <c r="AF224" s="11">
        <f>SUM('UPL Debt Allocation by Hospital'!I224,'UPL Debt Allocation by Hospital'!K224,'UPL Debt Allocation by Hospital'!AA224:AC224)</f>
        <v>1202388.4339996648</v>
      </c>
      <c r="AG224" s="11">
        <f t="shared" si="9"/>
        <v>0</v>
      </c>
    </row>
    <row r="225" spans="1:33" ht="16.2" x14ac:dyDescent="0.3">
      <c r="A225" s="13" t="s">
        <v>440</v>
      </c>
      <c r="B225" s="13" t="s">
        <v>440</v>
      </c>
      <c r="C225" s="12" t="s">
        <v>131</v>
      </c>
      <c r="D225" s="12" t="s">
        <v>13</v>
      </c>
      <c r="E225" s="12" t="s">
        <v>14</v>
      </c>
      <c r="F225" s="12"/>
      <c r="G225" s="12" t="s">
        <v>729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197132.82472473176</v>
      </c>
      <c r="P225" s="11">
        <v>148860.9725096366</v>
      </c>
      <c r="Q225" s="11">
        <v>345993.79723436839</v>
      </c>
      <c r="R225" s="11">
        <f>SUM('UPL Debt Allocation by Hospital'!I225,'UPL Debt Allocation by Hospital'!K225,'UPL Debt Allocation by Hospital'!O225:Q225)</f>
        <v>5390.3487466722527</v>
      </c>
      <c r="S225" s="11">
        <f t="shared" si="10"/>
        <v>0</v>
      </c>
      <c r="T225" s="11">
        <v>0</v>
      </c>
      <c r="U225" s="11">
        <v>0</v>
      </c>
      <c r="V225" s="11">
        <v>197132.82472473176</v>
      </c>
      <c r="W225" s="11">
        <v>148860.9725096366</v>
      </c>
      <c r="X225" s="11">
        <v>345993.79723436839</v>
      </c>
      <c r="Y225" s="11">
        <f>SUM('UPL Debt Allocation by Hospital'!I225,'UPL Debt Allocation by Hospital'!K225,'UPL Debt Allocation by Hospital'!U225:W225)</f>
        <v>5390.3487466722527</v>
      </c>
      <c r="Z225" s="11">
        <f t="shared" si="11"/>
        <v>0</v>
      </c>
      <c r="AA225" s="11">
        <v>0</v>
      </c>
      <c r="AB225" s="11">
        <v>0</v>
      </c>
      <c r="AC225" s="11">
        <v>1079816.60602412</v>
      </c>
      <c r="AD225" s="11">
        <v>53464.87936631083</v>
      </c>
      <c r="AE225" s="11">
        <v>1133281.4853904308</v>
      </c>
      <c r="AF225" s="11">
        <f>SUM('UPL Debt Allocation by Hospital'!I225,'UPL Debt Allocation by Hospital'!K225,'UPL Debt Allocation by Hospital'!AA225:AC225)</f>
        <v>29526.224752501905</v>
      </c>
      <c r="AG225" s="11">
        <f t="shared" si="9"/>
        <v>0</v>
      </c>
    </row>
    <row r="226" spans="1:33" ht="16.2" x14ac:dyDescent="0.3">
      <c r="A226" s="13" t="s">
        <v>441</v>
      </c>
      <c r="B226" s="13" t="s">
        <v>441</v>
      </c>
      <c r="C226" s="12" t="s">
        <v>132</v>
      </c>
      <c r="D226" s="12" t="s">
        <v>28</v>
      </c>
      <c r="E226" s="12" t="s">
        <v>14</v>
      </c>
      <c r="F226" s="12"/>
      <c r="G226" s="12" t="s">
        <v>801</v>
      </c>
      <c r="H226" s="11">
        <v>1959468.16</v>
      </c>
      <c r="I226" s="11">
        <v>1201991.99</v>
      </c>
      <c r="J226" s="11">
        <v>1220848.8499999999</v>
      </c>
      <c r="K226" s="11">
        <v>2452746.96</v>
      </c>
      <c r="L226" s="11">
        <v>1464985.8399999999</v>
      </c>
      <c r="M226" s="11">
        <v>5339.4980337260959</v>
      </c>
      <c r="N226" s="11">
        <v>47105.358733525936</v>
      </c>
      <c r="O226" s="11">
        <v>50071.282973778223</v>
      </c>
      <c r="P226" s="11">
        <v>13016.016256256942</v>
      </c>
      <c r="Q226" s="11">
        <v>115532.15599728721</v>
      </c>
      <c r="R226" s="11">
        <f>SUM('UPL Debt Allocation by Hospital'!I226,'UPL Debt Allocation by Hospital'!K226,'UPL Debt Allocation by Hospital'!O226:Q226)</f>
        <v>183606.19627931662</v>
      </c>
      <c r="S226" s="11">
        <f t="shared" si="10"/>
        <v>68074.040282029411</v>
      </c>
      <c r="T226" s="11">
        <v>5339.4980337260959</v>
      </c>
      <c r="U226" s="11">
        <v>47105.358733525936</v>
      </c>
      <c r="V226" s="11">
        <v>50071.282973778223</v>
      </c>
      <c r="W226" s="11">
        <v>13016.016256256942</v>
      </c>
      <c r="X226" s="11">
        <v>115532.15599728721</v>
      </c>
      <c r="Y226" s="11">
        <f>SUM('UPL Debt Allocation by Hospital'!I226,'UPL Debt Allocation by Hospital'!K226,'UPL Debt Allocation by Hospital'!U226:W226)</f>
        <v>183606.19627931656</v>
      </c>
      <c r="Z226" s="11">
        <f t="shared" si="11"/>
        <v>68074.040282029353</v>
      </c>
      <c r="AA226" s="11">
        <v>0</v>
      </c>
      <c r="AB226" s="11">
        <v>5629.833673555584</v>
      </c>
      <c r="AC226" s="11">
        <v>65657.462484605072</v>
      </c>
      <c r="AD226" s="11">
        <v>0</v>
      </c>
      <c r="AE226" s="11">
        <v>71287.296158160651</v>
      </c>
      <c r="AF226" s="11">
        <f>SUM('UPL Debt Allocation by Hospital'!I226,'UPL Debt Allocation by Hospital'!K226,'UPL Debt Allocation by Hospital'!AA226:AC226)</f>
        <v>182752.27373077412</v>
      </c>
      <c r="AG226" s="11">
        <f t="shared" si="9"/>
        <v>111464.97757261347</v>
      </c>
    </row>
    <row r="227" spans="1:33" ht="16.2" x14ac:dyDescent="0.3">
      <c r="A227" s="13" t="s">
        <v>442</v>
      </c>
      <c r="B227" s="13" t="s">
        <v>442</v>
      </c>
      <c r="C227" s="12" t="s">
        <v>620</v>
      </c>
      <c r="D227" s="12" t="s">
        <v>28</v>
      </c>
      <c r="E227" s="12" t="s">
        <v>14</v>
      </c>
      <c r="F227" s="12"/>
      <c r="G227" s="12" t="s">
        <v>800</v>
      </c>
      <c r="H227" s="11">
        <v>135255.72999999998</v>
      </c>
      <c r="I227" s="11">
        <v>874082</v>
      </c>
      <c r="J227" s="11">
        <v>1113890.0499999998</v>
      </c>
      <c r="K227" s="11">
        <v>1407506.8199999998</v>
      </c>
      <c r="L227" s="11">
        <v>1643071.01</v>
      </c>
      <c r="M227" s="11">
        <v>21498.784560027652</v>
      </c>
      <c r="N227" s="11">
        <v>60480.293815164805</v>
      </c>
      <c r="O227" s="11">
        <v>44830.129376786193</v>
      </c>
      <c r="P227" s="11">
        <v>21143.250609672934</v>
      </c>
      <c r="Q227" s="11">
        <v>147952.45836165157</v>
      </c>
      <c r="R227" s="11">
        <f>SUM('UPL Debt Allocation by Hospital'!I227,'UPL Debt Allocation by Hospital'!K227,'UPL Debt Allocation by Hospital'!O227:Q227)</f>
        <v>133440.57018349567</v>
      </c>
      <c r="S227" s="11">
        <f t="shared" si="10"/>
        <v>0</v>
      </c>
      <c r="T227" s="11">
        <v>21498.784560027652</v>
      </c>
      <c r="U227" s="11">
        <v>60480.293815164805</v>
      </c>
      <c r="V227" s="11">
        <v>44830.129376786193</v>
      </c>
      <c r="W227" s="11">
        <v>21143.250609672934</v>
      </c>
      <c r="X227" s="11">
        <v>147952.45836165157</v>
      </c>
      <c r="Y227" s="11">
        <f>SUM('UPL Debt Allocation by Hospital'!I227,'UPL Debt Allocation by Hospital'!K227,'UPL Debt Allocation by Hospital'!U227:W227)</f>
        <v>133440.57018349567</v>
      </c>
      <c r="Z227" s="11">
        <f t="shared" si="11"/>
        <v>0</v>
      </c>
      <c r="AA227" s="11">
        <v>6268.757881090105</v>
      </c>
      <c r="AB227" s="11">
        <v>11233.744746871429</v>
      </c>
      <c r="AC227" s="11">
        <v>2638.1405373269513</v>
      </c>
      <c r="AD227" s="11">
        <v>0</v>
      </c>
      <c r="AE227" s="11">
        <v>20140.643165288486</v>
      </c>
      <c r="AF227" s="11">
        <f>SUM('UPL Debt Allocation by Hospital'!I227,'UPL Debt Allocation by Hospital'!K227,'UPL Debt Allocation by Hospital'!AA227:AC227)</f>
        <v>130523.81787123685</v>
      </c>
      <c r="AG227" s="11">
        <f t="shared" si="9"/>
        <v>110383.17470594836</v>
      </c>
    </row>
    <row r="228" spans="1:33" ht="16.2" x14ac:dyDescent="0.3">
      <c r="A228" s="13" t="s">
        <v>443</v>
      </c>
      <c r="B228" s="13" t="s">
        <v>443</v>
      </c>
      <c r="C228" s="12" t="s">
        <v>133</v>
      </c>
      <c r="D228" s="12" t="s">
        <v>28</v>
      </c>
      <c r="E228" s="12" t="s">
        <v>14</v>
      </c>
      <c r="F228" s="12"/>
      <c r="G228" s="12" t="s">
        <v>799</v>
      </c>
      <c r="H228" s="11">
        <v>1932533.97</v>
      </c>
      <c r="I228" s="11">
        <v>1362684.54</v>
      </c>
      <c r="J228" s="11">
        <v>2989755.65</v>
      </c>
      <c r="K228" s="11">
        <v>3286726.87</v>
      </c>
      <c r="L228" s="11">
        <v>2976424.47</v>
      </c>
      <c r="M228" s="11">
        <v>39017.877457936112</v>
      </c>
      <c r="N228" s="11">
        <v>53526.313102104476</v>
      </c>
      <c r="O228" s="11">
        <v>75895.74949529556</v>
      </c>
      <c r="P228" s="11">
        <v>103372.86519327911</v>
      </c>
      <c r="Q228" s="11">
        <v>271812.80524861527</v>
      </c>
      <c r="R228" s="11">
        <f>SUM('UPL Debt Allocation by Hospital'!I228,'UPL Debt Allocation by Hospital'!K228,'UPL Debt Allocation by Hospital'!O228:Q228)</f>
        <v>300343.82708351593</v>
      </c>
      <c r="S228" s="11">
        <f t="shared" si="10"/>
        <v>28531.021834900661</v>
      </c>
      <c r="T228" s="11">
        <v>39017.877457936112</v>
      </c>
      <c r="U228" s="11">
        <v>53526.313102104476</v>
      </c>
      <c r="V228" s="11">
        <v>75895.74949529556</v>
      </c>
      <c r="W228" s="11">
        <v>103372.86519327911</v>
      </c>
      <c r="X228" s="11">
        <v>271812.80524861527</v>
      </c>
      <c r="Y228" s="11">
        <f>SUM('UPL Debt Allocation by Hospital'!I228,'UPL Debt Allocation by Hospital'!K228,'UPL Debt Allocation by Hospital'!U228:W228)</f>
        <v>300343.82708351588</v>
      </c>
      <c r="Z228" s="11">
        <f t="shared" si="11"/>
        <v>28531.021834900603</v>
      </c>
      <c r="AA228" s="11">
        <v>0</v>
      </c>
      <c r="AB228" s="11">
        <v>0</v>
      </c>
      <c r="AC228" s="11">
        <v>0</v>
      </c>
      <c r="AD228" s="11">
        <v>4741.3369477869228</v>
      </c>
      <c r="AE228" s="11">
        <v>4741.3369477869228</v>
      </c>
      <c r="AF228" s="11">
        <f>SUM('UPL Debt Allocation by Hospital'!I228,'UPL Debt Allocation by Hospital'!K228,'UPL Debt Allocation by Hospital'!AA228:AC228)</f>
        <v>295737.95087575895</v>
      </c>
      <c r="AG228" s="11">
        <f t="shared" si="9"/>
        <v>290996.61392797204</v>
      </c>
    </row>
    <row r="229" spans="1:33" ht="16.2" x14ac:dyDescent="0.3">
      <c r="A229" s="13" t="s">
        <v>444</v>
      </c>
      <c r="B229" s="13" t="s">
        <v>444</v>
      </c>
      <c r="C229" s="12" t="s">
        <v>798</v>
      </c>
      <c r="D229" s="12" t="s">
        <v>28</v>
      </c>
      <c r="E229" s="12" t="s">
        <v>14</v>
      </c>
      <c r="F229" s="12"/>
      <c r="G229" s="12" t="s">
        <v>797</v>
      </c>
      <c r="H229" s="11">
        <v>1077077.02</v>
      </c>
      <c r="I229" s="11">
        <v>1057152</v>
      </c>
      <c r="J229" s="11">
        <v>1148350.42</v>
      </c>
      <c r="K229" s="11">
        <v>1376581.6</v>
      </c>
      <c r="L229" s="11">
        <v>1162022.23</v>
      </c>
      <c r="M229" s="11">
        <v>35857.585466130127</v>
      </c>
      <c r="N229" s="11">
        <v>61453.597388311406</v>
      </c>
      <c r="O229" s="11">
        <v>46838.018993220998</v>
      </c>
      <c r="P229" s="11">
        <v>19097.537926716912</v>
      </c>
      <c r="Q229" s="11">
        <v>163246.73977437944</v>
      </c>
      <c r="R229" s="11">
        <f>SUM('UPL Debt Allocation by Hospital'!I229,'UPL Debt Allocation by Hospital'!K229,'UPL Debt Allocation by Hospital'!O229:Q229)</f>
        <v>133580.72028116506</v>
      </c>
      <c r="S229" s="11">
        <f t="shared" si="10"/>
        <v>0</v>
      </c>
      <c r="T229" s="11">
        <v>36884.195991527784</v>
      </c>
      <c r="U229" s="11">
        <v>61453.597388311406</v>
      </c>
      <c r="V229" s="11">
        <v>46838.018993220998</v>
      </c>
      <c r="W229" s="11">
        <v>19097.537926716912</v>
      </c>
      <c r="X229" s="11">
        <v>164273.35029977708</v>
      </c>
      <c r="Y229" s="11">
        <f>SUM('UPL Debt Allocation by Hospital'!I229,'UPL Debt Allocation by Hospital'!K229,'UPL Debt Allocation by Hospital'!U229:W229)</f>
        <v>133608.7944142287</v>
      </c>
      <c r="Z229" s="11">
        <f t="shared" si="11"/>
        <v>0</v>
      </c>
      <c r="AA229" s="11">
        <v>15080.71805549995</v>
      </c>
      <c r="AB229" s="11">
        <v>12208.910544856484</v>
      </c>
      <c r="AC229" s="11">
        <v>14144.301569941663</v>
      </c>
      <c r="AD229" s="11">
        <v>0</v>
      </c>
      <c r="AE229" s="11">
        <v>41433.930170298096</v>
      </c>
      <c r="AF229" s="11">
        <f>SUM('UPL Debt Allocation by Hospital'!I229,'UPL Debt Allocation by Hospital'!K229,'UPL Debt Allocation by Hospital'!AA229:AC229)</f>
        <v>130772.05086210242</v>
      </c>
      <c r="AG229" s="11">
        <f t="shared" si="9"/>
        <v>89338.120691804332</v>
      </c>
    </row>
    <row r="230" spans="1:33" ht="16.2" x14ac:dyDescent="0.3">
      <c r="A230" s="13" t="s">
        <v>445</v>
      </c>
      <c r="B230" s="13" t="s">
        <v>445</v>
      </c>
      <c r="C230" s="12" t="s">
        <v>134</v>
      </c>
      <c r="D230" s="12" t="s">
        <v>28</v>
      </c>
      <c r="E230" s="12" t="s">
        <v>14</v>
      </c>
      <c r="F230" s="12"/>
      <c r="G230" s="12" t="s">
        <v>796</v>
      </c>
      <c r="H230" s="11">
        <v>971619.83999999997</v>
      </c>
      <c r="I230" s="11">
        <v>998332.82</v>
      </c>
      <c r="J230" s="11">
        <v>2010218.45</v>
      </c>
      <c r="K230" s="11">
        <v>1862723.48</v>
      </c>
      <c r="L230" s="11">
        <v>1537293.1900000002</v>
      </c>
      <c r="M230" s="11">
        <v>22706.640723596349</v>
      </c>
      <c r="N230" s="11">
        <v>33403.716151271183</v>
      </c>
      <c r="O230" s="11">
        <v>41574.588872194363</v>
      </c>
      <c r="P230" s="11">
        <v>79105.269552701327</v>
      </c>
      <c r="Q230" s="11">
        <v>176790.21529976322</v>
      </c>
      <c r="R230" s="11">
        <f>SUM('UPL Debt Allocation by Hospital'!I230,'UPL Debt Allocation by Hospital'!K230,'UPL Debt Allocation by Hospital'!O230:Q230)</f>
        <v>177363.72757711567</v>
      </c>
      <c r="S230" s="11">
        <f t="shared" si="10"/>
        <v>573.51227735244902</v>
      </c>
      <c r="T230" s="11">
        <v>22706.640723596349</v>
      </c>
      <c r="U230" s="11">
        <v>33403.716151271183</v>
      </c>
      <c r="V230" s="11">
        <v>41574.588872194363</v>
      </c>
      <c r="W230" s="11">
        <v>79105.269552701327</v>
      </c>
      <c r="X230" s="11">
        <v>176790.21529976322</v>
      </c>
      <c r="Y230" s="11">
        <f>SUM('UPL Debt Allocation by Hospital'!I230,'UPL Debt Allocation by Hospital'!K230,'UPL Debt Allocation by Hospital'!U230:W230)</f>
        <v>177363.72757711564</v>
      </c>
      <c r="Z230" s="11">
        <f t="shared" si="11"/>
        <v>573.51227735241991</v>
      </c>
      <c r="AA230" s="11">
        <v>7.3813744746775555E-3</v>
      </c>
      <c r="AB230" s="11">
        <v>13370.297722571589</v>
      </c>
      <c r="AC230" s="11">
        <v>8819.3502543107261</v>
      </c>
      <c r="AD230" s="11">
        <v>10896.038405199863</v>
      </c>
      <c r="AE230" s="11">
        <v>33085.693763456657</v>
      </c>
      <c r="AF230" s="11">
        <f>SUM('UPL Debt Allocation by Hospital'!I230,'UPL Debt Allocation by Hospital'!K230,'UPL Debt Allocation by Hospital'!AA230:AC230)</f>
        <v>175299.34540115242</v>
      </c>
      <c r="AG230" s="11">
        <f t="shared" si="9"/>
        <v>142213.65163769576</v>
      </c>
    </row>
    <row r="231" spans="1:33" ht="16.2" x14ac:dyDescent="0.3">
      <c r="A231" s="13" t="s">
        <v>446</v>
      </c>
      <c r="B231" s="13" t="s">
        <v>446</v>
      </c>
      <c r="C231" s="12" t="s">
        <v>135</v>
      </c>
      <c r="D231" s="12" t="s">
        <v>13</v>
      </c>
      <c r="E231" s="12" t="s">
        <v>14</v>
      </c>
      <c r="F231" s="12"/>
      <c r="G231" s="12" t="s">
        <v>795</v>
      </c>
      <c r="H231" s="11">
        <v>2763369.94</v>
      </c>
      <c r="I231" s="11">
        <v>4478980.2300000004</v>
      </c>
      <c r="J231" s="11">
        <v>3642787.29</v>
      </c>
      <c r="K231" s="11">
        <v>3416642.84</v>
      </c>
      <c r="L231" s="11">
        <v>3506797.34</v>
      </c>
      <c r="M231" s="11">
        <v>44953.85335115929</v>
      </c>
      <c r="N231" s="11">
        <v>75229.328830501283</v>
      </c>
      <c r="O231" s="11">
        <v>106723.44284990148</v>
      </c>
      <c r="P231" s="11">
        <v>264719.63912036188</v>
      </c>
      <c r="Q231" s="11">
        <v>491626.26415192394</v>
      </c>
      <c r="R231" s="11">
        <f>SUM('UPL Debt Allocation by Hospital'!I231,'UPL Debt Allocation by Hospital'!K231,'UPL Debt Allocation by Hospital'!O231:Q231)</f>
        <v>398817.53029787785</v>
      </c>
      <c r="S231" s="11">
        <f t="shared" si="10"/>
        <v>0</v>
      </c>
      <c r="T231" s="11">
        <v>44953.85335115929</v>
      </c>
      <c r="U231" s="11">
        <v>75229.328830501283</v>
      </c>
      <c r="V231" s="11">
        <v>106723.44284990148</v>
      </c>
      <c r="W231" s="11">
        <v>264719.63912036188</v>
      </c>
      <c r="X231" s="11">
        <v>491626.26415192394</v>
      </c>
      <c r="Y231" s="11">
        <f>SUM('UPL Debt Allocation by Hospital'!I231,'UPL Debt Allocation by Hospital'!K231,'UPL Debt Allocation by Hospital'!U231:W231)</f>
        <v>398817.53029787779</v>
      </c>
      <c r="Z231" s="11">
        <f t="shared" si="11"/>
        <v>0</v>
      </c>
      <c r="AA231" s="11">
        <v>0</v>
      </c>
      <c r="AB231" s="11">
        <v>99771.949799666938</v>
      </c>
      <c r="AC231" s="11">
        <v>43367.167924271052</v>
      </c>
      <c r="AD231" s="11">
        <v>140640.51476287912</v>
      </c>
      <c r="AE231" s="11">
        <v>283779.63248681708</v>
      </c>
      <c r="AF231" s="11">
        <f>SUM('UPL Debt Allocation by Hospital'!I231,'UPL Debt Allocation by Hospital'!K231,'UPL Debt Allocation by Hospital'!AA231:AC231)</f>
        <v>396526.88933759008</v>
      </c>
      <c r="AG231" s="11">
        <f t="shared" si="9"/>
        <v>112747.256850773</v>
      </c>
    </row>
    <row r="232" spans="1:33" ht="16.2" x14ac:dyDescent="0.3">
      <c r="A232" s="13" t="s">
        <v>447</v>
      </c>
      <c r="B232" s="13" t="s">
        <v>447</v>
      </c>
      <c r="C232" s="12" t="s">
        <v>794</v>
      </c>
      <c r="D232" s="12" t="s">
        <v>13</v>
      </c>
      <c r="E232" s="12" t="s">
        <v>14</v>
      </c>
      <c r="F232" s="12"/>
      <c r="G232" s="12" t="s">
        <v>793</v>
      </c>
      <c r="H232" s="11">
        <v>914792.2</v>
      </c>
      <c r="I232" s="11">
        <v>3302389.1100000003</v>
      </c>
      <c r="J232" s="11">
        <v>3572024.16</v>
      </c>
      <c r="K232" s="11">
        <v>4141502.05</v>
      </c>
      <c r="L232" s="11">
        <v>4980970.0999999996</v>
      </c>
      <c r="M232" s="11">
        <v>27904.084888674555</v>
      </c>
      <c r="N232" s="11">
        <v>71665.072181944328</v>
      </c>
      <c r="O232" s="11">
        <v>131263.26614571645</v>
      </c>
      <c r="P232" s="11">
        <v>239447.80277590701</v>
      </c>
      <c r="Q232" s="11">
        <v>470280.22599224234</v>
      </c>
      <c r="R232" s="11">
        <f>SUM('UPL Debt Allocation by Hospital'!I232,'UPL Debt Allocation by Hospital'!K232,'UPL Debt Allocation by Hospital'!O232:Q232)</f>
        <v>418390.12494698155</v>
      </c>
      <c r="S232" s="11">
        <f t="shared" si="10"/>
        <v>0</v>
      </c>
      <c r="T232" s="11">
        <v>27904.084888674555</v>
      </c>
      <c r="U232" s="11">
        <v>71665.072181944328</v>
      </c>
      <c r="V232" s="11">
        <v>131263.26614571645</v>
      </c>
      <c r="W232" s="11">
        <v>239447.80277590704</v>
      </c>
      <c r="X232" s="11">
        <v>470280.22599224234</v>
      </c>
      <c r="Y232" s="11">
        <f>SUM('UPL Debt Allocation by Hospital'!I232,'UPL Debt Allocation by Hospital'!K232,'UPL Debt Allocation by Hospital'!U232:W232)</f>
        <v>418390.12494698149</v>
      </c>
      <c r="Z232" s="11">
        <f t="shared" si="11"/>
        <v>0</v>
      </c>
      <c r="AA232" s="11">
        <v>0</v>
      </c>
      <c r="AB232" s="11">
        <v>1185.2198779630055</v>
      </c>
      <c r="AC232" s="11">
        <v>0</v>
      </c>
      <c r="AD232" s="11">
        <v>91415.010807195853</v>
      </c>
      <c r="AE232" s="11">
        <v>92600.230685158866</v>
      </c>
      <c r="AF232" s="11">
        <f>SUM('UPL Debt Allocation by Hospital'!I232,'UPL Debt Allocation by Hospital'!K232,'UPL Debt Allocation by Hospital'!AA232:AC232)</f>
        <v>412110.64525453455</v>
      </c>
      <c r="AG232" s="11">
        <f t="shared" si="9"/>
        <v>319510.41456937569</v>
      </c>
    </row>
    <row r="233" spans="1:33" ht="16.2" x14ac:dyDescent="0.3">
      <c r="A233" s="13" t="s">
        <v>609</v>
      </c>
      <c r="B233" s="13" t="s">
        <v>609</v>
      </c>
      <c r="C233" s="12" t="s">
        <v>592</v>
      </c>
      <c r="D233" s="12" t="s">
        <v>13</v>
      </c>
      <c r="E233" s="12"/>
      <c r="F233" s="12"/>
      <c r="G233" s="12" t="s">
        <v>792</v>
      </c>
      <c r="H233" s="11">
        <v>3650805.26</v>
      </c>
      <c r="I233" s="11">
        <v>320804.74</v>
      </c>
      <c r="J233" s="11">
        <v>309477.01</v>
      </c>
      <c r="K233" s="11">
        <v>130394.21</v>
      </c>
      <c r="L233" s="11">
        <v>0</v>
      </c>
      <c r="M233" s="11">
        <v>295514.56349247933</v>
      </c>
      <c r="N233" s="11">
        <v>250719.1973825249</v>
      </c>
      <c r="O233" s="11">
        <v>0</v>
      </c>
      <c r="P233" s="11">
        <v>0</v>
      </c>
      <c r="Q233" s="11">
        <v>546233.76087500423</v>
      </c>
      <c r="R233" s="11">
        <f>SUM('UPL Debt Allocation by Hospital'!I233,'UPL Debt Allocation by Hospital'!K233,'UPL Debt Allocation by Hospital'!O233:Q233)</f>
        <v>69738.107500007958</v>
      </c>
      <c r="S233" s="11">
        <f t="shared" si="10"/>
        <v>0</v>
      </c>
      <c r="T233" s="11">
        <v>308196.27171419433</v>
      </c>
      <c r="U233" s="11">
        <v>263011.14750710985</v>
      </c>
      <c r="V233" s="11">
        <v>0</v>
      </c>
      <c r="W233" s="11">
        <v>0</v>
      </c>
      <c r="X233" s="11">
        <v>571207.41922130412</v>
      </c>
      <c r="Y233" s="11">
        <f>SUM('UPL Debt Allocation by Hospital'!I233,'UPL Debt Allocation by Hospital'!K233,'UPL Debt Allocation by Hospital'!U233:W233)</f>
        <v>70421.013298181177</v>
      </c>
      <c r="Z233" s="11">
        <f t="shared" si="11"/>
        <v>0</v>
      </c>
      <c r="AA233" s="11">
        <v>1183815.102560621</v>
      </c>
      <c r="AB233" s="11">
        <v>1659731.3133791457</v>
      </c>
      <c r="AC233" s="11">
        <v>0</v>
      </c>
      <c r="AD233" s="11">
        <v>0</v>
      </c>
      <c r="AE233" s="11">
        <v>2843546.4159397669</v>
      </c>
      <c r="AF233" s="11">
        <f>SUM('UPL Debt Allocation by Hospital'!I233,'UPL Debt Allocation by Hospital'!K233,'UPL Debt Allocation by Hospital'!AA233:AC233)</f>
        <v>132557.44075725297</v>
      </c>
      <c r="AG233" s="11">
        <f t="shared" si="9"/>
        <v>0</v>
      </c>
    </row>
    <row r="234" spans="1:33" ht="16.2" x14ac:dyDescent="0.3">
      <c r="A234" s="13" t="s">
        <v>448</v>
      </c>
      <c r="B234" s="13" t="s">
        <v>448</v>
      </c>
      <c r="C234" s="12" t="s">
        <v>136</v>
      </c>
      <c r="D234" s="12" t="s">
        <v>13</v>
      </c>
      <c r="E234" s="12"/>
      <c r="F234" s="12"/>
      <c r="G234" s="12" t="s">
        <v>678</v>
      </c>
      <c r="H234" s="11">
        <v>635695.89</v>
      </c>
      <c r="I234" s="11">
        <v>7228175.4800000004</v>
      </c>
      <c r="J234" s="11">
        <v>6534059.5899999999</v>
      </c>
      <c r="K234" s="11">
        <v>5154624.82</v>
      </c>
      <c r="L234" s="11">
        <v>5016332.38</v>
      </c>
      <c r="M234" s="11">
        <v>214753.73045999475</v>
      </c>
      <c r="N234" s="11">
        <v>253525.86394053674</v>
      </c>
      <c r="O234" s="11">
        <v>245222.37612074916</v>
      </c>
      <c r="P234" s="11">
        <v>289159.05993289099</v>
      </c>
      <c r="Q234" s="11">
        <v>1002661.0304541716</v>
      </c>
      <c r="R234" s="11">
        <f>SUM('UPL Debt Allocation by Hospital'!I234,'UPL Debt Allocation by Hospital'!K234,'UPL Debt Allocation by Hospital'!O234:Q234)</f>
        <v>604485.33800613042</v>
      </c>
      <c r="S234" s="11">
        <f t="shared" si="10"/>
        <v>0</v>
      </c>
      <c r="T234" s="11">
        <v>223969.6693194269</v>
      </c>
      <c r="U234" s="11">
        <v>265955.41583517991</v>
      </c>
      <c r="V234" s="11">
        <v>265533.52394725737</v>
      </c>
      <c r="W234" s="11">
        <v>316934.46242730098</v>
      </c>
      <c r="X234" s="11">
        <v>1072393.0715291654</v>
      </c>
      <c r="Y234" s="11">
        <f>SUM('UPL Debt Allocation by Hospital'!I234,'UPL Debt Allocation by Hospital'!K234,'UPL Debt Allocation by Hospital'!U234:W234)</f>
        <v>605632.61266377766</v>
      </c>
      <c r="Z234" s="11">
        <f t="shared" si="11"/>
        <v>0</v>
      </c>
      <c r="AA234" s="11">
        <v>0</v>
      </c>
      <c r="AB234" s="11">
        <v>0</v>
      </c>
      <c r="AC234" s="11">
        <v>0</v>
      </c>
      <c r="AD234" s="11">
        <v>323998.44675265305</v>
      </c>
      <c r="AE234" s="11">
        <v>323998.44675265305</v>
      </c>
      <c r="AF234" s="11">
        <f>SUM('UPL Debt Allocation by Hospital'!I234,'UPL Debt Allocation by Hospital'!K234,'UPL Debt Allocation by Hospital'!AA234:AC234)</f>
        <v>584974.97959040932</v>
      </c>
      <c r="AG234" s="11">
        <f t="shared" si="9"/>
        <v>260976.53283775627</v>
      </c>
    </row>
    <row r="235" spans="1:33" ht="16.2" x14ac:dyDescent="0.3">
      <c r="A235" s="13" t="s">
        <v>449</v>
      </c>
      <c r="B235" s="13" t="s">
        <v>449</v>
      </c>
      <c r="C235" s="12" t="s">
        <v>137</v>
      </c>
      <c r="D235" s="12" t="s">
        <v>28</v>
      </c>
      <c r="E235" s="12"/>
      <c r="F235" s="12"/>
      <c r="G235" s="12" t="s">
        <v>704</v>
      </c>
      <c r="H235" s="11">
        <v>0</v>
      </c>
      <c r="I235" s="11">
        <v>0</v>
      </c>
      <c r="J235" s="11">
        <v>0</v>
      </c>
      <c r="K235" s="11">
        <v>0</v>
      </c>
      <c r="L235" s="11">
        <v>1174132.24</v>
      </c>
      <c r="M235" s="11">
        <v>0</v>
      </c>
      <c r="N235" s="11">
        <v>116170.41811790853</v>
      </c>
      <c r="O235" s="11">
        <v>45506.946810890826</v>
      </c>
      <c r="P235" s="11">
        <v>35238.783357819309</v>
      </c>
      <c r="Q235" s="11">
        <v>196916.14828661867</v>
      </c>
      <c r="R235" s="11">
        <f>SUM('UPL Debt Allocation by Hospital'!I235,'UPL Debt Allocation by Hospital'!K235,'UPL Debt Allocation by Hospital'!O235:Q235)</f>
        <v>36526.016244116814</v>
      </c>
      <c r="S235" s="11">
        <f t="shared" si="10"/>
        <v>0</v>
      </c>
      <c r="T235" s="11">
        <v>0</v>
      </c>
      <c r="U235" s="11">
        <v>121865.87742204331</v>
      </c>
      <c r="V235" s="11">
        <v>49259.160814115909</v>
      </c>
      <c r="W235" s="11">
        <v>38623.67259976075</v>
      </c>
      <c r="X235" s="11">
        <v>209748.71083591998</v>
      </c>
      <c r="Y235" s="11">
        <f>SUM('UPL Debt Allocation by Hospital'!I235,'UPL Debt Allocation by Hospital'!K235,'UPL Debt Allocation by Hospital'!U235:W235)</f>
        <v>36784.35025448932</v>
      </c>
      <c r="Z235" s="11">
        <f t="shared" si="11"/>
        <v>0</v>
      </c>
      <c r="AA235" s="11">
        <v>0</v>
      </c>
      <c r="AB235" s="11">
        <v>791740.97905856057</v>
      </c>
      <c r="AC235" s="11">
        <v>547.30402424855208</v>
      </c>
      <c r="AD235" s="11">
        <v>0</v>
      </c>
      <c r="AE235" s="11">
        <v>792288.28308280907</v>
      </c>
      <c r="AF235" s="11">
        <f>SUM('UPL Debt Allocation by Hospital'!I235,'UPL Debt Allocation by Hospital'!K235,'UPL Debt Allocation by Hospital'!AA235:AC235)</f>
        <v>53769.192655046638</v>
      </c>
      <c r="AG235" s="11">
        <f t="shared" si="9"/>
        <v>0</v>
      </c>
    </row>
    <row r="236" spans="1:33" ht="16.2" x14ac:dyDescent="0.3">
      <c r="A236" s="13" t="s">
        <v>450</v>
      </c>
      <c r="B236" s="13" t="s">
        <v>450</v>
      </c>
      <c r="C236" s="12" t="s">
        <v>138</v>
      </c>
      <c r="D236" s="12" t="s">
        <v>28</v>
      </c>
      <c r="E236" s="12" t="s">
        <v>14</v>
      </c>
      <c r="F236" s="12"/>
      <c r="G236" s="12" t="s">
        <v>791</v>
      </c>
      <c r="H236" s="11">
        <v>1612824.66</v>
      </c>
      <c r="I236" s="11">
        <v>1668166.06</v>
      </c>
      <c r="J236" s="11">
        <v>1716828.74</v>
      </c>
      <c r="K236" s="11">
        <v>1569644.72</v>
      </c>
      <c r="L236" s="11">
        <v>967093.04</v>
      </c>
      <c r="M236" s="11">
        <v>23729.861455497241</v>
      </c>
      <c r="N236" s="11">
        <v>37081.718807058518</v>
      </c>
      <c r="O236" s="11">
        <v>38696.791990010322</v>
      </c>
      <c r="P236" s="11">
        <v>62495.040213723958</v>
      </c>
      <c r="Q236" s="11">
        <v>162003.41246629003</v>
      </c>
      <c r="R236" s="11">
        <f>SUM('UPL Debt Allocation by Hospital'!I236,'UPL Debt Allocation by Hospital'!K236,'UPL Debt Allocation by Hospital'!O236:Q236)</f>
        <v>163624.4775277446</v>
      </c>
      <c r="S236" s="11">
        <f t="shared" si="10"/>
        <v>1621.0650614545739</v>
      </c>
      <c r="T236" s="11">
        <v>23729.861455497241</v>
      </c>
      <c r="U236" s="11">
        <v>37081.718807058518</v>
      </c>
      <c r="V236" s="11">
        <v>38696.791990010322</v>
      </c>
      <c r="W236" s="11">
        <v>62495.040213723958</v>
      </c>
      <c r="X236" s="11">
        <v>162003.41246629003</v>
      </c>
      <c r="Y236" s="11">
        <f>SUM('UPL Debt Allocation by Hospital'!I236,'UPL Debt Allocation by Hospital'!K236,'UPL Debt Allocation by Hospital'!U236:W236)</f>
        <v>163624.47752774457</v>
      </c>
      <c r="Z236" s="11">
        <f t="shared" si="11"/>
        <v>1621.0650614545448</v>
      </c>
      <c r="AA236" s="11">
        <v>2000.0391748849088</v>
      </c>
      <c r="AB236" s="11">
        <v>7458.1545911071053</v>
      </c>
      <c r="AC236" s="11">
        <v>20397.253266280673</v>
      </c>
      <c r="AD236" s="11">
        <v>27028.346805749188</v>
      </c>
      <c r="AE236" s="11">
        <v>56883.793838021877</v>
      </c>
      <c r="AF236" s="11">
        <f>SUM('UPL Debt Allocation by Hospital'!I236,'UPL Debt Allocation by Hospital'!K236,'UPL Debt Allocation by Hospital'!AA236:AC236)</f>
        <v>161719.85129729184</v>
      </c>
      <c r="AG236" s="11">
        <f t="shared" si="9"/>
        <v>104836.05745926997</v>
      </c>
    </row>
    <row r="237" spans="1:33" ht="16.2" x14ac:dyDescent="0.3">
      <c r="A237" s="13" t="s">
        <v>451</v>
      </c>
      <c r="B237" s="13" t="s">
        <v>451</v>
      </c>
      <c r="C237" s="12" t="s">
        <v>139</v>
      </c>
      <c r="D237" s="12" t="s">
        <v>28</v>
      </c>
      <c r="E237" s="12" t="s">
        <v>14</v>
      </c>
      <c r="F237" s="12"/>
      <c r="G237" s="12" t="s">
        <v>790</v>
      </c>
      <c r="H237" s="11">
        <v>313138.53999999998</v>
      </c>
      <c r="I237" s="11">
        <v>235630.02000000002</v>
      </c>
      <c r="J237" s="11">
        <v>823196.1</v>
      </c>
      <c r="K237" s="11">
        <v>171867.5</v>
      </c>
      <c r="L237" s="11">
        <v>150032.14000000001</v>
      </c>
      <c r="M237" s="11">
        <v>2769.9976983136512</v>
      </c>
      <c r="N237" s="11">
        <v>4127.2092643364704</v>
      </c>
      <c r="O237" s="11">
        <v>6919.8326113893836</v>
      </c>
      <c r="P237" s="11">
        <v>8876.7387764617597</v>
      </c>
      <c r="Q237" s="11">
        <v>22693.778350501263</v>
      </c>
      <c r="R237" s="11">
        <f>SUM('UPL Debt Allocation by Hospital'!I237,'UPL Debt Allocation by Hospital'!K237,'UPL Debt Allocation by Hospital'!O237:Q237)</f>
        <v>38863.141502862738</v>
      </c>
      <c r="S237" s="11">
        <f t="shared" si="10"/>
        <v>16169.363152361475</v>
      </c>
      <c r="T237" s="11">
        <v>2769.9976983136512</v>
      </c>
      <c r="U237" s="11">
        <v>4127.2092643364704</v>
      </c>
      <c r="V237" s="11">
        <v>6919.8326113893836</v>
      </c>
      <c r="W237" s="11">
        <v>8876.7387764617597</v>
      </c>
      <c r="X237" s="11">
        <v>22693.778350501263</v>
      </c>
      <c r="Y237" s="11">
        <f>SUM('UPL Debt Allocation by Hospital'!I237,'UPL Debt Allocation by Hospital'!K237,'UPL Debt Allocation by Hospital'!U237:W237)</f>
        <v>38863.141502862723</v>
      </c>
      <c r="Z237" s="11">
        <f t="shared" si="11"/>
        <v>16169.36315236146</v>
      </c>
      <c r="AA237" s="11">
        <v>0</v>
      </c>
      <c r="AB237" s="11">
        <v>0</v>
      </c>
      <c r="AC237" s="11">
        <v>16539.616177730524</v>
      </c>
      <c r="AD237" s="11">
        <v>4743.1635795433795</v>
      </c>
      <c r="AE237" s="11">
        <v>21282.779757273904</v>
      </c>
      <c r="AF237" s="11">
        <f>SUM('UPL Debt Allocation by Hospital'!I237,'UPL Debt Allocation by Hospital'!K237,'UPL Debt Allocation by Hospital'!AA237:AC237)</f>
        <v>38937.579996510642</v>
      </c>
      <c r="AG237" s="11">
        <f t="shared" si="9"/>
        <v>17654.800239236738</v>
      </c>
    </row>
    <row r="238" spans="1:33" ht="16.2" x14ac:dyDescent="0.3">
      <c r="A238" s="13" t="s">
        <v>452</v>
      </c>
      <c r="B238" s="13" t="s">
        <v>452</v>
      </c>
      <c r="C238" s="12" t="s">
        <v>140</v>
      </c>
      <c r="D238" s="12" t="s">
        <v>13</v>
      </c>
      <c r="E238" s="12"/>
      <c r="F238" s="12"/>
      <c r="G238" s="12" t="s">
        <v>789</v>
      </c>
      <c r="H238" s="11">
        <v>17056335.079999998</v>
      </c>
      <c r="I238" s="11">
        <v>11804434.73</v>
      </c>
      <c r="J238" s="11">
        <v>11402496.350000003</v>
      </c>
      <c r="K238" s="11">
        <v>13541980.130000001</v>
      </c>
      <c r="L238" s="11">
        <v>11345294.229999999</v>
      </c>
      <c r="M238" s="11">
        <v>595396.24304413248</v>
      </c>
      <c r="N238" s="11">
        <v>697300.47883543733</v>
      </c>
      <c r="O238" s="11">
        <v>590102.04348871496</v>
      </c>
      <c r="P238" s="11">
        <v>454588.58463461295</v>
      </c>
      <c r="Q238" s="11">
        <v>2337387.3500028974</v>
      </c>
      <c r="R238" s="11">
        <f>SUM('UPL Debt Allocation by Hospital'!I238,'UPL Debt Allocation by Hospital'!K238,'UPL Debt Allocation by Hospital'!O238:Q238)</f>
        <v>1417119.412699444</v>
      </c>
      <c r="S238" s="11">
        <f t="shared" si="10"/>
        <v>0</v>
      </c>
      <c r="T238" s="11">
        <v>620947.06985061965</v>
      </c>
      <c r="U238" s="11">
        <v>731486.86263522774</v>
      </c>
      <c r="V238" s="11">
        <v>638978.69996529212</v>
      </c>
      <c r="W238" s="11">
        <v>498254.45113217633</v>
      </c>
      <c r="X238" s="11">
        <v>2489667.0835833158</v>
      </c>
      <c r="Y238" s="11">
        <f>SUM('UPL Debt Allocation by Hospital'!I238,'UPL Debt Allocation by Hospital'!K238,'UPL Debt Allocation by Hospital'!U238:W238)</f>
        <v>1420089.3865089035</v>
      </c>
      <c r="Z238" s="11">
        <f t="shared" si="11"/>
        <v>0</v>
      </c>
      <c r="AA238" s="11">
        <v>0</v>
      </c>
      <c r="AB238" s="11">
        <v>0</v>
      </c>
      <c r="AC238" s="11">
        <v>0</v>
      </c>
      <c r="AD238" s="11">
        <v>670639.96723382187</v>
      </c>
      <c r="AE238" s="11">
        <v>670639.96723382187</v>
      </c>
      <c r="AF238" s="11">
        <f>SUM('UPL Debt Allocation by Hospital'!I238,'UPL Debt Allocation by Hospital'!K238,'UPL Debt Allocation by Hospital'!AA238:AC238)</f>
        <v>1365635.1382199726</v>
      </c>
      <c r="AG238" s="11">
        <f t="shared" si="9"/>
        <v>694995.17098615074</v>
      </c>
    </row>
    <row r="239" spans="1:33" ht="16.2" x14ac:dyDescent="0.3">
      <c r="A239" s="13" t="s">
        <v>453</v>
      </c>
      <c r="B239" s="13" t="s">
        <v>453</v>
      </c>
      <c r="C239" s="12" t="s">
        <v>141</v>
      </c>
      <c r="D239" s="12" t="s">
        <v>28</v>
      </c>
      <c r="E239" s="12" t="s">
        <v>14</v>
      </c>
      <c r="F239" s="12"/>
      <c r="G239" s="12" t="s">
        <v>788</v>
      </c>
      <c r="H239" s="11">
        <v>1155397.0899999999</v>
      </c>
      <c r="I239" s="11">
        <v>489360.99</v>
      </c>
      <c r="J239" s="11">
        <v>943812.83</v>
      </c>
      <c r="K239" s="11">
        <v>1121776.31</v>
      </c>
      <c r="L239" s="11">
        <v>1148812.9300000002</v>
      </c>
      <c r="M239" s="11">
        <v>12749.957029483652</v>
      </c>
      <c r="N239" s="11">
        <v>39144.371205461764</v>
      </c>
      <c r="O239" s="11">
        <v>30770.048045009447</v>
      </c>
      <c r="P239" s="11">
        <v>72531.336887884056</v>
      </c>
      <c r="Q239" s="11">
        <v>155195.71316783893</v>
      </c>
      <c r="R239" s="11">
        <f>SUM('UPL Debt Allocation by Hospital'!I239,'UPL Debt Allocation by Hospital'!K239,'UPL Debt Allocation by Hospital'!O239:Q239)</f>
        <v>110221.613094534</v>
      </c>
      <c r="S239" s="11">
        <f t="shared" si="10"/>
        <v>0</v>
      </c>
      <c r="T239" s="11">
        <v>12749.957029483652</v>
      </c>
      <c r="U239" s="11">
        <v>39144.371205461764</v>
      </c>
      <c r="V239" s="11">
        <v>30770.048045009444</v>
      </c>
      <c r="W239" s="11">
        <v>72531.336887884056</v>
      </c>
      <c r="X239" s="11">
        <v>155195.71316783893</v>
      </c>
      <c r="Y239" s="11">
        <f>SUM('UPL Debt Allocation by Hospital'!I239,'UPL Debt Allocation by Hospital'!K239,'UPL Debt Allocation by Hospital'!U239:W239)</f>
        <v>110221.61309453398</v>
      </c>
      <c r="Z239" s="11">
        <f t="shared" si="11"/>
        <v>0</v>
      </c>
      <c r="AA239" s="11">
        <v>14667.22578580361</v>
      </c>
      <c r="AB239" s="11">
        <v>107442.99258708481</v>
      </c>
      <c r="AC239" s="11">
        <v>4955.7480018344168</v>
      </c>
      <c r="AD239" s="11">
        <v>55963.857171481017</v>
      </c>
      <c r="AE239" s="11">
        <v>183029.82354620387</v>
      </c>
      <c r="AF239" s="11">
        <f>SUM('UPL Debt Allocation by Hospital'!I239,'UPL Debt Allocation by Hospital'!K239,'UPL Debt Allocation by Hospital'!AA239:AC239)</f>
        <v>111435.71523250041</v>
      </c>
      <c r="AG239" s="11">
        <f t="shared" si="9"/>
        <v>0</v>
      </c>
    </row>
    <row r="240" spans="1:33" ht="16.2" x14ac:dyDescent="0.3">
      <c r="A240" s="13" t="s">
        <v>454</v>
      </c>
      <c r="B240" s="13" t="s">
        <v>454</v>
      </c>
      <c r="C240" s="12" t="s">
        <v>787</v>
      </c>
      <c r="D240" s="12" t="s">
        <v>13</v>
      </c>
      <c r="E240" s="12" t="s">
        <v>14</v>
      </c>
      <c r="F240" s="12"/>
      <c r="G240" s="12" t="s">
        <v>684</v>
      </c>
      <c r="H240" s="11">
        <v>17341097.780000001</v>
      </c>
      <c r="I240" s="11">
        <v>39864604.879999995</v>
      </c>
      <c r="J240" s="11">
        <v>32811042.870000001</v>
      </c>
      <c r="K240" s="11">
        <v>32296015.699999999</v>
      </c>
      <c r="L240" s="11">
        <v>23604301.960000001</v>
      </c>
      <c r="M240" s="11">
        <v>1223461.7710350868</v>
      </c>
      <c r="N240" s="11">
        <v>1513686.1759200697</v>
      </c>
      <c r="O240" s="11">
        <v>1122346.8434559756</v>
      </c>
      <c r="P240" s="11">
        <v>2169152.044051155</v>
      </c>
      <c r="Q240" s="11">
        <v>6028646.8344622869</v>
      </c>
      <c r="R240" s="11">
        <f>SUM('UPL Debt Allocation by Hospital'!I240,'UPL Debt Allocation by Hospital'!K240,'UPL Debt Allocation by Hospital'!O240:Q240)</f>
        <v>3379884.7670587208</v>
      </c>
      <c r="S240" s="11">
        <f t="shared" si="10"/>
        <v>0</v>
      </c>
      <c r="T240" s="11">
        <v>1275965.393927041</v>
      </c>
      <c r="U240" s="11">
        <v>1587897.3060326779</v>
      </c>
      <c r="V240" s="11">
        <v>1215307.987584292</v>
      </c>
      <c r="W240" s="11">
        <v>2169152.044051155</v>
      </c>
      <c r="X240" s="11">
        <v>6248322.731595166</v>
      </c>
      <c r="Y240" s="11">
        <f>SUM('UPL Debt Allocation by Hospital'!I240,'UPL Debt Allocation by Hospital'!K240,'UPL Debt Allocation by Hospital'!U240:W240)</f>
        <v>3385891.6596489982</v>
      </c>
      <c r="Z240" s="11">
        <f t="shared" si="11"/>
        <v>0</v>
      </c>
      <c r="AA240" s="11">
        <v>0</v>
      </c>
      <c r="AB240" s="11">
        <v>0</v>
      </c>
      <c r="AC240" s="11">
        <v>0</v>
      </c>
      <c r="AD240" s="11">
        <v>1201850.5134678439</v>
      </c>
      <c r="AE240" s="11">
        <v>1201850.5134678439</v>
      </c>
      <c r="AF240" s="11">
        <f>SUM('UPL Debt Allocation by Hospital'!I240,'UPL Debt Allocation by Hospital'!K240,'UPL Debt Allocation by Hospital'!AA240:AC240)</f>
        <v>3274348.6428771606</v>
      </c>
      <c r="AG240" s="11">
        <f t="shared" si="9"/>
        <v>2072498.1294093167</v>
      </c>
    </row>
    <row r="241" spans="1:33" ht="16.2" x14ac:dyDescent="0.3">
      <c r="A241" s="13" t="s">
        <v>455</v>
      </c>
      <c r="B241" s="13" t="s">
        <v>455</v>
      </c>
      <c r="C241" s="12" t="s">
        <v>593</v>
      </c>
      <c r="D241" s="12" t="s">
        <v>13</v>
      </c>
      <c r="E241" s="12"/>
      <c r="F241" s="12"/>
      <c r="G241" s="12" t="s">
        <v>693</v>
      </c>
      <c r="H241" s="11">
        <v>2620870.9900000002</v>
      </c>
      <c r="I241" s="11">
        <v>6978012.4299999997</v>
      </c>
      <c r="J241" s="11">
        <v>69178491.819999993</v>
      </c>
      <c r="K241" s="11">
        <v>58147799.609999999</v>
      </c>
      <c r="L241" s="11">
        <v>62813223.060000002</v>
      </c>
      <c r="M241" s="11">
        <v>2344137.6883873632</v>
      </c>
      <c r="N241" s="11">
        <v>2786806.4730835599</v>
      </c>
      <c r="O241" s="11">
        <v>2956894.9402001258</v>
      </c>
      <c r="P241" s="11">
        <v>2551260.4250528375</v>
      </c>
      <c r="Q241" s="11">
        <v>10639099.526723888</v>
      </c>
      <c r="R241" s="11">
        <f>SUM('UPL Debt Allocation by Hospital'!I241,'UPL Debt Allocation by Hospital'!K241,'UPL Debt Allocation by Hospital'!O241:Q241)</f>
        <v>5564753.2407601466</v>
      </c>
      <c r="S241" s="11">
        <f t="shared" si="10"/>
        <v>0</v>
      </c>
      <c r="T241" s="11">
        <v>2444733.9833527398</v>
      </c>
      <c r="U241" s="11">
        <v>2923434.5675080563</v>
      </c>
      <c r="V241" s="11">
        <v>3201807.0529849958</v>
      </c>
      <c r="W241" s="11">
        <v>2796323.7655905616</v>
      </c>
      <c r="X241" s="11">
        <v>11366299.369436353</v>
      </c>
      <c r="Y241" s="11">
        <f>SUM('UPL Debt Allocation by Hospital'!I241,'UPL Debt Allocation by Hospital'!K241,'UPL Debt Allocation by Hospital'!U241:W241)</f>
        <v>5577936.9094923716</v>
      </c>
      <c r="Z241" s="11">
        <f t="shared" si="11"/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f>SUM('UPL Debt Allocation by Hospital'!I241,'UPL Debt Allocation by Hospital'!K241,'UPL Debt Allocation by Hospital'!AA241:AC241)</f>
        <v>5343595.5132480543</v>
      </c>
      <c r="AG241" s="11">
        <f t="shared" si="9"/>
        <v>5343595.5132480543</v>
      </c>
    </row>
    <row r="242" spans="1:33" ht="16.2" x14ac:dyDescent="0.3">
      <c r="A242" s="13" t="s">
        <v>456</v>
      </c>
      <c r="B242" s="13" t="s">
        <v>456</v>
      </c>
      <c r="C242" s="12" t="s">
        <v>142</v>
      </c>
      <c r="D242" s="12" t="s">
        <v>92</v>
      </c>
      <c r="E242" s="12"/>
      <c r="F242" s="12"/>
      <c r="G242" s="12" t="s">
        <v>733</v>
      </c>
      <c r="H242" s="11">
        <v>74061316.450000003</v>
      </c>
      <c r="I242" s="11">
        <v>59904978.989999995</v>
      </c>
      <c r="J242" s="11">
        <v>51059384.359999999</v>
      </c>
      <c r="K242" s="11">
        <v>49530973.990000002</v>
      </c>
      <c r="L242" s="11">
        <v>45698212.969999999</v>
      </c>
      <c r="M242" s="11">
        <v>1064987.8897992412</v>
      </c>
      <c r="N242" s="11">
        <v>1930575.2901139022</v>
      </c>
      <c r="O242" s="11">
        <v>1641375.4579625025</v>
      </c>
      <c r="P242" s="11">
        <v>1459399.4541966813</v>
      </c>
      <c r="Q242" s="11">
        <v>6096338.0920723276</v>
      </c>
      <c r="R242" s="11">
        <f>SUM('UPL Debt Allocation by Hospital'!I242,'UPL Debt Allocation by Hospital'!K242,'UPL Debt Allocation by Hospital'!O242:Q242)</f>
        <v>5893541.9778352669</v>
      </c>
      <c r="S242" s="11">
        <f t="shared" si="10"/>
        <v>0</v>
      </c>
      <c r="T242" s="11">
        <v>1110763.8192248731</v>
      </c>
      <c r="U242" s="11">
        <v>2025275.5690083075</v>
      </c>
      <c r="V242" s="11">
        <v>1777326.4266011186</v>
      </c>
      <c r="W242" s="11">
        <v>1599583.2245058073</v>
      </c>
      <c r="X242" s="11">
        <v>6512949.0393401068</v>
      </c>
      <c r="Y242" s="11">
        <f>SUM('UPL Debt Allocation by Hospital'!I242,'UPL Debt Allocation by Hospital'!K242,'UPL Debt Allocation by Hospital'!U242:W242)</f>
        <v>5901100.6420113537</v>
      </c>
      <c r="Z242" s="11">
        <f t="shared" si="11"/>
        <v>0</v>
      </c>
      <c r="AA242" s="11">
        <v>22413.546775357339</v>
      </c>
      <c r="AB242" s="11">
        <v>52404.913196802328</v>
      </c>
      <c r="AC242" s="11">
        <v>254078.95349663822</v>
      </c>
      <c r="AD242" s="11">
        <v>0</v>
      </c>
      <c r="AE242" s="11">
        <v>328897.41346879792</v>
      </c>
      <c r="AF242" s="11">
        <f>SUM('UPL Debt Allocation by Hospital'!I242,'UPL Debt Allocation by Hospital'!K242,'UPL Debt Allocation by Hospital'!AA242:AC242)</f>
        <v>5775741.4487749916</v>
      </c>
      <c r="AG242" s="11">
        <f t="shared" si="9"/>
        <v>5446844.0353061939</v>
      </c>
    </row>
    <row r="243" spans="1:33" ht="16.2" x14ac:dyDescent="0.3">
      <c r="A243" s="13" t="s">
        <v>458</v>
      </c>
      <c r="B243" s="13" t="s">
        <v>458</v>
      </c>
      <c r="C243" s="12" t="s">
        <v>786</v>
      </c>
      <c r="D243" s="12" t="s">
        <v>13</v>
      </c>
      <c r="E243" s="12" t="s">
        <v>14</v>
      </c>
      <c r="F243" s="12"/>
      <c r="G243" s="12" t="s">
        <v>785</v>
      </c>
      <c r="H243" s="11">
        <v>641266.99</v>
      </c>
      <c r="I243" s="11">
        <v>741083.83000000007</v>
      </c>
      <c r="J243" s="11">
        <v>502625.05999999994</v>
      </c>
      <c r="K243" s="11">
        <v>927858.1</v>
      </c>
      <c r="L243" s="11">
        <v>479492.58</v>
      </c>
      <c r="M243" s="11">
        <v>7751.2938005470278</v>
      </c>
      <c r="N243" s="11">
        <v>18394.056116439479</v>
      </c>
      <c r="O243" s="11">
        <v>11798.683674800091</v>
      </c>
      <c r="P243" s="11">
        <v>37819.352049963782</v>
      </c>
      <c r="Q243" s="11">
        <v>75763.385641750385</v>
      </c>
      <c r="R243" s="11">
        <f>SUM('UPL Debt Allocation by Hospital'!I243,'UPL Debt Allocation by Hospital'!K243,'UPL Debt Allocation by Hospital'!O243:Q243)</f>
        <v>72303.961408035088</v>
      </c>
      <c r="S243" s="11">
        <f t="shared" si="10"/>
        <v>0</v>
      </c>
      <c r="T243" s="11">
        <v>7751.2938005470278</v>
      </c>
      <c r="U243" s="11">
        <v>18394.056116439479</v>
      </c>
      <c r="V243" s="11">
        <v>11798.683674800091</v>
      </c>
      <c r="W243" s="11">
        <v>37819.352049963782</v>
      </c>
      <c r="X243" s="11">
        <v>75763.385641750385</v>
      </c>
      <c r="Y243" s="11">
        <f>SUM('UPL Debt Allocation by Hospital'!I243,'UPL Debt Allocation by Hospital'!K243,'UPL Debt Allocation by Hospital'!U243:W243)</f>
        <v>72303.961408035073</v>
      </c>
      <c r="Z243" s="11">
        <f t="shared" si="11"/>
        <v>0</v>
      </c>
      <c r="AA243" s="11">
        <v>0</v>
      </c>
      <c r="AB243" s="11">
        <v>0</v>
      </c>
      <c r="AC243" s="11">
        <v>0</v>
      </c>
      <c r="AD243" s="11">
        <v>10073.455571375225</v>
      </c>
      <c r="AE243" s="11">
        <v>10073.455571375225</v>
      </c>
      <c r="AF243" s="11">
        <f>SUM('UPL Debt Allocation by Hospital'!I243,'UPL Debt Allocation by Hospital'!K243,'UPL Debt Allocation by Hospital'!AA243:AC243)</f>
        <v>71266.411066531989</v>
      </c>
      <c r="AG243" s="11">
        <f t="shared" si="9"/>
        <v>61192.955495156762</v>
      </c>
    </row>
    <row r="244" spans="1:33" ht="16.2" x14ac:dyDescent="0.3">
      <c r="A244" s="13" t="s">
        <v>459</v>
      </c>
      <c r="B244" s="13" t="s">
        <v>459</v>
      </c>
      <c r="C244" s="12" t="s">
        <v>144</v>
      </c>
      <c r="D244" s="12" t="s">
        <v>13</v>
      </c>
      <c r="E244" s="12"/>
      <c r="F244" s="12"/>
      <c r="G244" s="12" t="s">
        <v>673</v>
      </c>
      <c r="H244" s="11">
        <v>95541171.650000006</v>
      </c>
      <c r="I244" s="11">
        <v>68389005.260000005</v>
      </c>
      <c r="J244" s="11">
        <v>79650800.13000001</v>
      </c>
      <c r="K244" s="11">
        <v>72801337.980000004</v>
      </c>
      <c r="L244" s="11">
        <v>82091177.120000005</v>
      </c>
      <c r="M244" s="11">
        <v>4649461.8723705783</v>
      </c>
      <c r="N244" s="11">
        <v>4015789.7585380413</v>
      </c>
      <c r="O244" s="11">
        <v>4469261.8274799176</v>
      </c>
      <c r="P244" s="11">
        <v>3315470.8383067832</v>
      </c>
      <c r="Q244" s="11">
        <v>16449984.29669532</v>
      </c>
      <c r="R244" s="11">
        <f>SUM('UPL Debt Allocation by Hospital'!I244,'UPL Debt Allocation by Hospital'!K244,'UPL Debt Allocation by Hospital'!O244:Q244)</f>
        <v>8901893.5154468529</v>
      </c>
      <c r="S244" s="11">
        <f t="shared" si="10"/>
        <v>0</v>
      </c>
      <c r="T244" s="11">
        <v>4848988.8200666523</v>
      </c>
      <c r="U244" s="11">
        <v>4212670.9225577898</v>
      </c>
      <c r="V244" s="11">
        <v>4839439.4560035728</v>
      </c>
      <c r="W244" s="11">
        <v>3633941.0152876531</v>
      </c>
      <c r="X244" s="11">
        <v>17535040.213915668</v>
      </c>
      <c r="Y244" s="11">
        <f>SUM('UPL Debt Allocation by Hospital'!I244,'UPL Debt Allocation by Hospital'!K244,'UPL Debt Allocation by Hospital'!U244:W244)</f>
        <v>8922855.3488143105</v>
      </c>
      <c r="Z244" s="11">
        <f t="shared" si="11"/>
        <v>0</v>
      </c>
      <c r="AA244" s="11">
        <v>563297.5625571321</v>
      </c>
      <c r="AB244" s="11">
        <v>8393.8238079829862</v>
      </c>
      <c r="AC244" s="11">
        <v>0</v>
      </c>
      <c r="AD244" s="11">
        <v>4193772.6979106059</v>
      </c>
      <c r="AE244" s="11">
        <v>4765464.0842757206</v>
      </c>
      <c r="AF244" s="11">
        <f>SUM('UPL Debt Allocation by Hospital'!I244,'UPL Debt Allocation by Hospital'!K244,'UPL Debt Allocation by Hospital'!AA244:AC244)</f>
        <v>8558368.4831783064</v>
      </c>
      <c r="AG244" s="11">
        <f t="shared" si="9"/>
        <v>3792904.3989025857</v>
      </c>
    </row>
    <row r="245" spans="1:33" ht="16.2" x14ac:dyDescent="0.3">
      <c r="A245" s="13" t="s">
        <v>460</v>
      </c>
      <c r="B245" s="13" t="s">
        <v>460</v>
      </c>
      <c r="C245" s="12" t="s">
        <v>784</v>
      </c>
      <c r="D245" s="12" t="s">
        <v>28</v>
      </c>
      <c r="E245" s="12"/>
      <c r="F245" s="12"/>
      <c r="G245" s="12" t="s">
        <v>783</v>
      </c>
      <c r="H245" s="11">
        <v>13482322.75</v>
      </c>
      <c r="I245" s="11">
        <v>11865438.01</v>
      </c>
      <c r="J245" s="11">
        <v>8356733.5700000003</v>
      </c>
      <c r="K245" s="11">
        <v>8130256.2800000003</v>
      </c>
      <c r="L245" s="11">
        <v>8859595.0600000005</v>
      </c>
      <c r="M245" s="11">
        <v>394991.84413861344</v>
      </c>
      <c r="N245" s="11">
        <v>423085.14628113841</v>
      </c>
      <c r="O245" s="11">
        <v>354135.51230326411</v>
      </c>
      <c r="P245" s="11">
        <v>481266.03470340732</v>
      </c>
      <c r="Q245" s="11">
        <v>1653478.5374264233</v>
      </c>
      <c r="R245" s="11">
        <f>SUM('UPL Debt Allocation by Hospital'!I245,'UPL Debt Allocation by Hospital'!K245,'UPL Debt Allocation by Hospital'!O245:Q245)</f>
        <v>1062894.091714293</v>
      </c>
      <c r="S245" s="11">
        <f t="shared" si="10"/>
        <v>0</v>
      </c>
      <c r="T245" s="11">
        <v>409876.83041312348</v>
      </c>
      <c r="U245" s="11">
        <v>442889.83117069304</v>
      </c>
      <c r="V245" s="11">
        <v>383335.27896362776</v>
      </c>
      <c r="W245" s="11">
        <v>527494.42479389277</v>
      </c>
      <c r="X245" s="11">
        <v>1763596.3653413372</v>
      </c>
      <c r="Y245" s="11">
        <f>SUM('UPL Debt Allocation by Hospital'!I245,'UPL Debt Allocation by Hospital'!K245,'UPL Debt Allocation by Hospital'!U245:W245)</f>
        <v>1064641.1054614279</v>
      </c>
      <c r="Z245" s="11">
        <f t="shared" si="11"/>
        <v>0</v>
      </c>
      <c r="AA245" s="11">
        <v>168736.3681039323</v>
      </c>
      <c r="AB245" s="11">
        <v>70508.74615512845</v>
      </c>
      <c r="AC245" s="11">
        <v>105589.96863711826</v>
      </c>
      <c r="AD245" s="11">
        <v>12260.355450003202</v>
      </c>
      <c r="AE245" s="11">
        <v>357095.43834618223</v>
      </c>
      <c r="AF245" s="11">
        <f>SUM('UPL Debt Allocation by Hospital'!I245,'UPL Debt Allocation by Hospital'!K245,'UPL Debt Allocation by Hospital'!AA245:AC245)</f>
        <v>1040269.9340767685</v>
      </c>
      <c r="AG245" s="11">
        <f t="shared" si="9"/>
        <v>683174.49573058623</v>
      </c>
    </row>
    <row r="246" spans="1:33" ht="16.2" x14ac:dyDescent="0.3">
      <c r="A246" s="13" t="s">
        <v>461</v>
      </c>
      <c r="B246" s="13" t="s">
        <v>461</v>
      </c>
      <c r="C246" s="12" t="s">
        <v>145</v>
      </c>
      <c r="D246" s="12" t="s">
        <v>28</v>
      </c>
      <c r="E246" s="12" t="s">
        <v>14</v>
      </c>
      <c r="F246" s="12"/>
      <c r="G246" s="12" t="s">
        <v>782</v>
      </c>
      <c r="H246" s="11">
        <v>2390826.98</v>
      </c>
      <c r="I246" s="11">
        <v>1397297.25</v>
      </c>
      <c r="J246" s="11">
        <v>690176.88</v>
      </c>
      <c r="K246" s="11">
        <v>1109438.71</v>
      </c>
      <c r="L246" s="11">
        <v>1156838.95</v>
      </c>
      <c r="M246" s="11">
        <v>20986.6731875978</v>
      </c>
      <c r="N246" s="11">
        <v>53972.493737468154</v>
      </c>
      <c r="O246" s="11">
        <v>62914.192422665146</v>
      </c>
      <c r="P246" s="11">
        <v>108747.3894698309</v>
      </c>
      <c r="Q246" s="11">
        <v>246620.74881756201</v>
      </c>
      <c r="R246" s="11">
        <f>SUM('UPL Debt Allocation by Hospital'!I246,'UPL Debt Allocation by Hospital'!K246,'UPL Debt Allocation by Hospital'!O246:Q246)</f>
        <v>132607.59737725795</v>
      </c>
      <c r="S246" s="11">
        <f t="shared" si="10"/>
        <v>0</v>
      </c>
      <c r="T246" s="11">
        <v>21587.526237444657</v>
      </c>
      <c r="U246" s="11">
        <v>53972.493737468154</v>
      </c>
      <c r="V246" s="11">
        <v>62914.192422665146</v>
      </c>
      <c r="W246" s="11">
        <v>108747.3894698309</v>
      </c>
      <c r="X246" s="11">
        <v>247221.60186740884</v>
      </c>
      <c r="Y246" s="11">
        <f>SUM('UPL Debt Allocation by Hospital'!I246,'UPL Debt Allocation by Hospital'!K246,'UPL Debt Allocation by Hospital'!U246:W246)</f>
        <v>132624.02856323918</v>
      </c>
      <c r="Z246" s="11">
        <f t="shared" si="11"/>
        <v>0</v>
      </c>
      <c r="AA246" s="11">
        <v>5885.8522223624368</v>
      </c>
      <c r="AB246" s="11">
        <v>33461.469663264565</v>
      </c>
      <c r="AC246" s="11">
        <v>21949.498765227381</v>
      </c>
      <c r="AD246" s="11">
        <v>27428.613131200764</v>
      </c>
      <c r="AE246" s="11">
        <v>88725.433782055145</v>
      </c>
      <c r="AF246" s="11">
        <f>SUM('UPL Debt Allocation by Hospital'!I246,'UPL Debt Allocation by Hospital'!K246,'UPL Debt Allocation by Hospital'!AA246:AC246)</f>
        <v>130513.67034779249</v>
      </c>
      <c r="AG246" s="11">
        <f t="shared" si="9"/>
        <v>41788.236565737345</v>
      </c>
    </row>
    <row r="247" spans="1:33" ht="16.2" x14ac:dyDescent="0.3">
      <c r="A247" s="13" t="s">
        <v>462</v>
      </c>
      <c r="B247" s="13" t="s">
        <v>462</v>
      </c>
      <c r="C247" s="12" t="s">
        <v>781</v>
      </c>
      <c r="D247" s="12" t="s">
        <v>744</v>
      </c>
      <c r="E247" s="12"/>
      <c r="F247" s="12"/>
      <c r="G247" s="12" t="s">
        <v>780</v>
      </c>
      <c r="H247" s="11">
        <v>313448</v>
      </c>
      <c r="I247" s="11">
        <v>991952</v>
      </c>
      <c r="J247" s="11">
        <v>209696.56</v>
      </c>
      <c r="K247" s="11">
        <v>87613.55</v>
      </c>
      <c r="L247" s="11">
        <v>35330.839999999997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f>SUM('UPL Debt Allocation by Hospital'!I247,'UPL Debt Allocation by Hospital'!K247,'UPL Debt Allocation by Hospital'!O247:Q247)</f>
        <v>29002.576979941376</v>
      </c>
      <c r="S247" s="11">
        <f t="shared" si="10"/>
        <v>29002.576979941376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f>SUM('UPL Debt Allocation by Hospital'!I247,'UPL Debt Allocation by Hospital'!K247,'UPL Debt Allocation by Hospital'!U247:W247)</f>
        <v>29002.576979941376</v>
      </c>
      <c r="Z247" s="11">
        <f t="shared" si="11"/>
        <v>29002.576979941376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f>SUM('UPL Debt Allocation by Hospital'!I247,'UPL Debt Allocation by Hospital'!K247,'UPL Debt Allocation by Hospital'!AA247:AC247)</f>
        <v>29002.576979941376</v>
      </c>
      <c r="AG247" s="11">
        <f t="shared" si="9"/>
        <v>29002.576979941376</v>
      </c>
    </row>
    <row r="248" spans="1:33" ht="16.2" x14ac:dyDescent="0.3">
      <c r="A248" s="13" t="s">
        <v>463</v>
      </c>
      <c r="B248" s="13" t="s">
        <v>463</v>
      </c>
      <c r="C248" s="12" t="s">
        <v>594</v>
      </c>
      <c r="D248" s="12" t="s">
        <v>744</v>
      </c>
      <c r="E248" s="12"/>
      <c r="F248" s="12"/>
      <c r="G248" s="12" t="s">
        <v>779</v>
      </c>
      <c r="H248" s="11">
        <v>1180857</v>
      </c>
      <c r="I248" s="11">
        <v>1194836.99</v>
      </c>
      <c r="J248" s="11">
        <v>1352249.8199999998</v>
      </c>
      <c r="K248" s="11">
        <v>0</v>
      </c>
      <c r="L248" s="11">
        <v>145973.38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f>SUM('UPL Debt Allocation by Hospital'!I248,'UPL Debt Allocation by Hospital'!K248,'UPL Debt Allocation by Hospital'!O248:Q248)</f>
        <v>73171.727578525402</v>
      </c>
      <c r="S248" s="11">
        <f t="shared" si="10"/>
        <v>73171.727578525402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f>SUM('UPL Debt Allocation by Hospital'!I248,'UPL Debt Allocation by Hospital'!K248,'UPL Debt Allocation by Hospital'!U248:W248)</f>
        <v>73171.727578525402</v>
      </c>
      <c r="Z248" s="11">
        <f t="shared" si="11"/>
        <v>73171.727578525402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f>SUM('UPL Debt Allocation by Hospital'!I248,'UPL Debt Allocation by Hospital'!K248,'UPL Debt Allocation by Hospital'!AA248:AC248)</f>
        <v>73171.727578525359</v>
      </c>
      <c r="AG248" s="11">
        <f t="shared" si="9"/>
        <v>73171.727578525359</v>
      </c>
    </row>
    <row r="249" spans="1:33" ht="16.2" x14ac:dyDescent="0.3">
      <c r="A249" s="13" t="s">
        <v>464</v>
      </c>
      <c r="B249" s="13" t="s">
        <v>464</v>
      </c>
      <c r="C249" s="12" t="s">
        <v>146</v>
      </c>
      <c r="D249" s="12" t="s">
        <v>13</v>
      </c>
      <c r="E249" s="12"/>
      <c r="F249" s="12"/>
      <c r="G249" s="12" t="s">
        <v>673</v>
      </c>
      <c r="H249" s="11">
        <v>32728234.82</v>
      </c>
      <c r="I249" s="11">
        <v>70063457.840000004</v>
      </c>
      <c r="J249" s="11">
        <v>34416038.200000003</v>
      </c>
      <c r="K249" s="11">
        <v>28733132.989999998</v>
      </c>
      <c r="L249" s="11">
        <v>27644110.840000004</v>
      </c>
      <c r="M249" s="11">
        <v>1210511.9308204958</v>
      </c>
      <c r="N249" s="11">
        <v>1370979.0512372204</v>
      </c>
      <c r="O249" s="11">
        <v>1318387.4946351363</v>
      </c>
      <c r="P249" s="11">
        <v>1359537.7183203758</v>
      </c>
      <c r="Q249" s="11">
        <v>5259416.1950132288</v>
      </c>
      <c r="R249" s="11">
        <f>SUM('UPL Debt Allocation by Hospital'!I249,'UPL Debt Allocation by Hospital'!K249,'UPL Debt Allocation by Hospital'!O249:Q249)</f>
        <v>4103778.0082083927</v>
      </c>
      <c r="S249" s="11">
        <f t="shared" si="10"/>
        <v>0</v>
      </c>
      <c r="T249" s="11">
        <v>1262459.8244340741</v>
      </c>
      <c r="U249" s="11">
        <v>1438193.7132798217</v>
      </c>
      <c r="V249" s="11">
        <v>1427586.1889784632</v>
      </c>
      <c r="W249" s="11">
        <v>1490129.1905068054</v>
      </c>
      <c r="X249" s="11">
        <v>5618368.9171991646</v>
      </c>
      <c r="Y249" s="11">
        <f>SUM('UPL Debt Allocation by Hospital'!I249,'UPL Debt Allocation by Hospital'!K249,'UPL Debt Allocation by Hospital'!U249:W249)</f>
        <v>4110022.3902135054</v>
      </c>
      <c r="Z249" s="11">
        <f t="shared" si="11"/>
        <v>0</v>
      </c>
      <c r="AA249" s="11">
        <v>0</v>
      </c>
      <c r="AB249" s="11">
        <v>0</v>
      </c>
      <c r="AC249" s="11">
        <v>0</v>
      </c>
      <c r="AD249" s="11">
        <v>225196.47852633128</v>
      </c>
      <c r="AE249" s="11">
        <v>225196.47852633128</v>
      </c>
      <c r="AF249" s="11">
        <f>SUM('UPL Debt Allocation by Hospital'!I249,'UPL Debt Allocation by Hospital'!K249,'UPL Debt Allocation by Hospital'!AA249:AC249)</f>
        <v>3997137.6599409017</v>
      </c>
      <c r="AG249" s="11">
        <f t="shared" si="9"/>
        <v>3771941.1814145702</v>
      </c>
    </row>
    <row r="250" spans="1:33" ht="16.2" x14ac:dyDescent="0.3">
      <c r="A250" s="13" t="s">
        <v>465</v>
      </c>
      <c r="B250" s="13" t="s">
        <v>465</v>
      </c>
      <c r="C250" s="12" t="s">
        <v>147</v>
      </c>
      <c r="D250" s="12" t="s">
        <v>13</v>
      </c>
      <c r="E250" s="12"/>
      <c r="F250" s="12"/>
      <c r="G250" s="12" t="s">
        <v>673</v>
      </c>
      <c r="H250" s="11">
        <v>13043453.999999998</v>
      </c>
      <c r="I250" s="11">
        <v>20777132.310000002</v>
      </c>
      <c r="J250" s="11">
        <v>18399191.789999999</v>
      </c>
      <c r="K250" s="11">
        <v>27624820.479999997</v>
      </c>
      <c r="L250" s="11">
        <v>27578834.900000002</v>
      </c>
      <c r="M250" s="11">
        <v>764249.77395161882</v>
      </c>
      <c r="N250" s="11">
        <v>481889.34610866761</v>
      </c>
      <c r="O250" s="11">
        <v>711911.00378058082</v>
      </c>
      <c r="P250" s="11">
        <v>624728.17937302939</v>
      </c>
      <c r="Q250" s="11">
        <v>2582778.3032138967</v>
      </c>
      <c r="R250" s="11">
        <f>SUM('UPL Debt Allocation by Hospital'!I250,'UPL Debt Allocation by Hospital'!K250,'UPL Debt Allocation by Hospital'!O250:Q250)</f>
        <v>2549433.302611019</v>
      </c>
      <c r="S250" s="11">
        <f t="shared" si="10"/>
        <v>0</v>
      </c>
      <c r="T250" s="11">
        <v>764249.77395161882</v>
      </c>
      <c r="U250" s="11">
        <v>481889.34610866761</v>
      </c>
      <c r="V250" s="11">
        <v>711911.00378058082</v>
      </c>
      <c r="W250" s="11">
        <v>684736.93938114739</v>
      </c>
      <c r="X250" s="11">
        <v>2642787.0632220148</v>
      </c>
      <c r="Y250" s="11">
        <f>SUM('UPL Debt Allocation by Hospital'!I250,'UPL Debt Allocation by Hospital'!K250,'UPL Debt Allocation by Hospital'!U250:W250)</f>
        <v>2549433.302611019</v>
      </c>
      <c r="Z250" s="11">
        <f t="shared" si="11"/>
        <v>0</v>
      </c>
      <c r="AA250" s="11">
        <v>3180222.2073094542</v>
      </c>
      <c r="AB250" s="11">
        <v>120069.29525677221</v>
      </c>
      <c r="AC250" s="11">
        <v>0</v>
      </c>
      <c r="AD250" s="11">
        <v>52577.401592259746</v>
      </c>
      <c r="AE250" s="11">
        <v>3352868.9041584861</v>
      </c>
      <c r="AF250" s="11">
        <f>SUM('UPL Debt Allocation by Hospital'!I250,'UPL Debt Allocation by Hospital'!K250,'UPL Debt Allocation by Hospital'!AA250:AC250)</f>
        <v>2586141.7464501159</v>
      </c>
      <c r="AG250" s="11">
        <f t="shared" si="9"/>
        <v>0</v>
      </c>
    </row>
    <row r="251" spans="1:33" ht="16.2" x14ac:dyDescent="0.3">
      <c r="A251" s="13" t="s">
        <v>466</v>
      </c>
      <c r="B251" s="13" t="s">
        <v>466</v>
      </c>
      <c r="C251" s="12" t="s">
        <v>148</v>
      </c>
      <c r="D251" s="12" t="s">
        <v>28</v>
      </c>
      <c r="E251" s="12"/>
      <c r="F251" s="12"/>
      <c r="G251" s="12" t="s">
        <v>704</v>
      </c>
      <c r="H251" s="11">
        <v>41648815.170000002</v>
      </c>
      <c r="I251" s="11">
        <v>23511387</v>
      </c>
      <c r="J251" s="11">
        <v>26656287.149999999</v>
      </c>
      <c r="K251" s="11">
        <v>24072454.329999998</v>
      </c>
      <c r="L251" s="11">
        <v>32581367.93</v>
      </c>
      <c r="M251" s="11">
        <v>1279024.6442057439</v>
      </c>
      <c r="N251" s="11">
        <v>1395704.7416183234</v>
      </c>
      <c r="O251" s="11">
        <v>1370860.4992650542</v>
      </c>
      <c r="P251" s="11">
        <v>1236390.6123191961</v>
      </c>
      <c r="Q251" s="11">
        <v>5281980.4974083174</v>
      </c>
      <c r="R251" s="11">
        <f>SUM('UPL Debt Allocation by Hospital'!I251,'UPL Debt Allocation by Hospital'!K251,'UPL Debt Allocation by Hospital'!O251:Q251)</f>
        <v>3210824.8034534073</v>
      </c>
      <c r="S251" s="11">
        <f t="shared" si="10"/>
        <v>0</v>
      </c>
      <c r="T251" s="11">
        <v>1327223.7768113317</v>
      </c>
      <c r="U251" s="11">
        <v>1461037.9088296355</v>
      </c>
      <c r="V251" s="11">
        <v>1483892.9552367968</v>
      </c>
      <c r="W251" s="11">
        <v>1355153.0917152958</v>
      </c>
      <c r="X251" s="11">
        <v>5627307.7325930605</v>
      </c>
      <c r="Y251" s="11">
        <f>SUM('UPL Debt Allocation by Hospital'!I251,'UPL Debt Allocation by Hospital'!K251,'UPL Debt Allocation by Hospital'!U251:W251)</f>
        <v>3217020.0527393711</v>
      </c>
      <c r="Z251" s="11">
        <f t="shared" si="11"/>
        <v>0</v>
      </c>
      <c r="AA251" s="11">
        <v>633696.25951433869</v>
      </c>
      <c r="AB251" s="11">
        <v>1242166.2069611102</v>
      </c>
      <c r="AC251" s="11">
        <v>1034649.2785690941</v>
      </c>
      <c r="AD251" s="11">
        <v>1172215.3179204038</v>
      </c>
      <c r="AE251" s="11">
        <v>4082727.062964947</v>
      </c>
      <c r="AF251" s="11">
        <f>SUM('UPL Debt Allocation by Hospital'!I251,'UPL Debt Allocation by Hospital'!K251,'UPL Debt Allocation by Hospital'!AA251:AC251)</f>
        <v>3179785.8050054414</v>
      </c>
      <c r="AG251" s="11">
        <f t="shared" si="9"/>
        <v>0</v>
      </c>
    </row>
    <row r="252" spans="1:33" ht="16.2" x14ac:dyDescent="0.3">
      <c r="A252" s="13" t="s">
        <v>467</v>
      </c>
      <c r="B252" s="13" t="s">
        <v>467</v>
      </c>
      <c r="C252" s="12" t="s">
        <v>149</v>
      </c>
      <c r="D252" s="12" t="s">
        <v>13</v>
      </c>
      <c r="E252" s="12"/>
      <c r="F252" s="12"/>
      <c r="G252" s="12" t="s">
        <v>750</v>
      </c>
      <c r="H252" s="11">
        <v>35330159.759999998</v>
      </c>
      <c r="I252" s="11">
        <v>19327972.299999997</v>
      </c>
      <c r="J252" s="11">
        <v>16158693.239999998</v>
      </c>
      <c r="K252" s="11">
        <v>19727157.800000001</v>
      </c>
      <c r="L252" s="11">
        <v>21188043.309999999</v>
      </c>
      <c r="M252" s="11">
        <v>1574790.0492232447</v>
      </c>
      <c r="N252" s="11">
        <v>1017098.9612940246</v>
      </c>
      <c r="O252" s="11">
        <v>1030142.9127798567</v>
      </c>
      <c r="P252" s="11">
        <v>925898.31509777135</v>
      </c>
      <c r="Q252" s="11">
        <v>4547930.2383948974</v>
      </c>
      <c r="R252" s="11">
        <f>SUM('UPL Debt Allocation by Hospital'!I252,'UPL Debt Allocation by Hospital'!K252,'UPL Debt Allocation by Hospital'!O252:Q252)</f>
        <v>2346717.1892165449</v>
      </c>
      <c r="S252" s="11">
        <f t="shared" si="10"/>
        <v>0</v>
      </c>
      <c r="T252" s="11">
        <v>1642370.56937997</v>
      </c>
      <c r="U252" s="11">
        <v>1066964.0288058619</v>
      </c>
      <c r="V252" s="11">
        <v>1115467.0390480019</v>
      </c>
      <c r="W252" s="11">
        <v>1014836.2109973679</v>
      </c>
      <c r="X252" s="11">
        <v>4839637.848231202</v>
      </c>
      <c r="Y252" s="11">
        <f>SUM('UPL Debt Allocation by Hospital'!I252,'UPL Debt Allocation by Hospital'!K252,'UPL Debt Allocation by Hospital'!U252:W252)</f>
        <v>2352261.8471347815</v>
      </c>
      <c r="Z252" s="11">
        <f t="shared" si="11"/>
        <v>0</v>
      </c>
      <c r="AA252" s="11">
        <v>2804009.1594719575</v>
      </c>
      <c r="AB252" s="11">
        <v>0</v>
      </c>
      <c r="AC252" s="11">
        <v>0</v>
      </c>
      <c r="AD252" s="11">
        <v>260291.31393857402</v>
      </c>
      <c r="AE252" s="11">
        <v>3064300.4734105314</v>
      </c>
      <c r="AF252" s="11">
        <f>SUM('UPL Debt Allocation by Hospital'!I252,'UPL Debt Allocation by Hospital'!K252,'UPL Debt Allocation by Hospital'!AA252:AC252)</f>
        <v>2324352.8213790804</v>
      </c>
      <c r="AG252" s="11">
        <f t="shared" si="9"/>
        <v>0</v>
      </c>
    </row>
    <row r="253" spans="1:33" ht="16.2" x14ac:dyDescent="0.3">
      <c r="A253" s="13" t="s">
        <v>468</v>
      </c>
      <c r="B253" s="13" t="s">
        <v>468</v>
      </c>
      <c r="C253" s="12" t="s">
        <v>150</v>
      </c>
      <c r="D253" s="12" t="s">
        <v>28</v>
      </c>
      <c r="E253" s="12" t="s">
        <v>14</v>
      </c>
      <c r="F253" s="12"/>
      <c r="G253" s="12" t="s">
        <v>778</v>
      </c>
      <c r="H253" s="11">
        <v>131107.01</v>
      </c>
      <c r="I253" s="11">
        <v>175151.94</v>
      </c>
      <c r="J253" s="11">
        <v>265631.81</v>
      </c>
      <c r="K253" s="11">
        <v>143133.64000000001</v>
      </c>
      <c r="L253" s="11">
        <v>379827.32</v>
      </c>
      <c r="M253" s="11">
        <v>7355.2397117658393</v>
      </c>
      <c r="N253" s="11">
        <v>2437.8492140489952</v>
      </c>
      <c r="O253" s="11">
        <v>3579.4677612937626</v>
      </c>
      <c r="P253" s="11">
        <v>28551.384527726652</v>
      </c>
      <c r="Q253" s="11">
        <v>41923.941214835249</v>
      </c>
      <c r="R253" s="11">
        <f>SUM('UPL Debt Allocation by Hospital'!I253,'UPL Debt Allocation by Hospital'!K253,'UPL Debt Allocation by Hospital'!O253:Q253)</f>
        <v>26219.922129506063</v>
      </c>
      <c r="S253" s="11">
        <f t="shared" si="10"/>
        <v>0</v>
      </c>
      <c r="T253" s="11">
        <v>7355.2397117658393</v>
      </c>
      <c r="U253" s="11">
        <v>2437.8492140489952</v>
      </c>
      <c r="V253" s="11">
        <v>3579.4677612937626</v>
      </c>
      <c r="W253" s="11">
        <v>28551.384527726652</v>
      </c>
      <c r="X253" s="11">
        <v>41923.941214835249</v>
      </c>
      <c r="Y253" s="11">
        <f>SUM('UPL Debt Allocation by Hospital'!I253,'UPL Debt Allocation by Hospital'!K253,'UPL Debt Allocation by Hospital'!U253:W253)</f>
        <v>26219.922129506063</v>
      </c>
      <c r="Z253" s="11">
        <f t="shared" si="11"/>
        <v>0</v>
      </c>
      <c r="AA253" s="11">
        <v>0</v>
      </c>
      <c r="AB253" s="11">
        <v>280.35198971885859</v>
      </c>
      <c r="AC253" s="11">
        <v>0</v>
      </c>
      <c r="AD253" s="11">
        <v>6666.7010027300585</v>
      </c>
      <c r="AE253" s="11">
        <v>6947.0529924489174</v>
      </c>
      <c r="AF253" s="11">
        <f>SUM('UPL Debt Allocation by Hospital'!I253,'UPL Debt Allocation by Hospital'!K253,'UPL Debt Allocation by Hospital'!AA253:AC253)</f>
        <v>25861.912770562027</v>
      </c>
      <c r="AG253" s="11">
        <f t="shared" si="9"/>
        <v>18914.85977811311</v>
      </c>
    </row>
    <row r="254" spans="1:33" ht="16.2" x14ac:dyDescent="0.3">
      <c r="A254" s="13" t="s">
        <v>469</v>
      </c>
      <c r="B254" s="13" t="s">
        <v>469</v>
      </c>
      <c r="C254" s="12" t="s">
        <v>151</v>
      </c>
      <c r="D254" s="12" t="s">
        <v>13</v>
      </c>
      <c r="E254" s="12" t="s">
        <v>14</v>
      </c>
      <c r="F254" s="12"/>
      <c r="G254" s="12" t="s">
        <v>777</v>
      </c>
      <c r="H254" s="11">
        <v>2278340.98</v>
      </c>
      <c r="I254" s="11">
        <v>3893923</v>
      </c>
      <c r="J254" s="11">
        <v>3592247.67</v>
      </c>
      <c r="K254" s="11">
        <v>3879800.12</v>
      </c>
      <c r="L254" s="11">
        <v>1312444.99</v>
      </c>
      <c r="M254" s="11">
        <v>30801.653005237084</v>
      </c>
      <c r="N254" s="11">
        <v>72507.940689457493</v>
      </c>
      <c r="O254" s="11">
        <v>39240.387753277253</v>
      </c>
      <c r="P254" s="11">
        <v>92402.551893849872</v>
      </c>
      <c r="Q254" s="11">
        <v>234952.53334182169</v>
      </c>
      <c r="R254" s="11">
        <f>SUM('UPL Debt Allocation by Hospital'!I254,'UPL Debt Allocation by Hospital'!K254,'UPL Debt Allocation by Hospital'!O254:Q254)</f>
        <v>332977.88321812131</v>
      </c>
      <c r="S254" s="11">
        <f t="shared" si="10"/>
        <v>98025.349876299617</v>
      </c>
      <c r="T254" s="11">
        <v>30801.653005237084</v>
      </c>
      <c r="U254" s="11">
        <v>72507.940689457493</v>
      </c>
      <c r="V254" s="11">
        <v>39240.387753277253</v>
      </c>
      <c r="W254" s="11">
        <v>92402.551893849872</v>
      </c>
      <c r="X254" s="11">
        <v>234952.53334182169</v>
      </c>
      <c r="Y254" s="11">
        <f>SUM('UPL Debt Allocation by Hospital'!I254,'UPL Debt Allocation by Hospital'!K254,'UPL Debt Allocation by Hospital'!U254:W254)</f>
        <v>332977.88321812125</v>
      </c>
      <c r="Z254" s="11">
        <f t="shared" si="11"/>
        <v>98025.349876299559</v>
      </c>
      <c r="AA254" s="11">
        <v>2947.7038619756254</v>
      </c>
      <c r="AB254" s="11">
        <v>10103.013697267719</v>
      </c>
      <c r="AC254" s="11">
        <v>28051.812566040921</v>
      </c>
      <c r="AD254" s="11">
        <v>62578.834263904806</v>
      </c>
      <c r="AE254" s="11">
        <v>103681.36438918907</v>
      </c>
      <c r="AF254" s="11">
        <f>SUM('UPL Debt Allocation by Hospital'!I254,'UPL Debt Allocation by Hospital'!K254,'UPL Debt Allocation by Hospital'!AA254:AC254)</f>
        <v>330203.86336246814</v>
      </c>
      <c r="AG254" s="11">
        <f t="shared" si="9"/>
        <v>226522.49897327909</v>
      </c>
    </row>
    <row r="255" spans="1:33" ht="16.2" x14ac:dyDescent="0.3">
      <c r="A255" s="13" t="s">
        <v>470</v>
      </c>
      <c r="B255" s="13" t="s">
        <v>470</v>
      </c>
      <c r="C255" s="12" t="s">
        <v>152</v>
      </c>
      <c r="D255" s="12" t="s">
        <v>28</v>
      </c>
      <c r="E255" s="12"/>
      <c r="F255" s="12"/>
      <c r="G255" s="12" t="s">
        <v>776</v>
      </c>
      <c r="H255" s="11">
        <v>10051266.039999999</v>
      </c>
      <c r="I255" s="11">
        <v>5562493.9800000004</v>
      </c>
      <c r="J255" s="11">
        <v>6931154.2299999995</v>
      </c>
      <c r="K255" s="11">
        <v>6165038.4500000002</v>
      </c>
      <c r="L255" s="11">
        <v>6803864.4699999997</v>
      </c>
      <c r="M255" s="11">
        <v>329478.73949304497</v>
      </c>
      <c r="N255" s="11">
        <v>329746.23680260463</v>
      </c>
      <c r="O255" s="11">
        <v>282092.24584457523</v>
      </c>
      <c r="P255" s="11">
        <v>225698.44630099906</v>
      </c>
      <c r="Q255" s="11">
        <v>1167015.6684412239</v>
      </c>
      <c r="R255" s="11">
        <f>SUM('UPL Debt Allocation by Hospital'!I255,'UPL Debt Allocation by Hospital'!K255,'UPL Debt Allocation by Hospital'!O255:Q255)</f>
        <v>766426.9416157892</v>
      </c>
      <c r="S255" s="11">
        <f t="shared" si="10"/>
        <v>0</v>
      </c>
      <c r="T255" s="11">
        <v>341894.91108714964</v>
      </c>
      <c r="U255" s="11">
        <v>345181.71207464964</v>
      </c>
      <c r="V255" s="11">
        <v>305351.78200853313</v>
      </c>
      <c r="W255" s="11">
        <v>247378.08929689237</v>
      </c>
      <c r="X255" s="11">
        <v>1239806.4944672247</v>
      </c>
      <c r="Y255" s="11">
        <f>SUM('UPL Debt Allocation by Hospital'!I255,'UPL Debt Allocation by Hospital'!K255,'UPL Debt Allocation by Hospital'!U255:W255)</f>
        <v>767824.54399026348</v>
      </c>
      <c r="Z255" s="11">
        <f t="shared" si="11"/>
        <v>0</v>
      </c>
      <c r="AA255" s="11">
        <v>149300.98362243923</v>
      </c>
      <c r="AB255" s="11">
        <v>117976.7171410805</v>
      </c>
      <c r="AC255" s="11">
        <v>176630.3184887543</v>
      </c>
      <c r="AD255" s="11">
        <v>0</v>
      </c>
      <c r="AE255" s="11">
        <v>443908.01925227407</v>
      </c>
      <c r="AF255" s="11">
        <f>SUM('UPL Debt Allocation by Hospital'!I255,'UPL Debt Allocation by Hospital'!K255,'UPL Debt Allocation by Hospital'!AA255:AC255)</f>
        <v>752825.45547275408</v>
      </c>
      <c r="AG255" s="11">
        <f t="shared" si="9"/>
        <v>308917.43622048001</v>
      </c>
    </row>
    <row r="256" spans="1:33" ht="16.2" x14ac:dyDescent="0.3">
      <c r="A256" s="13" t="s">
        <v>471</v>
      </c>
      <c r="B256" s="13" t="s">
        <v>471</v>
      </c>
      <c r="C256" s="12" t="s">
        <v>153</v>
      </c>
      <c r="D256" s="12" t="s">
        <v>13</v>
      </c>
      <c r="E256" s="12"/>
      <c r="F256" s="12"/>
      <c r="G256" s="12" t="s">
        <v>775</v>
      </c>
      <c r="H256" s="11">
        <v>24898062.84</v>
      </c>
      <c r="I256" s="11">
        <v>23278564.919999998</v>
      </c>
      <c r="J256" s="11">
        <v>14989790.629999999</v>
      </c>
      <c r="K256" s="11">
        <v>15452514.059999999</v>
      </c>
      <c r="L256" s="11">
        <v>13111261.870000003</v>
      </c>
      <c r="M256" s="11">
        <v>655668.30151415581</v>
      </c>
      <c r="N256" s="11">
        <v>723785.74180386832</v>
      </c>
      <c r="O256" s="11">
        <v>581818.67695296742</v>
      </c>
      <c r="P256" s="11">
        <v>580437.77099103865</v>
      </c>
      <c r="Q256" s="11">
        <v>2541710.4912620303</v>
      </c>
      <c r="R256" s="11">
        <f>SUM('UPL Debt Allocation by Hospital'!I256,'UPL Debt Allocation by Hospital'!K256,'UPL Debt Allocation by Hospital'!O256:Q256)</f>
        <v>1891314.0098702617</v>
      </c>
      <c r="S256" s="11">
        <f t="shared" si="10"/>
        <v>0</v>
      </c>
      <c r="T256" s="11">
        <v>683805.64267176518</v>
      </c>
      <c r="U256" s="11">
        <v>759270.61225662834</v>
      </c>
      <c r="V256" s="11">
        <v>630009.24317599495</v>
      </c>
      <c r="W256" s="11">
        <v>636192.18074730178</v>
      </c>
      <c r="X256" s="11">
        <v>2709277.6788516901</v>
      </c>
      <c r="Y256" s="11">
        <f>SUM('UPL Debt Allocation by Hospital'!I256,'UPL Debt Allocation by Hospital'!K256,'UPL Debt Allocation by Hospital'!U256:W256)</f>
        <v>1894371.4606590904</v>
      </c>
      <c r="Z256" s="11">
        <f t="shared" si="11"/>
        <v>0</v>
      </c>
      <c r="AA256" s="11">
        <v>0</v>
      </c>
      <c r="AB256" s="11">
        <v>0</v>
      </c>
      <c r="AC256" s="11">
        <v>0</v>
      </c>
      <c r="AD256" s="11">
        <v>117770.07088125109</v>
      </c>
      <c r="AE256" s="11">
        <v>117770.07088125109</v>
      </c>
      <c r="AF256" s="11">
        <f>SUM('UPL Debt Allocation by Hospital'!I256,'UPL Debt Allocation by Hospital'!K256,'UPL Debt Allocation by Hospital'!AA256:AC256)</f>
        <v>1837683.8051450937</v>
      </c>
      <c r="AG256" s="11">
        <f t="shared" si="9"/>
        <v>1719913.7342638427</v>
      </c>
    </row>
    <row r="257" spans="1:33" ht="16.2" x14ac:dyDescent="0.3">
      <c r="A257" s="13" t="s">
        <v>472</v>
      </c>
      <c r="B257" s="13" t="s">
        <v>472</v>
      </c>
      <c r="C257" s="12" t="s">
        <v>595</v>
      </c>
      <c r="D257" s="12" t="s">
        <v>744</v>
      </c>
      <c r="E257" s="12"/>
      <c r="F257" s="12"/>
      <c r="G257" s="12" t="s">
        <v>678</v>
      </c>
      <c r="H257" s="11">
        <v>823774</v>
      </c>
      <c r="I257" s="11">
        <v>1301114.99</v>
      </c>
      <c r="J257" s="11">
        <v>3086644.67</v>
      </c>
      <c r="K257" s="11">
        <v>268549.17999999993</v>
      </c>
      <c r="L257" s="11">
        <v>123127.78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f>SUM('UPL Debt Allocation by Hospital'!I257,'UPL Debt Allocation by Hospital'!K257,'UPL Debt Allocation by Hospital'!O257:Q257)</f>
        <v>125453.26067445714</v>
      </c>
      <c r="S257" s="11">
        <f t="shared" si="10"/>
        <v>125453.26067445714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f>SUM('UPL Debt Allocation by Hospital'!I257,'UPL Debt Allocation by Hospital'!K257,'UPL Debt Allocation by Hospital'!U257:W257)</f>
        <v>125453.26067445714</v>
      </c>
      <c r="Z257" s="11">
        <f t="shared" si="11"/>
        <v>125453.26067445714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f>SUM('UPL Debt Allocation by Hospital'!I257,'UPL Debt Allocation by Hospital'!K257,'UPL Debt Allocation by Hospital'!AA257:AC257)</f>
        <v>125453.26067445708</v>
      </c>
      <c r="AG257" s="11">
        <f t="shared" si="9"/>
        <v>125453.26067445708</v>
      </c>
    </row>
    <row r="258" spans="1:33" ht="16.2" x14ac:dyDescent="0.3">
      <c r="A258" s="13" t="s">
        <v>473</v>
      </c>
      <c r="B258" s="13" t="s">
        <v>473</v>
      </c>
      <c r="C258" s="12" t="s">
        <v>154</v>
      </c>
      <c r="D258" s="12" t="s">
        <v>13</v>
      </c>
      <c r="E258" s="12"/>
      <c r="F258" s="12" t="s">
        <v>661</v>
      </c>
      <c r="G258" s="12" t="s">
        <v>653</v>
      </c>
      <c r="H258" s="11">
        <v>32682713.100000001</v>
      </c>
      <c r="I258" s="11">
        <v>65108265.349999994</v>
      </c>
      <c r="J258" s="11">
        <v>39726493.369999997</v>
      </c>
      <c r="K258" s="11">
        <v>33656537.860000007</v>
      </c>
      <c r="L258" s="11">
        <v>25851617.279999997</v>
      </c>
      <c r="M258" s="11">
        <v>1682181.4048709241</v>
      </c>
      <c r="N258" s="11">
        <v>2189451.666396264</v>
      </c>
      <c r="O258" s="11">
        <v>1760608.1445390116</v>
      </c>
      <c r="P258" s="11">
        <v>1560061.5998334871</v>
      </c>
      <c r="Q258" s="11">
        <v>7192302.8156396858</v>
      </c>
      <c r="R258" s="11">
        <f>SUM('UPL Debt Allocation by Hospital'!I258,'UPL Debt Allocation by Hospital'!K258,'UPL Debt Allocation by Hospital'!O258:Q258)</f>
        <v>4298103.1869725529</v>
      </c>
      <c r="S258" s="11">
        <f t="shared" si="10"/>
        <v>0</v>
      </c>
      <c r="T258" s="11">
        <v>1754370.5162989656</v>
      </c>
      <c r="U258" s="11">
        <v>2296793.3895849809</v>
      </c>
      <c r="V258" s="11">
        <v>1906434.8543767701</v>
      </c>
      <c r="W258" s="11">
        <v>1709914.5522587188</v>
      </c>
      <c r="X258" s="11">
        <v>7667513.3125194348</v>
      </c>
      <c r="Y258" s="11">
        <f>SUM('UPL Debt Allocation by Hospital'!I258,'UPL Debt Allocation by Hospital'!K258,'UPL Debt Allocation by Hospital'!U258:W258)</f>
        <v>4306999.8598716604</v>
      </c>
      <c r="Z258" s="11">
        <f t="shared" si="11"/>
        <v>0</v>
      </c>
      <c r="AA258" s="11">
        <v>0</v>
      </c>
      <c r="AB258" s="11">
        <v>2272882.0608225898</v>
      </c>
      <c r="AC258" s="11">
        <v>2634092.0373975071</v>
      </c>
      <c r="AD258" s="11">
        <v>8650739.8963497579</v>
      </c>
      <c r="AE258" s="11">
        <v>13557713.994569855</v>
      </c>
      <c r="AF258" s="11">
        <f>SUM('UPL Debt Allocation by Hospital'!I258,'UPL Debt Allocation by Hospital'!K258,'UPL Debt Allocation by Hospital'!AA258:AC258)</f>
        <v>4278267.1358356578</v>
      </c>
      <c r="AG258" s="11">
        <f t="shared" si="9"/>
        <v>0</v>
      </c>
    </row>
    <row r="259" spans="1:33" ht="16.2" x14ac:dyDescent="0.3">
      <c r="A259" s="13" t="s">
        <v>474</v>
      </c>
      <c r="B259" s="13" t="s">
        <v>474</v>
      </c>
      <c r="C259" s="12" t="s">
        <v>155</v>
      </c>
      <c r="D259" s="12" t="s">
        <v>28</v>
      </c>
      <c r="E259" s="12" t="s">
        <v>14</v>
      </c>
      <c r="F259" s="12"/>
      <c r="G259" s="12" t="s">
        <v>774</v>
      </c>
      <c r="H259" s="11">
        <v>902451.29</v>
      </c>
      <c r="I259" s="11">
        <v>430998.99</v>
      </c>
      <c r="J259" s="11">
        <v>857014.26</v>
      </c>
      <c r="K259" s="11">
        <v>1204448.53</v>
      </c>
      <c r="L259" s="11">
        <v>1023613.52</v>
      </c>
      <c r="M259" s="11">
        <v>21805.832007590187</v>
      </c>
      <c r="N259" s="11">
        <v>38237.276263854037</v>
      </c>
      <c r="O259" s="11">
        <v>40223.696338380556</v>
      </c>
      <c r="P259" s="11">
        <v>14521.929903396467</v>
      </c>
      <c r="Q259" s="11">
        <v>114788.73451322125</v>
      </c>
      <c r="R259" s="11">
        <f>SUM('UPL Debt Allocation by Hospital'!I259,'UPL Debt Allocation by Hospital'!K259,'UPL Debt Allocation by Hospital'!O259:Q259)</f>
        <v>103594.68750186122</v>
      </c>
      <c r="S259" s="11">
        <f t="shared" si="10"/>
        <v>0</v>
      </c>
      <c r="T259" s="11">
        <v>21805.832007590187</v>
      </c>
      <c r="U259" s="11">
        <v>38237.276263854037</v>
      </c>
      <c r="V259" s="11">
        <v>42125.246910750189</v>
      </c>
      <c r="W259" s="11">
        <v>14521.929903396467</v>
      </c>
      <c r="X259" s="11">
        <v>116690.28508559088</v>
      </c>
      <c r="Y259" s="11">
        <f>SUM('UPL Debt Allocation by Hospital'!I259,'UPL Debt Allocation by Hospital'!K259,'UPL Debt Allocation by Hospital'!U259:W259)</f>
        <v>103646.68300671344</v>
      </c>
      <c r="Z259" s="11">
        <f t="shared" si="11"/>
        <v>0</v>
      </c>
      <c r="AA259" s="11">
        <v>15014.503189109959</v>
      </c>
      <c r="AB259" s="11">
        <v>15385.573691698215</v>
      </c>
      <c r="AC259" s="11">
        <v>27172.194220890571</v>
      </c>
      <c r="AD259" s="11">
        <v>0</v>
      </c>
      <c r="AE259" s="11">
        <v>57572.271101698745</v>
      </c>
      <c r="AF259" s="11">
        <f>SUM('UPL Debt Allocation by Hospital'!I259,'UPL Debt Allocation by Hospital'!K259,'UPL Debt Allocation by Hospital'!AA259:AC259)</f>
        <v>102427.24386599596</v>
      </c>
      <c r="AG259" s="11">
        <f t="shared" ref="AG259:AG322" si="12">IF(AE259&lt;AF259,AF259-AE259,0)</f>
        <v>44854.972764297214</v>
      </c>
    </row>
    <row r="260" spans="1:33" ht="16.2" x14ac:dyDescent="0.3">
      <c r="A260" s="13" t="s">
        <v>475</v>
      </c>
      <c r="B260" s="13" t="s">
        <v>475</v>
      </c>
      <c r="C260" s="12" t="s">
        <v>156</v>
      </c>
      <c r="D260" s="12" t="s">
        <v>28</v>
      </c>
      <c r="E260" s="12" t="s">
        <v>14</v>
      </c>
      <c r="F260" s="12"/>
      <c r="G260" s="12" t="s">
        <v>773</v>
      </c>
      <c r="H260" s="11">
        <v>3486542.85</v>
      </c>
      <c r="I260" s="11">
        <v>1746677.99</v>
      </c>
      <c r="J260" s="11">
        <v>1622824.65</v>
      </c>
      <c r="K260" s="11">
        <v>1148832.06</v>
      </c>
      <c r="L260" s="11">
        <v>653678.51</v>
      </c>
      <c r="M260" s="11">
        <v>26339.221373300981</v>
      </c>
      <c r="N260" s="11">
        <v>57188.952756989536</v>
      </c>
      <c r="O260" s="11">
        <v>45052.009345567727</v>
      </c>
      <c r="P260" s="11">
        <v>72663.3876929533</v>
      </c>
      <c r="Q260" s="11">
        <v>201243.57116881153</v>
      </c>
      <c r="R260" s="11">
        <f>SUM('UPL Debt Allocation by Hospital'!I260,'UPL Debt Allocation by Hospital'!K260,'UPL Debt Allocation by Hospital'!O260:Q260)</f>
        <v>162274.7611186534</v>
      </c>
      <c r="S260" s="11">
        <f t="shared" ref="S260:S323" si="13">IF(Q260&lt;R260,R260-Q260,0)</f>
        <v>0</v>
      </c>
      <c r="T260" s="11">
        <v>26339.221373300981</v>
      </c>
      <c r="U260" s="11">
        <v>57188.952756989536</v>
      </c>
      <c r="V260" s="11">
        <v>45052.009345567727</v>
      </c>
      <c r="W260" s="11">
        <v>72663.3876929533</v>
      </c>
      <c r="X260" s="11">
        <v>201243.57116881153</v>
      </c>
      <c r="Y260" s="11">
        <f>SUM('UPL Debt Allocation by Hospital'!I260,'UPL Debt Allocation by Hospital'!K260,'UPL Debt Allocation by Hospital'!U260:W260)</f>
        <v>162274.7611186534</v>
      </c>
      <c r="Z260" s="11">
        <f t="shared" ref="Z260:Z323" si="14">IF(X260&lt;Y260,Y260-X260,0)</f>
        <v>0</v>
      </c>
      <c r="AA260" s="11">
        <v>38239.42273393138</v>
      </c>
      <c r="AB260" s="11">
        <v>220240.9628387347</v>
      </c>
      <c r="AC260" s="11">
        <v>153693.7193214662</v>
      </c>
      <c r="AD260" s="11">
        <v>289694.04377695901</v>
      </c>
      <c r="AE260" s="11">
        <v>701868.1486710913</v>
      </c>
      <c r="AF260" s="11">
        <f>SUM('UPL Debt Allocation by Hospital'!I260,'UPL Debt Allocation by Hospital'!K260,'UPL Debt Allocation by Hospital'!AA260:AC260)</f>
        <v>170029.29119784251</v>
      </c>
      <c r="AG260" s="11">
        <f t="shared" si="12"/>
        <v>0</v>
      </c>
    </row>
    <row r="261" spans="1:33" ht="16.2" x14ac:dyDescent="0.3">
      <c r="A261" s="13" t="s">
        <v>476</v>
      </c>
      <c r="B261" s="13" t="s">
        <v>476</v>
      </c>
      <c r="C261" s="12" t="s">
        <v>157</v>
      </c>
      <c r="D261" s="12" t="s">
        <v>28</v>
      </c>
      <c r="E261" s="12" t="s">
        <v>14</v>
      </c>
      <c r="F261" s="12"/>
      <c r="G261" s="12" t="s">
        <v>772</v>
      </c>
      <c r="H261" s="11">
        <v>2741281.15</v>
      </c>
      <c r="I261" s="11">
        <v>1186509.01</v>
      </c>
      <c r="J261" s="11">
        <v>1580326.66</v>
      </c>
      <c r="K261" s="11">
        <v>1450062.4500000002</v>
      </c>
      <c r="L261" s="11">
        <v>1714500.77</v>
      </c>
      <c r="M261" s="11">
        <v>14197.390463721295</v>
      </c>
      <c r="N261" s="11">
        <v>33700.780189152894</v>
      </c>
      <c r="O261" s="11">
        <v>46435.888101881304</v>
      </c>
      <c r="P261" s="11">
        <v>58518.240507305927</v>
      </c>
      <c r="Q261" s="11">
        <v>152852.29926206142</v>
      </c>
      <c r="R261" s="11">
        <f>SUM('UPL Debt Allocation by Hospital'!I261,'UPL Debt Allocation by Hospital'!K261,'UPL Debt Allocation by Hospital'!O261:Q261)</f>
        <v>180361.21928999585</v>
      </c>
      <c r="S261" s="11">
        <f t="shared" si="13"/>
        <v>27508.920027934422</v>
      </c>
      <c r="T261" s="11">
        <v>14197.390463721295</v>
      </c>
      <c r="U261" s="11">
        <v>33700.780189152894</v>
      </c>
      <c r="V261" s="11">
        <v>46435.888101881304</v>
      </c>
      <c r="W261" s="11">
        <v>58518.24050730592</v>
      </c>
      <c r="X261" s="11">
        <v>152852.29926206142</v>
      </c>
      <c r="Y261" s="11">
        <f>SUM('UPL Debt Allocation by Hospital'!I261,'UPL Debt Allocation by Hospital'!K261,'UPL Debt Allocation by Hospital'!U261:W261)</f>
        <v>180361.21928999585</v>
      </c>
      <c r="Z261" s="11">
        <f t="shared" si="14"/>
        <v>27508.920027934422</v>
      </c>
      <c r="AA261" s="11">
        <v>0</v>
      </c>
      <c r="AB261" s="11">
        <v>31444.07444301002</v>
      </c>
      <c r="AC261" s="11">
        <v>10213.351659776645</v>
      </c>
      <c r="AD261" s="11">
        <v>15423.073205400342</v>
      </c>
      <c r="AE261" s="11">
        <v>57080.499308187005</v>
      </c>
      <c r="AF261" s="11">
        <f>SUM('UPL Debt Allocation by Hospital'!I261,'UPL Debt Allocation by Hospital'!K261,'UPL Debt Allocation by Hospital'!AA261:AC261)</f>
        <v>178920.80522381217</v>
      </c>
      <c r="AG261" s="11">
        <f t="shared" si="12"/>
        <v>121840.30591562517</v>
      </c>
    </row>
    <row r="262" spans="1:33" ht="16.2" x14ac:dyDescent="0.3">
      <c r="A262" s="13" t="s">
        <v>477</v>
      </c>
      <c r="B262" s="13" t="s">
        <v>477</v>
      </c>
      <c r="C262" s="12" t="s">
        <v>596</v>
      </c>
      <c r="D262" s="12" t="s">
        <v>92</v>
      </c>
      <c r="E262" s="12"/>
      <c r="F262" s="12"/>
      <c r="G262" s="12" t="s">
        <v>698</v>
      </c>
      <c r="H262" s="11">
        <v>82324467.539999992</v>
      </c>
      <c r="I262" s="11">
        <v>74966717.030000001</v>
      </c>
      <c r="J262" s="11">
        <v>55758392.859999999</v>
      </c>
      <c r="K262" s="11">
        <v>40987027.840000004</v>
      </c>
      <c r="L262" s="11">
        <v>36299700.890000001</v>
      </c>
      <c r="M262" s="11">
        <v>925487.68884386949</v>
      </c>
      <c r="N262" s="11">
        <v>1364148.8248998839</v>
      </c>
      <c r="O262" s="11">
        <v>1130507.7717965483</v>
      </c>
      <c r="P262" s="11">
        <v>911245.64352430869</v>
      </c>
      <c r="Q262" s="11">
        <v>4331389.929064611</v>
      </c>
      <c r="R262" s="11">
        <f>SUM('UPL Debt Allocation by Hospital'!I262,'UPL Debt Allocation by Hospital'!K262,'UPL Debt Allocation by Hospital'!O262:Q262)</f>
        <v>5836282.8837951869</v>
      </c>
      <c r="S262" s="11">
        <f t="shared" si="13"/>
        <v>1504892.9547305759</v>
      </c>
      <c r="T262" s="11">
        <v>965267.53942676587</v>
      </c>
      <c r="U262" s="11">
        <v>1431064.2541157382</v>
      </c>
      <c r="V262" s="11">
        <v>1224144.864933063</v>
      </c>
      <c r="W262" s="11">
        <v>998776.06545208581</v>
      </c>
      <c r="X262" s="11">
        <v>4619252.7239276534</v>
      </c>
      <c r="Y262" s="11">
        <f>SUM('UPL Debt Allocation by Hospital'!I262,'UPL Debt Allocation by Hospital'!K262,'UPL Debt Allocation by Hospital'!U262:W262)</f>
        <v>5841760.8187731812</v>
      </c>
      <c r="Z262" s="11">
        <f t="shared" si="14"/>
        <v>1222508.0948455278</v>
      </c>
      <c r="AA262" s="11">
        <v>0</v>
      </c>
      <c r="AB262" s="11">
        <v>0</v>
      </c>
      <c r="AC262" s="11">
        <v>106282.70122081968</v>
      </c>
      <c r="AD262" s="11">
        <v>0</v>
      </c>
      <c r="AE262" s="11">
        <v>106282.70122081968</v>
      </c>
      <c r="AF262" s="11">
        <f>SUM('UPL Debt Allocation by Hospital'!I262,'UPL Debt Allocation by Hospital'!K262,'UPL Debt Allocation by Hospital'!AA262:AC262)</f>
        <v>5745667.1950449022</v>
      </c>
      <c r="AG262" s="11">
        <f t="shared" si="12"/>
        <v>5639384.4938240824</v>
      </c>
    </row>
    <row r="263" spans="1:33" ht="16.2" x14ac:dyDescent="0.3">
      <c r="A263" s="13" t="s">
        <v>478</v>
      </c>
      <c r="B263" s="13" t="s">
        <v>478</v>
      </c>
      <c r="C263" s="12" t="s">
        <v>158</v>
      </c>
      <c r="D263" s="12" t="s">
        <v>13</v>
      </c>
      <c r="E263" s="12" t="s">
        <v>14</v>
      </c>
      <c r="F263" s="12"/>
      <c r="G263" s="12" t="s">
        <v>771</v>
      </c>
      <c r="H263" s="11">
        <v>2934852.5500000003</v>
      </c>
      <c r="I263" s="11">
        <v>5789004.6499999994</v>
      </c>
      <c r="J263" s="11">
        <v>14602012.310000001</v>
      </c>
      <c r="K263" s="11">
        <v>12494824.76</v>
      </c>
      <c r="L263" s="11">
        <v>16752372.380000001</v>
      </c>
      <c r="M263" s="11">
        <v>538238.10805096372</v>
      </c>
      <c r="N263" s="11">
        <v>589794.39670592581</v>
      </c>
      <c r="O263" s="11">
        <v>787214.19971711969</v>
      </c>
      <c r="P263" s="11">
        <v>2318086.2405055417</v>
      </c>
      <c r="Q263" s="11">
        <v>4233332.9449795503</v>
      </c>
      <c r="R263" s="11">
        <f>SUM('UPL Debt Allocation by Hospital'!I263,'UPL Debt Allocation by Hospital'!K263,'UPL Debt Allocation by Hospital'!O263:Q263)</f>
        <v>1378901.1427677432</v>
      </c>
      <c r="S263" s="11">
        <f t="shared" si="13"/>
        <v>0</v>
      </c>
      <c r="T263" s="11">
        <v>561336.05137883604</v>
      </c>
      <c r="U263" s="11">
        <v>618710.10552980157</v>
      </c>
      <c r="V263" s="11">
        <v>852417.15645589447</v>
      </c>
      <c r="W263" s="11">
        <v>2318086.2405055417</v>
      </c>
      <c r="X263" s="11">
        <v>4350549.5538700735</v>
      </c>
      <c r="Y263" s="11">
        <f>SUM('UPL Debt Allocation by Hospital'!I263,'UPL Debt Allocation by Hospital'!K263,'UPL Debt Allocation by Hospital'!U263:W263)</f>
        <v>1382106.3417770052</v>
      </c>
      <c r="Z263" s="11">
        <f t="shared" si="14"/>
        <v>0</v>
      </c>
      <c r="AA263" s="11">
        <v>0</v>
      </c>
      <c r="AB263" s="11">
        <v>0</v>
      </c>
      <c r="AC263" s="11">
        <v>0</v>
      </c>
      <c r="AD263" s="11">
        <v>1480564.5730656416</v>
      </c>
      <c r="AE263" s="11">
        <v>1480564.5730656416</v>
      </c>
      <c r="AF263" s="11">
        <f>SUM('UPL Debt Allocation by Hospital'!I263,'UPL Debt Allocation by Hospital'!K263,'UPL Debt Allocation by Hospital'!AA263:AC263)</f>
        <v>1326529.7605446498</v>
      </c>
      <c r="AG263" s="11">
        <f t="shared" si="12"/>
        <v>0</v>
      </c>
    </row>
    <row r="264" spans="1:33" ht="16.2" x14ac:dyDescent="0.3">
      <c r="A264" s="15" t="s">
        <v>232</v>
      </c>
      <c r="B264" s="13" t="s">
        <v>232</v>
      </c>
      <c r="C264" s="12" t="s">
        <v>233</v>
      </c>
      <c r="D264" s="12" t="s">
        <v>219</v>
      </c>
      <c r="E264" s="12"/>
      <c r="F264" s="12"/>
      <c r="G264" s="12" t="s">
        <v>675</v>
      </c>
      <c r="H264" s="11">
        <v>2851197.88</v>
      </c>
      <c r="I264" s="11">
        <v>2268183.9900000002</v>
      </c>
      <c r="J264" s="11">
        <v>3856010.6</v>
      </c>
      <c r="K264" s="11">
        <v>2738748.5300000003</v>
      </c>
      <c r="L264" s="11">
        <v>1656816.2399999998</v>
      </c>
      <c r="M264" s="11">
        <v>143092.09638758691</v>
      </c>
      <c r="N264" s="11">
        <v>138537.21486129783</v>
      </c>
      <c r="O264" s="11">
        <v>86495.953986018867</v>
      </c>
      <c r="P264" s="11">
        <v>224574.05190109878</v>
      </c>
      <c r="Q264" s="11">
        <v>592699.31713600247</v>
      </c>
      <c r="R264" s="11">
        <f>SUM('UPL Debt Allocation by Hospital'!I264,'UPL Debt Allocation by Hospital'!K264,'UPL Debt Allocation by Hospital'!O264:Q264)</f>
        <v>303073.07177748485</v>
      </c>
      <c r="S264" s="11">
        <f t="shared" si="13"/>
        <v>0</v>
      </c>
      <c r="T264" s="11">
        <v>149242.56417068877</v>
      </c>
      <c r="U264" s="11">
        <v>145332.86429895592</v>
      </c>
      <c r="V264" s="11">
        <v>93660.194605479308</v>
      </c>
      <c r="W264" s="11">
        <v>246145.69030247274</v>
      </c>
      <c r="X264" s="11">
        <v>634381.31337759667</v>
      </c>
      <c r="Y264" s="11">
        <f>SUM('UPL Debt Allocation by Hospital'!I264,'UPL Debt Allocation by Hospital'!K264,'UPL Debt Allocation by Hospital'!U264:W264)</f>
        <v>303622.9798703501</v>
      </c>
      <c r="Z264" s="11">
        <f t="shared" si="14"/>
        <v>0</v>
      </c>
      <c r="AA264" s="11">
        <v>0</v>
      </c>
      <c r="AB264" s="11">
        <v>0</v>
      </c>
      <c r="AC264" s="11">
        <v>2206.6044400166461</v>
      </c>
      <c r="AD264" s="11">
        <v>0</v>
      </c>
      <c r="AE264" s="11">
        <v>2206.6044400166461</v>
      </c>
      <c r="AF264" s="11">
        <f>SUM('UPL Debt Allocation by Hospital'!I264,'UPL Debt Allocation by Hospital'!K264,'UPL Debt Allocation by Hospital'!AA264:AC264)</f>
        <v>293067.11943473888</v>
      </c>
      <c r="AG264" s="11">
        <f t="shared" si="12"/>
        <v>290860.51499472221</v>
      </c>
    </row>
    <row r="265" spans="1:33" ht="16.2" x14ac:dyDescent="0.3">
      <c r="A265" s="13" t="s">
        <v>479</v>
      </c>
      <c r="B265" s="13" t="s">
        <v>479</v>
      </c>
      <c r="C265" s="12" t="s">
        <v>159</v>
      </c>
      <c r="D265" s="12" t="s">
        <v>13</v>
      </c>
      <c r="E265" s="12"/>
      <c r="F265" s="12" t="s">
        <v>661</v>
      </c>
      <c r="G265" s="12" t="s">
        <v>673</v>
      </c>
      <c r="H265" s="11">
        <v>52162638</v>
      </c>
      <c r="I265" s="11">
        <v>47705739</v>
      </c>
      <c r="J265" s="11">
        <v>30488718.41</v>
      </c>
      <c r="K265" s="11">
        <v>14277663.84</v>
      </c>
      <c r="L265" s="11">
        <v>3066786.52</v>
      </c>
      <c r="M265" s="11">
        <v>3927525.7422887464</v>
      </c>
      <c r="N265" s="11">
        <v>3159072.5966021293</v>
      </c>
      <c r="O265" s="11">
        <v>2305592.603712881</v>
      </c>
      <c r="P265" s="11">
        <v>2533463.6383459661</v>
      </c>
      <c r="Q265" s="11">
        <v>11925654.580949722</v>
      </c>
      <c r="R265" s="11">
        <f>SUM('UPL Debt Allocation by Hospital'!I265,'UPL Debt Allocation by Hospital'!K265,'UPL Debt Allocation by Hospital'!O265:Q265)</f>
        <v>2901862.0097516621</v>
      </c>
      <c r="S265" s="11">
        <f t="shared" si="13"/>
        <v>0</v>
      </c>
      <c r="T265" s="11">
        <v>4096071.5320743248</v>
      </c>
      <c r="U265" s="11">
        <v>3313951.6932280301</v>
      </c>
      <c r="V265" s="11">
        <v>2496558.9948820835</v>
      </c>
      <c r="W265" s="11">
        <v>2776817.4944428243</v>
      </c>
      <c r="X265" s="11">
        <v>12683399.714627262</v>
      </c>
      <c r="Y265" s="11">
        <f>SUM('UPL Debt Allocation by Hospital'!I265,'UPL Debt Allocation by Hospital'!K265,'UPL Debt Allocation by Hospital'!U265:W265)</f>
        <v>2915927.8251771992</v>
      </c>
      <c r="Z265" s="11">
        <f t="shared" si="14"/>
        <v>0</v>
      </c>
      <c r="AA265" s="11">
        <v>9362885.225120306</v>
      </c>
      <c r="AB265" s="11">
        <v>16164249.365685543</v>
      </c>
      <c r="AC265" s="11">
        <v>16639700.013676368</v>
      </c>
      <c r="AD265" s="11">
        <v>19586072.207785107</v>
      </c>
      <c r="AE265" s="11">
        <v>61752906.812267326</v>
      </c>
      <c r="AF265" s="11">
        <f>SUM('UPL Debt Allocation by Hospital'!I265,'UPL Debt Allocation by Hospital'!K265,'UPL Debt Allocation by Hospital'!AA265:AC265)</f>
        <v>3798056.3418619377</v>
      </c>
      <c r="AG265" s="11">
        <f t="shared" si="12"/>
        <v>0</v>
      </c>
    </row>
    <row r="266" spans="1:33" ht="16.2" x14ac:dyDescent="0.3">
      <c r="A266" s="13" t="s">
        <v>480</v>
      </c>
      <c r="B266" s="13" t="s">
        <v>480</v>
      </c>
      <c r="C266" s="12" t="s">
        <v>160</v>
      </c>
      <c r="D266" s="12" t="s">
        <v>13</v>
      </c>
      <c r="E266" s="12" t="s">
        <v>14</v>
      </c>
      <c r="F266" s="12"/>
      <c r="G266" s="12" t="s">
        <v>769</v>
      </c>
      <c r="H266" s="11">
        <v>2979641.27</v>
      </c>
      <c r="I266" s="11">
        <v>454271.42</v>
      </c>
      <c r="J266" s="11">
        <v>6072823.75</v>
      </c>
      <c r="K266" s="11">
        <v>10800643.34</v>
      </c>
      <c r="L266" s="11">
        <v>8843393.9900000002</v>
      </c>
      <c r="M266" s="11">
        <v>942453.05398095236</v>
      </c>
      <c r="N266" s="11">
        <v>381546.69981305453</v>
      </c>
      <c r="O266" s="11">
        <v>560623.98455397063</v>
      </c>
      <c r="P266" s="11">
        <v>406007.4344187383</v>
      </c>
      <c r="Q266" s="11">
        <v>2290631.1727667158</v>
      </c>
      <c r="R266" s="11">
        <f>SUM('UPL Debt Allocation by Hospital'!I266,'UPL Debt Allocation by Hospital'!K266,'UPL Debt Allocation by Hospital'!O266:Q266)</f>
        <v>792894.11829928902</v>
      </c>
      <c r="S266" s="11">
        <f t="shared" si="13"/>
        <v>0</v>
      </c>
      <c r="T266" s="11">
        <v>942453.05398095236</v>
      </c>
      <c r="U266" s="11">
        <v>381546.69981305453</v>
      </c>
      <c r="V266" s="11">
        <v>560623.98455397063</v>
      </c>
      <c r="W266" s="11">
        <v>406007.4344187383</v>
      </c>
      <c r="X266" s="11">
        <v>2290631.1727667158</v>
      </c>
      <c r="Y266" s="11">
        <f>SUM('UPL Debt Allocation by Hospital'!I266,'UPL Debt Allocation by Hospital'!K266,'UPL Debt Allocation by Hospital'!U266:W266)</f>
        <v>792894.11829928891</v>
      </c>
      <c r="Z266" s="11">
        <f t="shared" si="14"/>
        <v>0</v>
      </c>
      <c r="AA266" s="11">
        <v>4651698.2192567959</v>
      </c>
      <c r="AB266" s="11">
        <v>1166038.1959499663</v>
      </c>
      <c r="AC266" s="11">
        <v>1811583.0070523305</v>
      </c>
      <c r="AD266" s="11">
        <v>278585.41756830341</v>
      </c>
      <c r="AE266" s="11">
        <v>7907904.839827396</v>
      </c>
      <c r="AF266" s="11">
        <f>SUM('UPL Debt Allocation by Hospital'!I266,'UPL Debt Allocation by Hospital'!K266,'UPL Debt Allocation by Hospital'!AA266:AC266)</f>
        <v>949985.46409318829</v>
      </c>
      <c r="AG266" s="11">
        <f t="shared" si="12"/>
        <v>0</v>
      </c>
    </row>
    <row r="267" spans="1:33" ht="16.2" x14ac:dyDescent="0.3">
      <c r="A267" s="13" t="s">
        <v>481</v>
      </c>
      <c r="B267" s="13" t="s">
        <v>481</v>
      </c>
      <c r="C267" s="12" t="s">
        <v>161</v>
      </c>
      <c r="D267" s="12" t="s">
        <v>28</v>
      </c>
      <c r="E267" s="12"/>
      <c r="F267" s="12"/>
      <c r="G267" s="12" t="s">
        <v>768</v>
      </c>
      <c r="H267" s="11">
        <v>10147148.949999999</v>
      </c>
      <c r="I267" s="11">
        <v>4691843.7300000004</v>
      </c>
      <c r="J267" s="11">
        <v>7949752.0300000003</v>
      </c>
      <c r="K267" s="11">
        <v>5994591.8300000001</v>
      </c>
      <c r="L267" s="11">
        <v>4102589.44</v>
      </c>
      <c r="M267" s="11">
        <v>279436.30236074782</v>
      </c>
      <c r="N267" s="11">
        <v>291496.42529367894</v>
      </c>
      <c r="O267" s="11">
        <v>179993.2259211865</v>
      </c>
      <c r="P267" s="11">
        <v>156149.43233975719</v>
      </c>
      <c r="Q267" s="11">
        <v>907075.38591537054</v>
      </c>
      <c r="R267" s="11">
        <f>SUM('UPL Debt Allocation by Hospital'!I267,'UPL Debt Allocation by Hospital'!K267,'UPL Debt Allocation by Hospital'!O267:Q267)</f>
        <v>696877.98048435571</v>
      </c>
      <c r="S267" s="11">
        <f t="shared" si="13"/>
        <v>0</v>
      </c>
      <c r="T267" s="11">
        <v>291428.02828861092</v>
      </c>
      <c r="U267" s="11">
        <v>305787.55081821547</v>
      </c>
      <c r="V267" s="11">
        <v>194834.32492072429</v>
      </c>
      <c r="W267" s="11">
        <v>171148.4897219362</v>
      </c>
      <c r="X267" s="11">
        <v>963198.39374948677</v>
      </c>
      <c r="Y267" s="11">
        <f>SUM('UPL Debt Allocation by Hospital'!I267,'UPL Debt Allocation by Hospital'!K267,'UPL Debt Allocation by Hospital'!U267:W267)</f>
        <v>698002.49356751086</v>
      </c>
      <c r="Z267" s="11">
        <f t="shared" si="14"/>
        <v>0</v>
      </c>
      <c r="AA267" s="11">
        <v>0</v>
      </c>
      <c r="AB267" s="11">
        <v>0</v>
      </c>
      <c r="AC267" s="11">
        <v>199867.15188402313</v>
      </c>
      <c r="AD267" s="11">
        <v>222154.26089032451</v>
      </c>
      <c r="AE267" s="11">
        <v>422021.41277434764</v>
      </c>
      <c r="AF267" s="11">
        <f>SUM('UPL Debt Allocation by Hospital'!I267,'UPL Debt Allocation by Hospital'!K267,'UPL Debt Allocation by Hospital'!AA267:AC267)</f>
        <v>681809.25664304825</v>
      </c>
      <c r="AG267" s="11">
        <f t="shared" si="12"/>
        <v>259787.84386870061</v>
      </c>
    </row>
    <row r="268" spans="1:33" ht="16.2" x14ac:dyDescent="0.3">
      <c r="A268" s="13" t="s">
        <v>482</v>
      </c>
      <c r="B268" s="13" t="s">
        <v>482</v>
      </c>
      <c r="C268" s="12" t="s">
        <v>162</v>
      </c>
      <c r="D268" s="12" t="s">
        <v>13</v>
      </c>
      <c r="E268" s="12"/>
      <c r="F268" s="12"/>
      <c r="G268" s="12" t="s">
        <v>704</v>
      </c>
      <c r="H268" s="11">
        <v>37788236.740000002</v>
      </c>
      <c r="I268" s="11">
        <v>35661027.260000005</v>
      </c>
      <c r="J268" s="11">
        <v>32026704.129999995</v>
      </c>
      <c r="K268" s="11">
        <v>22871723.050000001</v>
      </c>
      <c r="L268" s="11">
        <v>15414808.699999999</v>
      </c>
      <c r="M268" s="11">
        <v>1689360.7960613132</v>
      </c>
      <c r="N268" s="11">
        <v>1190654.7940923944</v>
      </c>
      <c r="O268" s="11">
        <v>903036.37328882841</v>
      </c>
      <c r="P268" s="11">
        <v>1159731.3734220157</v>
      </c>
      <c r="Q268" s="11">
        <v>4942783.3368645515</v>
      </c>
      <c r="R268" s="11">
        <f>SUM('UPL Debt Allocation by Hospital'!I268,'UPL Debt Allocation by Hospital'!K268,'UPL Debt Allocation by Hospital'!O268:Q268)</f>
        <v>3013275.2832262372</v>
      </c>
      <c r="S268" s="11">
        <f t="shared" si="13"/>
        <v>0</v>
      </c>
      <c r="T268" s="11">
        <v>1761858.0037916487</v>
      </c>
      <c r="U268" s="11">
        <v>1249028.741908812</v>
      </c>
      <c r="V268" s="11">
        <v>977832.5870794967</v>
      </c>
      <c r="W268" s="11">
        <v>1271130.2889174083</v>
      </c>
      <c r="X268" s="11">
        <v>5259849.6216973662</v>
      </c>
      <c r="Y268" s="11">
        <f>SUM('UPL Debt Allocation by Hospital'!I268,'UPL Debt Allocation by Hospital'!K268,'UPL Debt Allocation by Hospital'!U268:W268)</f>
        <v>3018899.1860398119</v>
      </c>
      <c r="Z268" s="11">
        <f t="shared" si="14"/>
        <v>0</v>
      </c>
      <c r="AA268" s="11">
        <v>0</v>
      </c>
      <c r="AB268" s="11">
        <v>0</v>
      </c>
      <c r="AC268" s="11">
        <v>427687.15738051833</v>
      </c>
      <c r="AD268" s="11">
        <v>1283087.9624213192</v>
      </c>
      <c r="AE268" s="11">
        <v>1710775.1198018375</v>
      </c>
      <c r="AF268" s="11">
        <f>SUM('UPL Debt Allocation by Hospital'!I268,'UPL Debt Allocation by Hospital'!K268,'UPL Debt Allocation by Hospital'!AA268:AC268)</f>
        <v>2921522.6646078425</v>
      </c>
      <c r="AG268" s="11">
        <f t="shared" si="12"/>
        <v>1210747.544806005</v>
      </c>
    </row>
    <row r="269" spans="1:33" ht="16.2" x14ac:dyDescent="0.3">
      <c r="A269" s="13" t="s">
        <v>483</v>
      </c>
      <c r="B269" s="13" t="s">
        <v>483</v>
      </c>
      <c r="C269" s="12" t="s">
        <v>163</v>
      </c>
      <c r="D269" s="12" t="s">
        <v>13</v>
      </c>
      <c r="E269" s="12"/>
      <c r="F269" s="12"/>
      <c r="G269" s="12" t="s">
        <v>653</v>
      </c>
      <c r="H269" s="11">
        <v>54057685.75</v>
      </c>
      <c r="I269" s="11">
        <v>49816293.780000001</v>
      </c>
      <c r="J269" s="11">
        <v>51718882.479999997</v>
      </c>
      <c r="K269" s="11">
        <v>54550436.569999993</v>
      </c>
      <c r="L269" s="11">
        <v>42450473.310000002</v>
      </c>
      <c r="M269" s="11">
        <v>2995091.3077770867</v>
      </c>
      <c r="N269" s="11">
        <v>3100725.5253374167</v>
      </c>
      <c r="O269" s="11">
        <v>2479730.6581388898</v>
      </c>
      <c r="P269" s="11">
        <v>2212280.6305714878</v>
      </c>
      <c r="Q269" s="11">
        <v>10787828.121824881</v>
      </c>
      <c r="R269" s="11">
        <f>SUM('UPL Debt Allocation by Hospital'!I269,'UPL Debt Allocation by Hospital'!K269,'UPL Debt Allocation by Hospital'!O269:Q269)</f>
        <v>5693125.6114034569</v>
      </c>
      <c r="S269" s="11">
        <f t="shared" si="13"/>
        <v>0</v>
      </c>
      <c r="T269" s="11">
        <v>3123622.618091308</v>
      </c>
      <c r="U269" s="11">
        <v>3252744.0540555194</v>
      </c>
      <c r="V269" s="11">
        <v>2685120.4629525533</v>
      </c>
      <c r="W269" s="11">
        <v>2424782.9985034177</v>
      </c>
      <c r="X269" s="11">
        <v>11486270.133602798</v>
      </c>
      <c r="Y269" s="11">
        <f>SUM('UPL Debt Allocation by Hospital'!I269,'UPL Debt Allocation by Hospital'!K269,'UPL Debt Allocation by Hospital'!U269:W269)</f>
        <v>5706413.3454682296</v>
      </c>
      <c r="Z269" s="11">
        <f t="shared" si="14"/>
        <v>0</v>
      </c>
      <c r="AA269" s="11">
        <v>263978.49971920467</v>
      </c>
      <c r="AB269" s="11">
        <v>631069.02629498346</v>
      </c>
      <c r="AC269" s="11">
        <v>1122356.9753778931</v>
      </c>
      <c r="AD269" s="11">
        <v>645828.35396332026</v>
      </c>
      <c r="AE269" s="11">
        <v>2663232.8553554015</v>
      </c>
      <c r="AF269" s="11">
        <f>SUM('UPL Debt Allocation by Hospital'!I269,'UPL Debt Allocation by Hospital'!K269,'UPL Debt Allocation by Hospital'!AA269:AC269)</f>
        <v>5513794.4162556529</v>
      </c>
      <c r="AG269" s="11">
        <f t="shared" si="12"/>
        <v>2850561.5609002514</v>
      </c>
    </row>
    <row r="270" spans="1:33" ht="16.2" x14ac:dyDescent="0.3">
      <c r="A270" s="13" t="s">
        <v>484</v>
      </c>
      <c r="B270" s="13" t="s">
        <v>484</v>
      </c>
      <c r="C270" s="12" t="s">
        <v>164</v>
      </c>
      <c r="D270" s="12" t="s">
        <v>13</v>
      </c>
      <c r="E270" s="12"/>
      <c r="F270" s="12"/>
      <c r="G270" s="12" t="s">
        <v>673</v>
      </c>
      <c r="H270" s="11">
        <v>9723780.1400000006</v>
      </c>
      <c r="I270" s="11">
        <v>17241357.32</v>
      </c>
      <c r="J270" s="11">
        <v>15010333.59</v>
      </c>
      <c r="K270" s="11">
        <v>14221130.719999999</v>
      </c>
      <c r="L270" s="11">
        <v>11732168.359999999</v>
      </c>
      <c r="M270" s="11">
        <v>710746.00643464923</v>
      </c>
      <c r="N270" s="11">
        <v>665206.42648307257</v>
      </c>
      <c r="O270" s="11">
        <v>569829.36954855057</v>
      </c>
      <c r="P270" s="11">
        <v>591902.98187181167</v>
      </c>
      <c r="Q270" s="11">
        <v>2537684.784338084</v>
      </c>
      <c r="R270" s="11">
        <f>SUM('UPL Debt Allocation by Hospital'!I270,'UPL Debt Allocation by Hospital'!K270,'UPL Debt Allocation by Hospital'!O270:Q270)</f>
        <v>1563110.9783765154</v>
      </c>
      <c r="S270" s="11">
        <f t="shared" si="13"/>
        <v>0</v>
      </c>
      <c r="T270" s="11">
        <v>741246.95152117696</v>
      </c>
      <c r="U270" s="11">
        <v>697819.34285424324</v>
      </c>
      <c r="V270" s="11">
        <v>617026.89182966377</v>
      </c>
      <c r="W270" s="11">
        <v>648758.6915388254</v>
      </c>
      <c r="X270" s="11">
        <v>2704851.8777439091</v>
      </c>
      <c r="Y270" s="11">
        <f>SUM('UPL Debt Allocation by Hospital'!I270,'UPL Debt Allocation by Hospital'!K270,'UPL Debt Allocation by Hospital'!U270:W270)</f>
        <v>1566127.3821534191</v>
      </c>
      <c r="Z270" s="11">
        <f t="shared" si="14"/>
        <v>0</v>
      </c>
      <c r="AA270" s="11">
        <v>0</v>
      </c>
      <c r="AB270" s="11">
        <v>0</v>
      </c>
      <c r="AC270" s="11">
        <v>0</v>
      </c>
      <c r="AD270" s="11">
        <v>232204.99869091521</v>
      </c>
      <c r="AE270" s="11">
        <v>232204.99869091521</v>
      </c>
      <c r="AF270" s="11">
        <f>SUM('UPL Debt Allocation by Hospital'!I270,'UPL Debt Allocation by Hospital'!K270,'UPL Debt Allocation by Hospital'!AA270:AC270)</f>
        <v>1509904.197780448</v>
      </c>
      <c r="AG270" s="11">
        <f t="shared" si="12"/>
        <v>1277699.1990895327</v>
      </c>
    </row>
    <row r="271" spans="1:33" ht="16.2" x14ac:dyDescent="0.3">
      <c r="A271" s="13" t="s">
        <v>485</v>
      </c>
      <c r="B271" s="13" t="s">
        <v>485</v>
      </c>
      <c r="C271" s="12" t="s">
        <v>641</v>
      </c>
      <c r="D271" s="12" t="s">
        <v>28</v>
      </c>
      <c r="E271" s="12" t="s">
        <v>14</v>
      </c>
      <c r="F271" s="12"/>
      <c r="G271" s="12" t="s">
        <v>767</v>
      </c>
      <c r="H271" s="11">
        <v>876544.36</v>
      </c>
      <c r="I271" s="11">
        <v>23320.010000000009</v>
      </c>
      <c r="J271" s="11">
        <v>1149271</v>
      </c>
      <c r="K271" s="11">
        <v>1290306.6200000001</v>
      </c>
      <c r="L271" s="11">
        <v>657307.13</v>
      </c>
      <c r="M271" s="11">
        <v>34626.69294961344</v>
      </c>
      <c r="N271" s="11">
        <v>47830.79679888417</v>
      </c>
      <c r="O271" s="11">
        <v>30149.919813373781</v>
      </c>
      <c r="P271" s="11">
        <v>46109.530750478421</v>
      </c>
      <c r="Q271" s="11">
        <v>158716.94031234982</v>
      </c>
      <c r="R271" s="11">
        <f>SUM('UPL Debt Allocation by Hospital'!I271,'UPL Debt Allocation by Hospital'!K271,'UPL Debt Allocation by Hospital'!O271:Q271)</f>
        <v>97128.098412755877</v>
      </c>
      <c r="S271" s="11">
        <f t="shared" si="13"/>
        <v>0</v>
      </c>
      <c r="T271" s="11">
        <v>35618.062752674035</v>
      </c>
      <c r="U271" s="11">
        <v>49074.293706268618</v>
      </c>
      <c r="V271" s="11">
        <v>30149.919813373781</v>
      </c>
      <c r="W271" s="11">
        <v>46109.530750478421</v>
      </c>
      <c r="X271" s="11">
        <v>160951.80702279485</v>
      </c>
      <c r="Y271" s="11">
        <f>SUM('UPL Debt Allocation by Hospital'!I271,'UPL Debt Allocation by Hospital'!K271,'UPL Debt Allocation by Hospital'!U271:W271)</f>
        <v>97189.210538334009</v>
      </c>
      <c r="Z271" s="11">
        <f t="shared" si="14"/>
        <v>0</v>
      </c>
      <c r="AA271" s="11">
        <v>7999.1391727882028</v>
      </c>
      <c r="AB271" s="11">
        <v>16235.016444328425</v>
      </c>
      <c r="AC271" s="11">
        <v>6205.973949367075</v>
      </c>
      <c r="AD271" s="11">
        <v>8934.2594266991618</v>
      </c>
      <c r="AE271" s="11">
        <v>39374.38899318286</v>
      </c>
      <c r="AF271" s="11">
        <f>SUM('UPL Debt Allocation by Hospital'!I271,'UPL Debt Allocation by Hospital'!K271,'UPL Debt Allocation by Hospital'!AA271:AC271)</f>
        <v>94881.2699889215</v>
      </c>
      <c r="AG271" s="11">
        <f t="shared" si="12"/>
        <v>55506.88099573864</v>
      </c>
    </row>
    <row r="272" spans="1:33" ht="16.2" x14ac:dyDescent="0.3">
      <c r="A272" s="13" t="s">
        <v>486</v>
      </c>
      <c r="B272" s="13" t="s">
        <v>486</v>
      </c>
      <c r="C272" s="12" t="s">
        <v>766</v>
      </c>
      <c r="D272" s="12" t="s">
        <v>13</v>
      </c>
      <c r="E272" s="12" t="s">
        <v>14</v>
      </c>
      <c r="F272" s="12"/>
      <c r="G272" s="12" t="s">
        <v>765</v>
      </c>
      <c r="H272" s="11">
        <v>1571347.43</v>
      </c>
      <c r="I272" s="11">
        <v>2683745.4300000002</v>
      </c>
      <c r="J272" s="11">
        <v>2763156.1399999997</v>
      </c>
      <c r="K272" s="11">
        <v>3949008.01</v>
      </c>
      <c r="L272" s="11">
        <v>3031185.1300000004</v>
      </c>
      <c r="M272" s="11">
        <v>102267.79195084148</v>
      </c>
      <c r="N272" s="11">
        <v>203882.74214193053</v>
      </c>
      <c r="O272" s="11">
        <v>125733.62317620727</v>
      </c>
      <c r="P272" s="11">
        <v>117701.8571456146</v>
      </c>
      <c r="Q272" s="11">
        <v>549586.01441459381</v>
      </c>
      <c r="R272" s="11">
        <f>SUM('UPL Debt Allocation by Hospital'!I272,'UPL Debt Allocation by Hospital'!K272,'UPL Debt Allocation by Hospital'!O272:Q272)</f>
        <v>339497.57453425601</v>
      </c>
      <c r="S272" s="11">
        <f t="shared" si="13"/>
        <v>0</v>
      </c>
      <c r="T272" s="11">
        <v>106356.59643522382</v>
      </c>
      <c r="U272" s="11">
        <v>203882.74214193053</v>
      </c>
      <c r="V272" s="11">
        <v>125733.62317620727</v>
      </c>
      <c r="W272" s="11">
        <v>117701.8571456146</v>
      </c>
      <c r="X272" s="11">
        <v>553674.8188989762</v>
      </c>
      <c r="Y272" s="11">
        <f>SUM('UPL Debt Allocation by Hospital'!I272,'UPL Debt Allocation by Hospital'!K272,'UPL Debt Allocation by Hospital'!U272:W272)</f>
        <v>339609.38874064287</v>
      </c>
      <c r="Z272" s="11">
        <f t="shared" si="14"/>
        <v>0</v>
      </c>
      <c r="AA272" s="11">
        <v>0</v>
      </c>
      <c r="AB272" s="11">
        <v>22413.088988439296</v>
      </c>
      <c r="AC272" s="11">
        <v>0</v>
      </c>
      <c r="AD272" s="11">
        <v>69243.949303922287</v>
      </c>
      <c r="AE272" s="11">
        <v>91657.038292361583</v>
      </c>
      <c r="AF272" s="11">
        <f>SUM('UPL Debt Allocation by Hospital'!I272,'UPL Debt Allocation by Hospital'!K272,'UPL Debt Allocation by Hospital'!AA272:AC272)</f>
        <v>328300.85167531326</v>
      </c>
      <c r="AG272" s="11">
        <f t="shared" si="12"/>
        <v>236643.81338295166</v>
      </c>
    </row>
    <row r="273" spans="1:33" ht="16.2" x14ac:dyDescent="0.3">
      <c r="A273" s="13" t="s">
        <v>487</v>
      </c>
      <c r="B273" s="13" t="s">
        <v>487</v>
      </c>
      <c r="C273" s="12" t="s">
        <v>165</v>
      </c>
      <c r="D273" s="12" t="s">
        <v>13</v>
      </c>
      <c r="E273" s="12"/>
      <c r="F273" s="12"/>
      <c r="G273" s="12" t="s">
        <v>764</v>
      </c>
      <c r="H273" s="11">
        <v>6558699.4700000007</v>
      </c>
      <c r="I273" s="11">
        <v>8044055.75</v>
      </c>
      <c r="J273" s="11">
        <v>9391736.4000000004</v>
      </c>
      <c r="K273" s="11">
        <v>5361551.6100000003</v>
      </c>
      <c r="L273" s="11">
        <v>6592897.29</v>
      </c>
      <c r="M273" s="11">
        <v>474227.97142176953</v>
      </c>
      <c r="N273" s="11">
        <v>329774.28286463575</v>
      </c>
      <c r="O273" s="11">
        <v>357214.72124280868</v>
      </c>
      <c r="P273" s="11">
        <v>320233.84060726769</v>
      </c>
      <c r="Q273" s="11">
        <v>1481450.8161364817</v>
      </c>
      <c r="R273" s="11">
        <f>SUM('UPL Debt Allocation by Hospital'!I273,'UPL Debt Allocation by Hospital'!K273,'UPL Debt Allocation by Hospital'!O273:Q273)</f>
        <v>818009.25174191</v>
      </c>
      <c r="S273" s="11">
        <f t="shared" si="13"/>
        <v>0</v>
      </c>
      <c r="T273" s="11">
        <v>494578.98455990781</v>
      </c>
      <c r="U273" s="11">
        <v>345942.04775723908</v>
      </c>
      <c r="V273" s="11">
        <v>386801.91113854223</v>
      </c>
      <c r="W273" s="11">
        <v>350994.15576827939</v>
      </c>
      <c r="X273" s="11">
        <v>1578317.0992239686</v>
      </c>
      <c r="Y273" s="11">
        <f>SUM('UPL Debt Allocation by Hospital'!I273,'UPL Debt Allocation by Hospital'!K273,'UPL Debt Allocation by Hospital'!U273:W273)</f>
        <v>819816.88887184591</v>
      </c>
      <c r="Z273" s="11">
        <f t="shared" si="14"/>
        <v>0</v>
      </c>
      <c r="AA273" s="11">
        <v>0</v>
      </c>
      <c r="AB273" s="11">
        <v>232517.57987957067</v>
      </c>
      <c r="AC273" s="11">
        <v>0</v>
      </c>
      <c r="AD273" s="11">
        <v>304888.51009194605</v>
      </c>
      <c r="AE273" s="11">
        <v>537406.08997151675</v>
      </c>
      <c r="AF273" s="11">
        <f>SUM('UPL Debt Allocation by Hospital'!I273,'UPL Debt Allocation by Hospital'!K273,'UPL Debt Allocation by Hospital'!AA273:AC273)</f>
        <v>792613.87326486141</v>
      </c>
      <c r="AG273" s="11">
        <f t="shared" si="12"/>
        <v>255207.78329334466</v>
      </c>
    </row>
    <row r="274" spans="1:33" ht="16.2" x14ac:dyDescent="0.3">
      <c r="A274" s="13" t="s">
        <v>488</v>
      </c>
      <c r="B274" s="13" t="s">
        <v>488</v>
      </c>
      <c r="C274" s="12" t="s">
        <v>166</v>
      </c>
      <c r="D274" s="12" t="s">
        <v>13</v>
      </c>
      <c r="E274" s="12"/>
      <c r="F274" s="12"/>
      <c r="G274" s="12" t="s">
        <v>673</v>
      </c>
      <c r="H274" s="11">
        <v>13324004.57</v>
      </c>
      <c r="I274" s="11">
        <v>11368600.569999998</v>
      </c>
      <c r="J274" s="11">
        <v>10416078.060000001</v>
      </c>
      <c r="K274" s="11">
        <v>6558606.54</v>
      </c>
      <c r="L274" s="11">
        <v>5706806</v>
      </c>
      <c r="M274" s="11">
        <v>545152.26717935153</v>
      </c>
      <c r="N274" s="11">
        <v>337093.42899532599</v>
      </c>
      <c r="O274" s="11">
        <v>295208.83462675737</v>
      </c>
      <c r="P274" s="11">
        <v>342083.19365331903</v>
      </c>
      <c r="Q274" s="11">
        <v>1519537.7244547538</v>
      </c>
      <c r="R274" s="11">
        <f>SUM('UPL Debt Allocation by Hospital'!I274,'UPL Debt Allocation by Hospital'!K274,'UPL Debt Allocation by Hospital'!O274:Q274)</f>
        <v>980185.92514693295</v>
      </c>
      <c r="S274" s="11">
        <f t="shared" si="13"/>
        <v>0</v>
      </c>
      <c r="T274" s="11">
        <v>568546.92464418034</v>
      </c>
      <c r="U274" s="11">
        <v>353620.02791472996</v>
      </c>
      <c r="V274" s="11">
        <v>319660.23410607246</v>
      </c>
      <c r="W274" s="11">
        <v>374942.26572423836</v>
      </c>
      <c r="X274" s="11">
        <v>1616769.4523892212</v>
      </c>
      <c r="Y274" s="11">
        <f>SUM('UPL Debt Allocation by Hospital'!I274,'UPL Debt Allocation by Hospital'!K274,'UPL Debt Allocation by Hospital'!U274:W274)</f>
        <v>981946.17518444778</v>
      </c>
      <c r="Z274" s="11">
        <f t="shared" si="14"/>
        <v>0</v>
      </c>
      <c r="AA274" s="11">
        <v>0</v>
      </c>
      <c r="AB274" s="11">
        <v>0</v>
      </c>
      <c r="AC274" s="11">
        <v>0</v>
      </c>
      <c r="AD274" s="11">
        <v>229941.21787537058</v>
      </c>
      <c r="AE274" s="11">
        <v>229941.21787537058</v>
      </c>
      <c r="AF274" s="11">
        <f>SUM('UPL Debt Allocation by Hospital'!I274,'UPL Debt Allocation by Hospital'!K274,'UPL Debt Allocation by Hospital'!AA274:AC274)</f>
        <v>947988.49016640487</v>
      </c>
      <c r="AG274" s="11">
        <f t="shared" si="12"/>
        <v>718047.27229103423</v>
      </c>
    </row>
    <row r="275" spans="1:33" ht="16.2" x14ac:dyDescent="0.3">
      <c r="A275" s="13" t="s">
        <v>489</v>
      </c>
      <c r="B275" s="13" t="s">
        <v>489</v>
      </c>
      <c r="C275" s="12" t="s">
        <v>763</v>
      </c>
      <c r="D275" s="12" t="s">
        <v>13</v>
      </c>
      <c r="E275" s="12" t="s">
        <v>14</v>
      </c>
      <c r="F275" s="12"/>
      <c r="G275" s="12" t="s">
        <v>762</v>
      </c>
      <c r="H275" s="11">
        <v>0</v>
      </c>
      <c r="I275" s="11">
        <v>0</v>
      </c>
      <c r="J275" s="11">
        <v>0</v>
      </c>
      <c r="K275" s="11">
        <v>1311084.6200000001</v>
      </c>
      <c r="L275" s="11">
        <v>1902922.64</v>
      </c>
      <c r="M275" s="11">
        <v>0</v>
      </c>
      <c r="N275" s="11">
        <v>128733.21691031723</v>
      </c>
      <c r="O275" s="11">
        <v>47892.372255576513</v>
      </c>
      <c r="P275" s="11">
        <v>90458.957817739749</v>
      </c>
      <c r="Q275" s="11">
        <v>267084.54698363348</v>
      </c>
      <c r="R275" s="11">
        <f>SUM('UPL Debt Allocation by Hospital'!I275,'UPL Debt Allocation by Hospital'!K275,'UPL Debt Allocation by Hospital'!O275:Q275)</f>
        <v>92712.403244295201</v>
      </c>
      <c r="S275" s="11">
        <f t="shared" si="13"/>
        <v>0</v>
      </c>
      <c r="T275" s="11">
        <v>0</v>
      </c>
      <c r="U275" s="11">
        <v>128733.21691031722</v>
      </c>
      <c r="V275" s="11">
        <v>47892.372255576513</v>
      </c>
      <c r="W275" s="11">
        <v>90458.957817739749</v>
      </c>
      <c r="X275" s="11">
        <v>267084.54698363348</v>
      </c>
      <c r="Y275" s="11">
        <f>SUM('UPL Debt Allocation by Hospital'!I275,'UPL Debt Allocation by Hospital'!K275,'UPL Debt Allocation by Hospital'!U275:W275)</f>
        <v>92712.403244295187</v>
      </c>
      <c r="Z275" s="11">
        <f t="shared" si="14"/>
        <v>0</v>
      </c>
      <c r="AA275" s="11">
        <v>0</v>
      </c>
      <c r="AB275" s="11">
        <v>619090.17142757564</v>
      </c>
      <c r="AC275" s="11">
        <v>0</v>
      </c>
      <c r="AD275" s="11">
        <v>83091.936830103979</v>
      </c>
      <c r="AE275" s="11">
        <v>702182.10825767962</v>
      </c>
      <c r="AF275" s="11">
        <f>SUM('UPL Debt Allocation by Hospital'!I275,'UPL Debt Allocation by Hospital'!K275,'UPL Debt Allocation by Hospital'!AA275:AC275)</f>
        <v>104810.97834870478</v>
      </c>
      <c r="AG275" s="11">
        <f t="shared" si="12"/>
        <v>0</v>
      </c>
    </row>
    <row r="276" spans="1:33" ht="16.2" x14ac:dyDescent="0.3">
      <c r="A276" s="13" t="s">
        <v>490</v>
      </c>
      <c r="B276" s="13" t="s">
        <v>490</v>
      </c>
      <c r="C276" s="12" t="s">
        <v>167</v>
      </c>
      <c r="D276" s="12" t="s">
        <v>13</v>
      </c>
      <c r="E276" s="12" t="s">
        <v>14</v>
      </c>
      <c r="F276" s="12"/>
      <c r="G276" s="12" t="s">
        <v>761</v>
      </c>
      <c r="H276" s="11">
        <v>0</v>
      </c>
      <c r="I276" s="11">
        <v>437817.99</v>
      </c>
      <c r="J276" s="11">
        <v>374792.47</v>
      </c>
      <c r="K276" s="11">
        <v>621512.28</v>
      </c>
      <c r="L276" s="11">
        <v>702521.31</v>
      </c>
      <c r="M276" s="11">
        <v>2792.7842031127316</v>
      </c>
      <c r="N276" s="11">
        <v>10103.257302342741</v>
      </c>
      <c r="O276" s="11">
        <v>17075.5538244411</v>
      </c>
      <c r="P276" s="11">
        <v>47337.395257510543</v>
      </c>
      <c r="Q276" s="11">
        <v>77308.990587407112</v>
      </c>
      <c r="R276" s="11">
        <f>SUM('UPL Debt Allocation by Hospital'!I276,'UPL Debt Allocation by Hospital'!K276,'UPL Debt Allocation by Hospital'!O276:Q276)</f>
        <v>54642.583571749303</v>
      </c>
      <c r="S276" s="11">
        <f t="shared" si="13"/>
        <v>0</v>
      </c>
      <c r="T276" s="11">
        <v>2792.7842031127316</v>
      </c>
      <c r="U276" s="11">
        <v>10103.257302342741</v>
      </c>
      <c r="V276" s="11">
        <v>17075.5538244411</v>
      </c>
      <c r="W276" s="11">
        <v>47337.395257510543</v>
      </c>
      <c r="X276" s="11">
        <v>77308.990587407112</v>
      </c>
      <c r="Y276" s="11">
        <f>SUM('UPL Debt Allocation by Hospital'!I276,'UPL Debt Allocation by Hospital'!K276,'UPL Debt Allocation by Hospital'!U276:W276)</f>
        <v>54642.583571749303</v>
      </c>
      <c r="Z276" s="11">
        <f t="shared" si="14"/>
        <v>0</v>
      </c>
      <c r="AA276" s="11">
        <v>0</v>
      </c>
      <c r="AB276" s="11">
        <v>0</v>
      </c>
      <c r="AC276" s="11">
        <v>0</v>
      </c>
      <c r="AD276" s="11">
        <v>8212.0962008954502</v>
      </c>
      <c r="AE276" s="11">
        <v>8212.0962008954502</v>
      </c>
      <c r="AF276" s="11">
        <f>SUM('UPL Debt Allocation by Hospital'!I276,'UPL Debt Allocation by Hospital'!K276,'UPL Debt Allocation by Hospital'!AA276:AC276)</f>
        <v>53823.041809621966</v>
      </c>
      <c r="AG276" s="11">
        <f t="shared" si="12"/>
        <v>45610.945608726513</v>
      </c>
    </row>
    <row r="277" spans="1:33" ht="16.2" x14ac:dyDescent="0.3">
      <c r="A277" s="13" t="s">
        <v>491</v>
      </c>
      <c r="B277" s="13" t="s">
        <v>491</v>
      </c>
      <c r="C277" s="12" t="s">
        <v>36</v>
      </c>
      <c r="D277" s="12" t="s">
        <v>13</v>
      </c>
      <c r="E277" s="12" t="s">
        <v>14</v>
      </c>
      <c r="F277" s="12"/>
      <c r="G277" s="12" t="s">
        <v>760</v>
      </c>
      <c r="H277" s="11">
        <v>0</v>
      </c>
      <c r="I277" s="11">
        <v>82120.39</v>
      </c>
      <c r="J277" s="11">
        <v>339003.27</v>
      </c>
      <c r="K277" s="11">
        <v>197790.23</v>
      </c>
      <c r="L277" s="11">
        <v>15742.92</v>
      </c>
      <c r="M277" s="11">
        <v>156735.09743448609</v>
      </c>
      <c r="N277" s="11">
        <v>179357.64821882563</v>
      </c>
      <c r="O277" s="11">
        <v>187629.94192564389</v>
      </c>
      <c r="P277" s="11">
        <v>281990.05796164641</v>
      </c>
      <c r="Q277" s="11">
        <v>805712.74554060202</v>
      </c>
      <c r="R277" s="11">
        <f>SUM('UPL Debt Allocation by Hospital'!I277,'UPL Debt Allocation by Hospital'!K277,'UPL Debt Allocation by Hospital'!O277:Q277)</f>
        <v>30812.579992037274</v>
      </c>
      <c r="S277" s="11">
        <f t="shared" si="13"/>
        <v>0</v>
      </c>
      <c r="T277" s="11">
        <v>156735.09743448609</v>
      </c>
      <c r="U277" s="11">
        <v>179357.64821882563</v>
      </c>
      <c r="V277" s="11">
        <v>187629.94192564389</v>
      </c>
      <c r="W277" s="11">
        <v>281990.05796164641</v>
      </c>
      <c r="X277" s="11">
        <v>805712.74554060202</v>
      </c>
      <c r="Y277" s="11">
        <f>SUM('UPL Debt Allocation by Hospital'!I277,'UPL Debt Allocation by Hospital'!K277,'UPL Debt Allocation by Hospital'!U277:W277)</f>
        <v>30812.57999203727</v>
      </c>
      <c r="Z277" s="11">
        <f t="shared" si="14"/>
        <v>0</v>
      </c>
      <c r="AA277" s="11">
        <v>798938.09601330664</v>
      </c>
      <c r="AB277" s="11">
        <v>1016940.697266225</v>
      </c>
      <c r="AC277" s="11">
        <v>1025323.277767302</v>
      </c>
      <c r="AD277" s="11">
        <v>1209506.5473688152</v>
      </c>
      <c r="AE277" s="11">
        <v>4050708.618415649</v>
      </c>
      <c r="AF277" s="11">
        <f>SUM('UPL Debt Allocation by Hospital'!I277,'UPL Debt Allocation by Hospital'!K277,'UPL Debt Allocation by Hospital'!AA277:AC277)</f>
        <v>94182.75668721729</v>
      </c>
      <c r="AG277" s="11">
        <f t="shared" si="12"/>
        <v>0</v>
      </c>
    </row>
    <row r="278" spans="1:33" ht="16.2" x14ac:dyDescent="0.3">
      <c r="A278" s="13" t="s">
        <v>492</v>
      </c>
      <c r="B278" s="13" t="s">
        <v>492</v>
      </c>
      <c r="C278" s="12" t="s">
        <v>759</v>
      </c>
      <c r="D278" s="12" t="s">
        <v>13</v>
      </c>
      <c r="E278" s="12"/>
      <c r="F278" s="12"/>
      <c r="G278" s="12" t="s">
        <v>653</v>
      </c>
      <c r="H278" s="11">
        <v>653807.22</v>
      </c>
      <c r="I278" s="11">
        <v>1780365.4100000001</v>
      </c>
      <c r="J278" s="11">
        <v>1729824.26</v>
      </c>
      <c r="K278" s="11">
        <v>1550480.93</v>
      </c>
      <c r="L278" s="11">
        <v>1435108.5899999999</v>
      </c>
      <c r="M278" s="11">
        <v>93054.156634878382</v>
      </c>
      <c r="N278" s="11">
        <v>84673.592129953118</v>
      </c>
      <c r="O278" s="11">
        <v>84546.806665873621</v>
      </c>
      <c r="P278" s="11">
        <v>67342.83559818349</v>
      </c>
      <c r="Q278" s="11">
        <v>329617.39102888864</v>
      </c>
      <c r="R278" s="11">
        <f>SUM('UPL Debt Allocation by Hospital'!I278,'UPL Debt Allocation by Hospital'!K278,'UPL Debt Allocation by Hospital'!O278:Q278)</f>
        <v>172775.35806249728</v>
      </c>
      <c r="S278" s="11">
        <f t="shared" si="13"/>
        <v>0</v>
      </c>
      <c r="T278" s="11">
        <v>97047.4815299857</v>
      </c>
      <c r="U278" s="11">
        <v>88824.864079595107</v>
      </c>
      <c r="V278" s="11">
        <v>91549.604353488336</v>
      </c>
      <c r="W278" s="11">
        <v>73811.505002104415</v>
      </c>
      <c r="X278" s="11">
        <v>351233.45496517362</v>
      </c>
      <c r="Y278" s="11">
        <f>SUM('UPL Debt Allocation by Hospital'!I278,'UPL Debt Allocation by Hospital'!K278,'UPL Debt Allocation by Hospital'!U278:W278)</f>
        <v>173189.55470490578</v>
      </c>
      <c r="Z278" s="11">
        <f t="shared" si="14"/>
        <v>0</v>
      </c>
      <c r="AA278" s="11">
        <v>0</v>
      </c>
      <c r="AB278" s="11">
        <v>0</v>
      </c>
      <c r="AC278" s="11">
        <v>43513.97011515178</v>
      </c>
      <c r="AD278" s="11">
        <v>3134.005158375971</v>
      </c>
      <c r="AE278" s="11">
        <v>46647.975273527751</v>
      </c>
      <c r="AF278" s="11">
        <f>SUM('UPL Debt Allocation by Hospital'!I278,'UPL Debt Allocation by Hospital'!K278,'UPL Debt Allocation by Hospital'!AA278:AC278)</f>
        <v>166793.38575270592</v>
      </c>
      <c r="AG278" s="11">
        <f t="shared" si="12"/>
        <v>120145.41047917816</v>
      </c>
    </row>
    <row r="279" spans="1:33" ht="16.2" x14ac:dyDescent="0.3">
      <c r="A279" s="13" t="s">
        <v>493</v>
      </c>
      <c r="B279" s="13" t="s">
        <v>493</v>
      </c>
      <c r="C279" s="12" t="s">
        <v>168</v>
      </c>
      <c r="D279" s="12" t="s">
        <v>13</v>
      </c>
      <c r="E279" s="12" t="s">
        <v>14</v>
      </c>
      <c r="F279" s="12"/>
      <c r="G279" s="12" t="s">
        <v>758</v>
      </c>
      <c r="H279" s="11">
        <v>121480.59</v>
      </c>
      <c r="I279" s="11">
        <v>778044.22</v>
      </c>
      <c r="J279" s="11">
        <v>697077.44</v>
      </c>
      <c r="K279" s="11">
        <v>971645.15</v>
      </c>
      <c r="L279" s="11">
        <v>542780.47</v>
      </c>
      <c r="M279" s="11">
        <v>7960.6677087142862</v>
      </c>
      <c r="N279" s="11">
        <v>16882.268076337787</v>
      </c>
      <c r="O279" s="11">
        <v>13753.87347511038</v>
      </c>
      <c r="P279" s="11">
        <v>21950.210530964767</v>
      </c>
      <c r="Q279" s="11">
        <v>60547.019791127219</v>
      </c>
      <c r="R279" s="11">
        <f>SUM('UPL Debt Allocation by Hospital'!I279,'UPL Debt Allocation by Hospital'!K279,'UPL Debt Allocation by Hospital'!O279:Q279)</f>
        <v>75868.421929864417</v>
      </c>
      <c r="S279" s="11">
        <f t="shared" si="13"/>
        <v>15321.402138737198</v>
      </c>
      <c r="T279" s="11">
        <v>7960.6677087142862</v>
      </c>
      <c r="U279" s="11">
        <v>16882.268076337787</v>
      </c>
      <c r="V279" s="11">
        <v>13753.87347511038</v>
      </c>
      <c r="W279" s="11">
        <v>21950.210530964767</v>
      </c>
      <c r="X279" s="11">
        <v>60547.019791127219</v>
      </c>
      <c r="Y279" s="11">
        <f>SUM('UPL Debt Allocation by Hospital'!I279,'UPL Debt Allocation by Hospital'!K279,'UPL Debt Allocation by Hospital'!U279:W279)</f>
        <v>75868.421929864417</v>
      </c>
      <c r="Z279" s="11">
        <f t="shared" si="14"/>
        <v>15321.402138737198</v>
      </c>
      <c r="AA279" s="11">
        <v>0</v>
      </c>
      <c r="AB279" s="11">
        <v>0</v>
      </c>
      <c r="AC279" s="11">
        <v>0</v>
      </c>
      <c r="AD279" s="11">
        <v>2273.6031119385852</v>
      </c>
      <c r="AE279" s="11">
        <v>2273.6031119385852</v>
      </c>
      <c r="AF279" s="11">
        <f>SUM('UPL Debt Allocation by Hospital'!I279,'UPL Debt Allocation by Hospital'!K279,'UPL Debt Allocation by Hospital'!AA279:AC279)</f>
        <v>74813.021507292884</v>
      </c>
      <c r="AG279" s="11">
        <f t="shared" si="12"/>
        <v>72539.418395354296</v>
      </c>
    </row>
    <row r="280" spans="1:33" ht="16.2" x14ac:dyDescent="0.3">
      <c r="A280" s="13" t="s">
        <v>494</v>
      </c>
      <c r="B280" s="13" t="s">
        <v>494</v>
      </c>
      <c r="C280" s="12" t="s">
        <v>169</v>
      </c>
      <c r="D280" s="12" t="s">
        <v>13</v>
      </c>
      <c r="E280" s="12"/>
      <c r="F280" s="12"/>
      <c r="G280" s="12" t="s">
        <v>697</v>
      </c>
      <c r="H280" s="11">
        <v>0</v>
      </c>
      <c r="I280" s="11">
        <v>9726716.9900000002</v>
      </c>
      <c r="J280" s="11">
        <v>11038938.27</v>
      </c>
      <c r="K280" s="11">
        <v>7447966.6999999993</v>
      </c>
      <c r="L280" s="11">
        <v>4149464.36</v>
      </c>
      <c r="M280" s="11">
        <v>369550.56260368356</v>
      </c>
      <c r="N280" s="11">
        <v>353114.06542220619</v>
      </c>
      <c r="O280" s="11">
        <v>207422.29599684128</v>
      </c>
      <c r="P280" s="11">
        <v>509715.74461241881</v>
      </c>
      <c r="Q280" s="11">
        <v>1439802.66863515</v>
      </c>
      <c r="R280" s="11">
        <f>SUM('UPL Debt Allocation by Hospital'!I280,'UPL Debt Allocation by Hospital'!K280,'UPL Debt Allocation by Hospital'!O280:Q280)</f>
        <v>808155.99202039582</v>
      </c>
      <c r="S280" s="11">
        <f t="shared" si="13"/>
        <v>0</v>
      </c>
      <c r="T280" s="11">
        <v>385409.45075025636</v>
      </c>
      <c r="U280" s="11">
        <v>370426.10425199271</v>
      </c>
      <c r="V280" s="11">
        <v>224602.55900200471</v>
      </c>
      <c r="W280" s="11">
        <v>558676.89411827747</v>
      </c>
      <c r="X280" s="11">
        <v>1539115.0081225312</v>
      </c>
      <c r="Y280" s="11">
        <f>SUM('UPL Debt Allocation by Hospital'!I280,'UPL Debt Allocation by Hospital'!K280,'UPL Debt Allocation by Hospital'!U280:W280)</f>
        <v>809532.82236790645</v>
      </c>
      <c r="Z280" s="11">
        <f t="shared" si="14"/>
        <v>0</v>
      </c>
      <c r="AA280" s="11">
        <v>0</v>
      </c>
      <c r="AB280" s="11">
        <v>0</v>
      </c>
      <c r="AC280" s="11">
        <v>0</v>
      </c>
      <c r="AD280" s="11">
        <v>1251516.7415985817</v>
      </c>
      <c r="AE280" s="11">
        <v>1251516.7415985817</v>
      </c>
      <c r="AF280" s="11">
        <f>SUM('UPL Debt Allocation by Hospital'!I280,'UPL Debt Allocation by Hospital'!K280,'UPL Debt Allocation by Hospital'!AA280:AC280)</f>
        <v>782722.98698985518</v>
      </c>
      <c r="AG280" s="11">
        <f t="shared" si="12"/>
        <v>0</v>
      </c>
    </row>
    <row r="281" spans="1:33" ht="16.2" x14ac:dyDescent="0.3">
      <c r="A281" s="13" t="s">
        <v>495</v>
      </c>
      <c r="B281" s="13" t="s">
        <v>495</v>
      </c>
      <c r="C281" s="12" t="s">
        <v>170</v>
      </c>
      <c r="D281" s="12" t="s">
        <v>28</v>
      </c>
      <c r="E281" s="12" t="s">
        <v>14</v>
      </c>
      <c r="F281" s="12"/>
      <c r="G281" s="12" t="s">
        <v>757</v>
      </c>
      <c r="H281" s="11">
        <v>67259.790000000008</v>
      </c>
      <c r="I281" s="11">
        <v>51607.979999999996</v>
      </c>
      <c r="J281" s="11">
        <v>84738.05</v>
      </c>
      <c r="K281" s="11">
        <v>69252.33</v>
      </c>
      <c r="L281" s="11">
        <v>78786.28</v>
      </c>
      <c r="M281" s="11">
        <v>1575.7509106861012</v>
      </c>
      <c r="N281" s="11">
        <v>1859.1032286463842</v>
      </c>
      <c r="O281" s="11">
        <v>2004.4677177212952</v>
      </c>
      <c r="P281" s="11">
        <v>4922.0485212098347</v>
      </c>
      <c r="Q281" s="11">
        <v>10361.370378263615</v>
      </c>
      <c r="R281" s="11">
        <f>SUM('UPL Debt Allocation by Hospital'!I281,'UPL Debt Allocation by Hospital'!K281,'UPL Debt Allocation by Hospital'!O281:Q281)</f>
        <v>8071.1890017811729</v>
      </c>
      <c r="S281" s="11">
        <f t="shared" si="13"/>
        <v>0</v>
      </c>
      <c r="T281" s="11">
        <v>1575.7509106861012</v>
      </c>
      <c r="U281" s="11">
        <v>1859.1032286463842</v>
      </c>
      <c r="V281" s="11">
        <v>2004.467717721295</v>
      </c>
      <c r="W281" s="11">
        <v>4922.0485212098347</v>
      </c>
      <c r="X281" s="11">
        <v>10361.370378263615</v>
      </c>
      <c r="Y281" s="11">
        <f>SUM('UPL Debt Allocation by Hospital'!I281,'UPL Debt Allocation by Hospital'!K281,'UPL Debt Allocation by Hospital'!U281:W281)</f>
        <v>8071.1890017811711</v>
      </c>
      <c r="Z281" s="11">
        <f t="shared" si="14"/>
        <v>0</v>
      </c>
      <c r="AA281" s="11">
        <v>156.14408613595614</v>
      </c>
      <c r="AB281" s="11">
        <v>0</v>
      </c>
      <c r="AC281" s="11">
        <v>0</v>
      </c>
      <c r="AD281" s="11">
        <v>1.8994955133578627E-3</v>
      </c>
      <c r="AE281" s="11">
        <v>156.1459856314695</v>
      </c>
      <c r="AF281" s="11">
        <f>SUM('UPL Debt Allocation by Hospital'!I281,'UPL Debt Allocation by Hospital'!K281,'UPL Debt Allocation by Hospital'!AA281:AC281)</f>
        <v>7926.7235757220515</v>
      </c>
      <c r="AG281" s="11">
        <f t="shared" si="12"/>
        <v>7770.5775900905819</v>
      </c>
    </row>
    <row r="282" spans="1:33" ht="16.2" x14ac:dyDescent="0.3">
      <c r="A282" s="13" t="s">
        <v>496</v>
      </c>
      <c r="B282" s="13" t="s">
        <v>496</v>
      </c>
      <c r="C282" s="12" t="s">
        <v>756</v>
      </c>
      <c r="D282" s="12" t="s">
        <v>13</v>
      </c>
      <c r="E282" s="12"/>
      <c r="F282" s="12"/>
      <c r="G282" s="12" t="s">
        <v>733</v>
      </c>
      <c r="H282" s="11">
        <v>236797.95</v>
      </c>
      <c r="I282" s="11">
        <v>3665646.9800000004</v>
      </c>
      <c r="J282" s="11">
        <v>2814070.2199999997</v>
      </c>
      <c r="K282" s="11">
        <v>2126855.9699999997</v>
      </c>
      <c r="L282" s="11">
        <v>1793960.3</v>
      </c>
      <c r="M282" s="11">
        <v>102092.72064271958</v>
      </c>
      <c r="N282" s="11">
        <v>104136.71457181906</v>
      </c>
      <c r="O282" s="11">
        <v>89641.684098193015</v>
      </c>
      <c r="P282" s="11">
        <v>85975.300549771622</v>
      </c>
      <c r="Q282" s="11">
        <v>381846.4198625033</v>
      </c>
      <c r="R282" s="11">
        <f>SUM('UPL Debt Allocation by Hospital'!I282,'UPL Debt Allocation by Hospital'!K282,'UPL Debt Allocation by Hospital'!O282:Q282)</f>
        <v>256383.19048199651</v>
      </c>
      <c r="S282" s="11">
        <f t="shared" si="13"/>
        <v>0</v>
      </c>
      <c r="T282" s="11">
        <v>106473.9263587789</v>
      </c>
      <c r="U282" s="11">
        <v>109242.20037034752</v>
      </c>
      <c r="V282" s="11">
        <v>97066.477569075156</v>
      </c>
      <c r="W282" s="11">
        <v>94233.7261301494</v>
      </c>
      <c r="X282" s="11">
        <v>407016.33042835101</v>
      </c>
      <c r="Y282" s="11">
        <f>SUM('UPL Debt Allocation by Hospital'!I282,'UPL Debt Allocation by Hospital'!K282,'UPL Debt Allocation by Hospital'!U282:W282)</f>
        <v>256845.62487920682</v>
      </c>
      <c r="Z282" s="11">
        <f t="shared" si="14"/>
        <v>0</v>
      </c>
      <c r="AA282" s="11">
        <v>0</v>
      </c>
      <c r="AB282" s="11">
        <v>0</v>
      </c>
      <c r="AC282" s="11">
        <v>0</v>
      </c>
      <c r="AD282" s="11">
        <v>68244.301834491023</v>
      </c>
      <c r="AE282" s="11">
        <v>68244.301834491023</v>
      </c>
      <c r="AF282" s="11">
        <f>SUM('UPL Debt Allocation by Hospital'!I282,'UPL Debt Allocation by Hospital'!K282,'UPL Debt Allocation by Hospital'!AA282:AC282)</f>
        <v>248292.70588990106</v>
      </c>
      <c r="AG282" s="11">
        <f t="shared" si="12"/>
        <v>180048.40405541004</v>
      </c>
    </row>
    <row r="283" spans="1:33" ht="16.2" x14ac:dyDescent="0.3">
      <c r="A283" s="13" t="s">
        <v>497</v>
      </c>
      <c r="B283" s="13" t="s">
        <v>497</v>
      </c>
      <c r="C283" s="12" t="s">
        <v>755</v>
      </c>
      <c r="D283" s="12" t="s">
        <v>13</v>
      </c>
      <c r="E283" s="12"/>
      <c r="F283" s="12"/>
      <c r="G283" s="12" t="s">
        <v>733</v>
      </c>
      <c r="H283" s="11">
        <v>2922736.85</v>
      </c>
      <c r="I283" s="11">
        <v>8438290</v>
      </c>
      <c r="J283" s="11">
        <v>7390096.5899999999</v>
      </c>
      <c r="K283" s="11">
        <v>6085278.54</v>
      </c>
      <c r="L283" s="11">
        <v>7403223.3300000001</v>
      </c>
      <c r="M283" s="11">
        <v>267883.58675704064</v>
      </c>
      <c r="N283" s="11">
        <v>303551.02521229978</v>
      </c>
      <c r="O283" s="11">
        <v>358377.66901349108</v>
      </c>
      <c r="P283" s="11">
        <v>352641.40229954012</v>
      </c>
      <c r="Q283" s="11">
        <v>1282453.6832823716</v>
      </c>
      <c r="R283" s="11">
        <f>SUM('UPL Debt Allocation by Hospital'!I283,'UPL Debt Allocation by Hospital'!K283,'UPL Debt Allocation by Hospital'!O283:Q283)</f>
        <v>768305.74768013449</v>
      </c>
      <c r="S283" s="11">
        <f t="shared" si="13"/>
        <v>0</v>
      </c>
      <c r="T283" s="11">
        <v>279379.5395943218</v>
      </c>
      <c r="U283" s="11">
        <v>318433.14872390084</v>
      </c>
      <c r="V283" s="11">
        <v>388061.18292524019</v>
      </c>
      <c r="W283" s="11">
        <v>386514.65146329137</v>
      </c>
      <c r="X283" s="11">
        <v>1372388.5227067543</v>
      </c>
      <c r="Y283" s="11">
        <f>SUM('UPL Debt Allocation by Hospital'!I283,'UPL Debt Allocation by Hospital'!K283,'UPL Debt Allocation by Hospital'!U283:W283)</f>
        <v>769838.71029788628</v>
      </c>
      <c r="Z283" s="11">
        <f t="shared" si="14"/>
        <v>0</v>
      </c>
      <c r="AA283" s="11">
        <v>0</v>
      </c>
      <c r="AB283" s="11">
        <v>0</v>
      </c>
      <c r="AC283" s="11">
        <v>0</v>
      </c>
      <c r="AD283" s="11">
        <v>12875.125832562735</v>
      </c>
      <c r="AE283" s="11">
        <v>12875.125832562735</v>
      </c>
      <c r="AF283" s="11">
        <f>SUM('UPL Debt Allocation by Hospital'!I283,'UPL Debt Allocation by Hospital'!K283,'UPL Debt Allocation by Hospital'!AA283:AC283)</f>
        <v>742880.51968448726</v>
      </c>
      <c r="AG283" s="11">
        <f t="shared" si="12"/>
        <v>730005.39385192457</v>
      </c>
    </row>
    <row r="284" spans="1:33" ht="16.2" x14ac:dyDescent="0.3">
      <c r="A284" s="13" t="s">
        <v>498</v>
      </c>
      <c r="B284" s="13" t="s">
        <v>498</v>
      </c>
      <c r="C284" s="12" t="s">
        <v>171</v>
      </c>
      <c r="D284" s="12" t="s">
        <v>13</v>
      </c>
      <c r="E284" s="12"/>
      <c r="F284" s="12"/>
      <c r="G284" s="12" t="s">
        <v>678</v>
      </c>
      <c r="H284" s="11">
        <v>39417198.340000004</v>
      </c>
      <c r="I284" s="11">
        <v>36027817.689999998</v>
      </c>
      <c r="J284" s="11">
        <v>21721815.66</v>
      </c>
      <c r="K284" s="11">
        <v>25828258.02</v>
      </c>
      <c r="L284" s="11">
        <v>23924268.719999999</v>
      </c>
      <c r="M284" s="11">
        <v>1276013.3937850548</v>
      </c>
      <c r="N284" s="11">
        <v>1318787.3059611937</v>
      </c>
      <c r="O284" s="11">
        <v>1279339.555309779</v>
      </c>
      <c r="P284" s="11">
        <v>1215597.1371245412</v>
      </c>
      <c r="Q284" s="11">
        <v>5089737.3921805685</v>
      </c>
      <c r="R284" s="11">
        <f>SUM('UPL Debt Allocation by Hospital'!I284,'UPL Debt Allocation by Hospital'!K284,'UPL Debt Allocation by Hospital'!O284:Q284)</f>
        <v>3070335.3505661841</v>
      </c>
      <c r="S284" s="11">
        <f t="shared" si="13"/>
        <v>0</v>
      </c>
      <c r="T284" s="11">
        <v>1330772.216347768</v>
      </c>
      <c r="U284" s="11">
        <v>1383443.1757910508</v>
      </c>
      <c r="V284" s="11">
        <v>1385304.007817168</v>
      </c>
      <c r="W284" s="11">
        <v>1332362.282793927</v>
      </c>
      <c r="X284" s="11">
        <v>5431881.682749914</v>
      </c>
      <c r="Y284" s="11">
        <f>SUM('UPL Debt Allocation by Hospital'!I284,'UPL Debt Allocation by Hospital'!K284,'UPL Debt Allocation by Hospital'!U284:W284)</f>
        <v>3076498.1985463486</v>
      </c>
      <c r="Z284" s="11">
        <f t="shared" si="14"/>
        <v>0</v>
      </c>
      <c r="AA284" s="11">
        <v>187878.35556468746</v>
      </c>
      <c r="AB284" s="11">
        <v>0</v>
      </c>
      <c r="AC284" s="11">
        <v>0</v>
      </c>
      <c r="AD284" s="11">
        <v>1332550.3622593905</v>
      </c>
      <c r="AE284" s="11">
        <v>1520428.7178240779</v>
      </c>
      <c r="AF284" s="11">
        <f>SUM('UPL Debt Allocation by Hospital'!I284,'UPL Debt Allocation by Hospital'!K284,'UPL Debt Allocation by Hospital'!AA284:AC284)</f>
        <v>2969536.4011373417</v>
      </c>
      <c r="AG284" s="11">
        <f t="shared" si="12"/>
        <v>1449107.6833132638</v>
      </c>
    </row>
    <row r="285" spans="1:33" ht="16.2" x14ac:dyDescent="0.3">
      <c r="A285" s="13" t="s">
        <v>499</v>
      </c>
      <c r="B285" s="13" t="s">
        <v>499</v>
      </c>
      <c r="C285" s="12" t="s">
        <v>754</v>
      </c>
      <c r="D285" s="12" t="s">
        <v>13</v>
      </c>
      <c r="E285" s="12"/>
      <c r="F285" s="12"/>
      <c r="G285" s="12" t="s">
        <v>717</v>
      </c>
      <c r="H285" s="11">
        <v>4432431.3600000003</v>
      </c>
      <c r="I285" s="11">
        <v>6104564.5700000003</v>
      </c>
      <c r="J285" s="11">
        <v>7401922.25</v>
      </c>
      <c r="K285" s="11">
        <v>7453370.25</v>
      </c>
      <c r="L285" s="11">
        <v>7678604.75</v>
      </c>
      <c r="M285" s="11">
        <v>373616.68492179032</v>
      </c>
      <c r="N285" s="11">
        <v>375802.67533387628</v>
      </c>
      <c r="O285" s="11">
        <v>376961.99752137152</v>
      </c>
      <c r="P285" s="11">
        <v>325737.88209364656</v>
      </c>
      <c r="Q285" s="11">
        <v>1452119.2398706847</v>
      </c>
      <c r="R285" s="11">
        <f>SUM('UPL Debt Allocation by Hospital'!I285,'UPL Debt Allocation by Hospital'!K285,'UPL Debt Allocation by Hospital'!O285:Q285)</f>
        <v>795113.38832632871</v>
      </c>
      <c r="S285" s="11">
        <f t="shared" si="13"/>
        <v>0</v>
      </c>
      <c r="T285" s="11">
        <v>389650.06658984179</v>
      </c>
      <c r="U285" s="11">
        <v>394227.0632152789</v>
      </c>
      <c r="V285" s="11">
        <v>408184.80425603205</v>
      </c>
      <c r="W285" s="11">
        <v>357026.89231842547</v>
      </c>
      <c r="X285" s="11">
        <v>1549088.8263795781</v>
      </c>
      <c r="Y285" s="11">
        <f>SUM('UPL Debt Allocation by Hospital'!I285,'UPL Debt Allocation by Hospital'!K285,'UPL Debt Allocation by Hospital'!U285:W285)</f>
        <v>796909.38176042284</v>
      </c>
      <c r="Z285" s="11">
        <f t="shared" si="14"/>
        <v>0</v>
      </c>
      <c r="AA285" s="11">
        <v>0</v>
      </c>
      <c r="AB285" s="11">
        <v>0</v>
      </c>
      <c r="AC285" s="11">
        <v>0</v>
      </c>
      <c r="AD285" s="11">
        <v>322455.75466118136</v>
      </c>
      <c r="AE285" s="11">
        <v>322455.75466118136</v>
      </c>
      <c r="AF285" s="11">
        <f>SUM('UPL Debt Allocation by Hospital'!I285,'UPL Debt Allocation by Hospital'!K285,'UPL Debt Allocation by Hospital'!AA285:AC285)</f>
        <v>764312.95120118139</v>
      </c>
      <c r="AG285" s="11">
        <f t="shared" si="12"/>
        <v>441857.19654000003</v>
      </c>
    </row>
    <row r="286" spans="1:33" ht="16.2" x14ac:dyDescent="0.3">
      <c r="A286" s="13" t="s">
        <v>500</v>
      </c>
      <c r="B286" s="13" t="s">
        <v>500</v>
      </c>
      <c r="C286" s="12" t="s">
        <v>642</v>
      </c>
      <c r="D286" s="12" t="s">
        <v>13</v>
      </c>
      <c r="E286" s="12"/>
      <c r="F286" s="12"/>
      <c r="G286" s="12" t="s">
        <v>753</v>
      </c>
      <c r="H286" s="11">
        <v>0</v>
      </c>
      <c r="I286" s="11">
        <v>888390.66</v>
      </c>
      <c r="J286" s="11">
        <v>11028971.41</v>
      </c>
      <c r="K286" s="11">
        <v>7808661.3300000001</v>
      </c>
      <c r="L286" s="11">
        <v>12465726.039999999</v>
      </c>
      <c r="M286" s="11">
        <v>594405.33189002099</v>
      </c>
      <c r="N286" s="11">
        <v>483149.84708506893</v>
      </c>
      <c r="O286" s="11">
        <v>707460.97013795702</v>
      </c>
      <c r="P286" s="11">
        <v>918961.70748746267</v>
      </c>
      <c r="Q286" s="11">
        <v>2703977.8566005095</v>
      </c>
      <c r="R286" s="11">
        <f>SUM('UPL Debt Allocation by Hospital'!I286,'UPL Debt Allocation by Hospital'!K286,'UPL Debt Allocation by Hospital'!O286:Q286)</f>
        <v>919744.56258386699</v>
      </c>
      <c r="S286" s="11">
        <f t="shared" si="13"/>
        <v>0</v>
      </c>
      <c r="T286" s="11">
        <v>619913.63474783511</v>
      </c>
      <c r="U286" s="11">
        <v>506837.11908127571</v>
      </c>
      <c r="V286" s="11">
        <v>766058.16902849113</v>
      </c>
      <c r="W286" s="11">
        <v>1007233.3020497715</v>
      </c>
      <c r="X286" s="11">
        <v>2900042.2249073735</v>
      </c>
      <c r="Y286" s="11">
        <f>SUM('UPL Debt Allocation by Hospital'!I286,'UPL Debt Allocation by Hospital'!K286,'UPL Debt Allocation by Hospital'!U286:W286)</f>
        <v>922692.08583249792</v>
      </c>
      <c r="Z286" s="11">
        <f t="shared" si="14"/>
        <v>0</v>
      </c>
      <c r="AA286" s="11">
        <v>0</v>
      </c>
      <c r="AB286" s="11">
        <v>358138.66558974015</v>
      </c>
      <c r="AC286" s="11">
        <v>168234.61109597582</v>
      </c>
      <c r="AD286" s="11">
        <v>672264.14306408609</v>
      </c>
      <c r="AE286" s="11">
        <v>1198637.419749802</v>
      </c>
      <c r="AF286" s="11">
        <f>SUM('UPL Debt Allocation by Hospital'!I286,'UPL Debt Allocation by Hospital'!K286,'UPL Debt Allocation by Hospital'!AA286:AC286)</f>
        <v>885326.97559888707</v>
      </c>
      <c r="AG286" s="11">
        <f t="shared" si="12"/>
        <v>0</v>
      </c>
    </row>
    <row r="287" spans="1:33" ht="16.2" x14ac:dyDescent="0.3">
      <c r="A287" s="13" t="s">
        <v>501</v>
      </c>
      <c r="B287" s="13" t="s">
        <v>501</v>
      </c>
      <c r="C287" s="12" t="s">
        <v>172</v>
      </c>
      <c r="D287" s="12" t="s">
        <v>13</v>
      </c>
      <c r="E287" s="12" t="s">
        <v>14</v>
      </c>
      <c r="F287" s="12"/>
      <c r="G287" s="12" t="s">
        <v>752</v>
      </c>
      <c r="H287" s="11">
        <v>1831270.8900000001</v>
      </c>
      <c r="I287" s="11">
        <v>5606888.2300000004</v>
      </c>
      <c r="J287" s="11">
        <v>8462692.0899999999</v>
      </c>
      <c r="K287" s="11">
        <v>7480894.1400000006</v>
      </c>
      <c r="L287" s="11">
        <v>11800978.440000001</v>
      </c>
      <c r="M287" s="11">
        <v>331566.12927411293</v>
      </c>
      <c r="N287" s="11">
        <v>416646.36800144654</v>
      </c>
      <c r="O287" s="11">
        <v>602573.44196130603</v>
      </c>
      <c r="P287" s="11">
        <v>1321125.0829576498</v>
      </c>
      <c r="Q287" s="11">
        <v>2671911.022194515</v>
      </c>
      <c r="R287" s="11">
        <f>SUM('UPL Debt Allocation by Hospital'!I287,'UPL Debt Allocation by Hospital'!K287,'UPL Debt Allocation by Hospital'!O287:Q287)</f>
        <v>908726.29021165625</v>
      </c>
      <c r="S287" s="11">
        <f t="shared" si="13"/>
        <v>0</v>
      </c>
      <c r="T287" s="11">
        <v>345794.95393156423</v>
      </c>
      <c r="U287" s="11">
        <v>437073.1898345169</v>
      </c>
      <c r="V287" s="11">
        <v>652483.07276097406</v>
      </c>
      <c r="W287" s="11">
        <v>1321125.0829576498</v>
      </c>
      <c r="X287" s="11">
        <v>2756476.2994847051</v>
      </c>
      <c r="Y287" s="11">
        <f>SUM('UPL Debt Allocation by Hospital'!I287,'UPL Debt Allocation by Hospital'!K287,'UPL Debt Allocation by Hospital'!U287:W287)</f>
        <v>911038.65689875372</v>
      </c>
      <c r="Z287" s="11">
        <f t="shared" si="14"/>
        <v>0</v>
      </c>
      <c r="AA287" s="11">
        <v>0</v>
      </c>
      <c r="AB287" s="11">
        <v>28077.986200234616</v>
      </c>
      <c r="AC287" s="11">
        <v>0</v>
      </c>
      <c r="AD287" s="11">
        <v>1556363.9931018176</v>
      </c>
      <c r="AE287" s="11">
        <v>1584441.9793020522</v>
      </c>
      <c r="AF287" s="11">
        <f>SUM('UPL Debt Allocation by Hospital'!I287,'UPL Debt Allocation by Hospital'!K287,'UPL Debt Allocation by Hospital'!AA287:AC287)</f>
        <v>872557.66438456613</v>
      </c>
      <c r="AG287" s="11">
        <f t="shared" si="12"/>
        <v>0</v>
      </c>
    </row>
    <row r="288" spans="1:33" ht="16.2" x14ac:dyDescent="0.3">
      <c r="A288" s="13" t="s">
        <v>502</v>
      </c>
      <c r="B288" s="13" t="s">
        <v>502</v>
      </c>
      <c r="C288" s="12" t="s">
        <v>173</v>
      </c>
      <c r="D288" s="12" t="s">
        <v>13</v>
      </c>
      <c r="E288" s="12" t="s">
        <v>14</v>
      </c>
      <c r="F288" s="12"/>
      <c r="G288" s="12" t="s">
        <v>751</v>
      </c>
      <c r="H288" s="11">
        <v>0</v>
      </c>
      <c r="I288" s="11">
        <v>2831513.98</v>
      </c>
      <c r="J288" s="11">
        <v>1299114.33</v>
      </c>
      <c r="K288" s="11">
        <v>1602402.6400000001</v>
      </c>
      <c r="L288" s="11">
        <v>941162.15999999992</v>
      </c>
      <c r="M288" s="11">
        <v>725511.72116278415</v>
      </c>
      <c r="N288" s="11">
        <v>892166.86374595982</v>
      </c>
      <c r="O288" s="11">
        <v>352600.07893441443</v>
      </c>
      <c r="P288" s="11">
        <v>907102.47920410451</v>
      </c>
      <c r="Q288" s="11">
        <v>2877381.1430472629</v>
      </c>
      <c r="R288" s="11">
        <f>SUM('UPL Debt Allocation by Hospital'!I288,'UPL Debt Allocation by Hospital'!K288,'UPL Debt Allocation by Hospital'!O288:Q288)</f>
        <v>206616.4226852663</v>
      </c>
      <c r="S288" s="11">
        <f t="shared" si="13"/>
        <v>0</v>
      </c>
      <c r="T288" s="11">
        <v>725511.72116278415</v>
      </c>
      <c r="U288" s="11">
        <v>892166.86374595982</v>
      </c>
      <c r="V288" s="11">
        <v>352600.07893441443</v>
      </c>
      <c r="W288" s="11">
        <v>907102.47920410451</v>
      </c>
      <c r="X288" s="11">
        <v>2877381.1430472629</v>
      </c>
      <c r="Y288" s="11">
        <f>SUM('UPL Debt Allocation by Hospital'!I288,'UPL Debt Allocation by Hospital'!K288,'UPL Debt Allocation by Hospital'!U288:W288)</f>
        <v>206616.42268526624</v>
      </c>
      <c r="Z288" s="11">
        <f t="shared" si="14"/>
        <v>0</v>
      </c>
      <c r="AA288" s="11">
        <v>3729225.7427470833</v>
      </c>
      <c r="AB288" s="11">
        <v>5014418.6685984973</v>
      </c>
      <c r="AC288" s="11">
        <v>1797384.3340302538</v>
      </c>
      <c r="AD288" s="11">
        <v>3272529.0322381002</v>
      </c>
      <c r="AE288" s="11">
        <v>13813557.777613934</v>
      </c>
      <c r="AF288" s="11">
        <f>SUM('UPL Debt Allocation by Hospital'!I288,'UPL Debt Allocation by Hospital'!K288,'UPL Debt Allocation by Hospital'!AA288:AC288)</f>
        <v>440980.34936833661</v>
      </c>
      <c r="AG288" s="11">
        <f t="shared" si="12"/>
        <v>0</v>
      </c>
    </row>
    <row r="289" spans="1:33" ht="16.2" x14ac:dyDescent="0.3">
      <c r="A289" s="13" t="s">
        <v>503</v>
      </c>
      <c r="B289" s="13" t="s">
        <v>503</v>
      </c>
      <c r="C289" s="12" t="s">
        <v>174</v>
      </c>
      <c r="D289" s="12" t="s">
        <v>13</v>
      </c>
      <c r="E289" s="12"/>
      <c r="F289" s="12"/>
      <c r="G289" s="12" t="s">
        <v>750</v>
      </c>
      <c r="H289" s="11">
        <v>2287517.23</v>
      </c>
      <c r="I289" s="11">
        <v>3706696.08</v>
      </c>
      <c r="J289" s="11">
        <v>5039126.51</v>
      </c>
      <c r="K289" s="11">
        <v>4326274.71</v>
      </c>
      <c r="L289" s="11">
        <v>4071765.79</v>
      </c>
      <c r="M289" s="11">
        <v>178162.94341119667</v>
      </c>
      <c r="N289" s="11">
        <v>219070.6696969344</v>
      </c>
      <c r="O289" s="11">
        <v>211365.98215309004</v>
      </c>
      <c r="P289" s="11">
        <v>227435.48655631003</v>
      </c>
      <c r="Q289" s="11">
        <v>836035.08181753126</v>
      </c>
      <c r="R289" s="11">
        <f>SUM('UPL Debt Allocation by Hospital'!I289,'UPL Debt Allocation by Hospital'!K289,'UPL Debt Allocation by Hospital'!O289:Q289)</f>
        <v>469889.47016597696</v>
      </c>
      <c r="S289" s="11">
        <f t="shared" si="13"/>
        <v>0</v>
      </c>
      <c r="T289" s="11">
        <v>185808.62570028703</v>
      </c>
      <c r="U289" s="11">
        <v>229810.99502417966</v>
      </c>
      <c r="V289" s="11">
        <v>228872.89068615375</v>
      </c>
      <c r="W289" s="11">
        <v>249281.98232953457</v>
      </c>
      <c r="X289" s="11">
        <v>893774.49374015501</v>
      </c>
      <c r="Y289" s="11">
        <f>SUM('UPL Debt Allocation by Hospital'!I289,'UPL Debt Allocation by Hospital'!K289,'UPL Debt Allocation by Hospital'!U289:W289)</f>
        <v>470870.9359606051</v>
      </c>
      <c r="Z289" s="11">
        <f t="shared" si="14"/>
        <v>0</v>
      </c>
      <c r="AA289" s="11">
        <v>0</v>
      </c>
      <c r="AB289" s="11">
        <v>0</v>
      </c>
      <c r="AC289" s="11">
        <v>0</v>
      </c>
      <c r="AD289" s="11">
        <v>168100.17697135353</v>
      </c>
      <c r="AE289" s="11">
        <v>168100.17697135353</v>
      </c>
      <c r="AF289" s="11">
        <f>SUM('UPL Debt Allocation by Hospital'!I289,'UPL Debt Allocation by Hospital'!K289,'UPL Debt Allocation by Hospital'!AA289:AC289)</f>
        <v>453247.62915503141</v>
      </c>
      <c r="AG289" s="11">
        <f t="shared" si="12"/>
        <v>285147.45218367787</v>
      </c>
    </row>
    <row r="290" spans="1:33" ht="16.2" x14ac:dyDescent="0.3">
      <c r="A290" s="13" t="s">
        <v>504</v>
      </c>
      <c r="B290" s="13" t="s">
        <v>504</v>
      </c>
      <c r="C290" s="12" t="s">
        <v>749</v>
      </c>
      <c r="D290" s="12" t="s">
        <v>13</v>
      </c>
      <c r="E290" s="12"/>
      <c r="F290" s="12"/>
      <c r="G290" s="12" t="s">
        <v>660</v>
      </c>
      <c r="H290" s="11">
        <v>792245</v>
      </c>
      <c r="I290" s="11">
        <v>813267.82</v>
      </c>
      <c r="J290" s="11">
        <v>801258.78</v>
      </c>
      <c r="K290" s="11">
        <v>3847196.71</v>
      </c>
      <c r="L290" s="11">
        <v>772101.67999999993</v>
      </c>
      <c r="M290" s="11">
        <v>485646.99973182729</v>
      </c>
      <c r="N290" s="11">
        <v>181493.10073767509</v>
      </c>
      <c r="O290" s="11">
        <v>275860.0934374581</v>
      </c>
      <c r="P290" s="11">
        <v>146124.02636450448</v>
      </c>
      <c r="Q290" s="11">
        <v>1089124.2202714649</v>
      </c>
      <c r="R290" s="11">
        <f>SUM('UPL Debt Allocation by Hospital'!I290,'UPL Debt Allocation by Hospital'!K290,'UPL Debt Allocation by Hospital'!O290:Q290)</f>
        <v>195806.32662602296</v>
      </c>
      <c r="S290" s="11">
        <f t="shared" si="13"/>
        <v>0</v>
      </c>
      <c r="T290" s="11">
        <v>506488.0489057271</v>
      </c>
      <c r="U290" s="11">
        <v>190391.11957912848</v>
      </c>
      <c r="V290" s="11">
        <v>298708.88572908647</v>
      </c>
      <c r="W290" s="11">
        <v>160160.0854363518</v>
      </c>
      <c r="X290" s="11">
        <v>1155748.1396502939</v>
      </c>
      <c r="Y290" s="11">
        <f>SUM('UPL Debt Allocation by Hospital'!I290,'UPL Debt Allocation by Hospital'!K290,'UPL Debt Allocation by Hospital'!U290:W290)</f>
        <v>197244.33036278875</v>
      </c>
      <c r="Z290" s="11">
        <f t="shared" si="14"/>
        <v>0</v>
      </c>
      <c r="AA290" s="11">
        <v>1874786.8904109856</v>
      </c>
      <c r="AB290" s="11">
        <v>0</v>
      </c>
      <c r="AC290" s="11">
        <v>1817323.4259593708</v>
      </c>
      <c r="AD290" s="11">
        <v>0</v>
      </c>
      <c r="AE290" s="11">
        <v>3692110.3163703564</v>
      </c>
      <c r="AF290" s="11">
        <f>SUM('UPL Debt Allocation by Hospital'!I290,'UPL Debt Allocation by Hospital'!K290,'UPL Debt Allocation by Hospital'!AA290:AC290)</f>
        <v>270981.03914117347</v>
      </c>
      <c r="AG290" s="11">
        <f t="shared" si="12"/>
        <v>0</v>
      </c>
    </row>
    <row r="291" spans="1:33" ht="16.2" x14ac:dyDescent="0.3">
      <c r="A291" s="15" t="s">
        <v>234</v>
      </c>
      <c r="B291" s="13" t="s">
        <v>234</v>
      </c>
      <c r="C291" s="12" t="s">
        <v>748</v>
      </c>
      <c r="D291" s="12" t="s">
        <v>219</v>
      </c>
      <c r="E291" s="12"/>
      <c r="F291" s="12"/>
      <c r="G291" s="12" t="s">
        <v>704</v>
      </c>
      <c r="H291" s="11">
        <v>14907.14</v>
      </c>
      <c r="I291" s="11">
        <v>105409.98</v>
      </c>
      <c r="J291" s="11">
        <v>104050.67</v>
      </c>
      <c r="K291" s="11">
        <v>8562.4699999999975</v>
      </c>
      <c r="L291" s="11">
        <v>58584.56</v>
      </c>
      <c r="M291" s="11">
        <v>3861.2017802381288</v>
      </c>
      <c r="N291" s="11">
        <v>433.12552066708446</v>
      </c>
      <c r="O291" s="11">
        <v>3058.4730234933945</v>
      </c>
      <c r="P291" s="11">
        <v>2839.7250278993924</v>
      </c>
      <c r="Q291" s="11">
        <v>10192.525352298</v>
      </c>
      <c r="R291" s="11">
        <f>SUM('UPL Debt Allocation by Hospital'!I291,'UPL Debt Allocation by Hospital'!K291,'UPL Debt Allocation by Hospital'!O291:Q291)</f>
        <v>6809.5104485581169</v>
      </c>
      <c r="S291" s="11">
        <f t="shared" si="13"/>
        <v>0</v>
      </c>
      <c r="T291" s="11">
        <v>4027.1662028228984</v>
      </c>
      <c r="U291" s="11">
        <v>454.37157504968121</v>
      </c>
      <c r="V291" s="11">
        <v>3311.7985914381929</v>
      </c>
      <c r="W291" s="11">
        <v>3112.4970643061392</v>
      </c>
      <c r="X291" s="11">
        <v>10905.833433616912</v>
      </c>
      <c r="Y291" s="11">
        <f>SUM('UPL Debt Allocation by Hospital'!I291,'UPL Debt Allocation by Hospital'!K291,'UPL Debt Allocation by Hospital'!U291:W291)</f>
        <v>6821.5567955007637</v>
      </c>
      <c r="Z291" s="11">
        <f t="shared" si="14"/>
        <v>0</v>
      </c>
      <c r="AA291" s="11">
        <v>0</v>
      </c>
      <c r="AB291" s="11">
        <v>0</v>
      </c>
      <c r="AC291" s="11">
        <v>78.026631902311223</v>
      </c>
      <c r="AD291" s="11">
        <v>0</v>
      </c>
      <c r="AE291" s="11">
        <v>78.026631902311223</v>
      </c>
      <c r="AF291" s="11">
        <f>SUM('UPL Debt Allocation by Hospital'!I291,'UPL Debt Allocation by Hospital'!K291,'UPL Debt Allocation by Hospital'!AA291:AC291)</f>
        <v>6610.580594374559</v>
      </c>
      <c r="AG291" s="11">
        <f t="shared" si="12"/>
        <v>6532.5539624722478</v>
      </c>
    </row>
    <row r="292" spans="1:33" ht="16.2" x14ac:dyDescent="0.3">
      <c r="A292" s="13" t="s">
        <v>747</v>
      </c>
      <c r="B292" s="13" t="s">
        <v>747</v>
      </c>
      <c r="C292" s="12" t="s">
        <v>746</v>
      </c>
      <c r="D292" s="12" t="s">
        <v>13</v>
      </c>
      <c r="E292" s="12"/>
      <c r="F292" s="12"/>
      <c r="G292" s="12" t="s">
        <v>660</v>
      </c>
      <c r="H292" s="11">
        <v>2901189.87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169530.49902395139</v>
      </c>
      <c r="Q292" s="11">
        <v>169530.49902395139</v>
      </c>
      <c r="R292" s="11">
        <f>SUM('UPL Debt Allocation by Hospital'!I292,'UPL Debt Allocation by Hospital'!K292,'UPL Debt Allocation by Hospital'!O292:Q292)</f>
        <v>29698.911511962666</v>
      </c>
      <c r="S292" s="11">
        <f t="shared" si="13"/>
        <v>0</v>
      </c>
      <c r="T292" s="11">
        <v>0</v>
      </c>
      <c r="U292" s="11">
        <v>0</v>
      </c>
      <c r="V292" s="11">
        <v>0</v>
      </c>
      <c r="W292" s="11">
        <v>185814.88536329436</v>
      </c>
      <c r="X292" s="11">
        <v>185814.88536329436</v>
      </c>
      <c r="Y292" s="11">
        <f>SUM('UPL Debt Allocation by Hospital'!I292,'UPL Debt Allocation by Hospital'!K292,'UPL Debt Allocation by Hospital'!U292:W292)</f>
        <v>29698.911511962666</v>
      </c>
      <c r="Z292" s="11">
        <f t="shared" si="14"/>
        <v>0</v>
      </c>
      <c r="AA292" s="11">
        <v>0</v>
      </c>
      <c r="AB292" s="11">
        <v>0</v>
      </c>
      <c r="AC292" s="11">
        <v>0</v>
      </c>
      <c r="AD292" s="11">
        <v>1027.7967493603594</v>
      </c>
      <c r="AE292" s="11">
        <v>1027.7967493603594</v>
      </c>
      <c r="AF292" s="11">
        <f>SUM('UPL Debt Allocation by Hospital'!I292,'UPL Debt Allocation by Hospital'!K292,'UPL Debt Allocation by Hospital'!AA292:AC292)</f>
        <v>29698.911511962666</v>
      </c>
      <c r="AG292" s="11">
        <f t="shared" si="12"/>
        <v>28671.114762602305</v>
      </c>
    </row>
    <row r="293" spans="1:33" ht="16.2" x14ac:dyDescent="0.3">
      <c r="A293" s="13" t="s">
        <v>505</v>
      </c>
      <c r="B293" s="13" t="s">
        <v>505</v>
      </c>
      <c r="C293" s="12" t="s">
        <v>745</v>
      </c>
      <c r="D293" s="12" t="s">
        <v>744</v>
      </c>
      <c r="E293" s="12"/>
      <c r="F293" s="12"/>
      <c r="G293" s="12" t="s">
        <v>653</v>
      </c>
      <c r="H293" s="11">
        <v>5341636</v>
      </c>
      <c r="I293" s="11">
        <v>24460171.009999998</v>
      </c>
      <c r="J293" s="11">
        <v>18159587.670000002</v>
      </c>
      <c r="K293" s="11">
        <v>21615349.109999999</v>
      </c>
      <c r="L293" s="11">
        <v>19684094.710000001</v>
      </c>
      <c r="M293" s="11">
        <v>780002.83133518952</v>
      </c>
      <c r="N293" s="11">
        <v>1016518.1540300774</v>
      </c>
      <c r="O293" s="11">
        <v>1043461.2086765798</v>
      </c>
      <c r="P293" s="11">
        <v>0</v>
      </c>
      <c r="Q293" s="11">
        <v>2839982.1940418468</v>
      </c>
      <c r="R293" s="11">
        <f>SUM('UPL Debt Allocation by Hospital'!I293,'UPL Debt Allocation by Hospital'!K293,'UPL Debt Allocation by Hospital'!O293:Q293)</f>
        <v>2169959.0063723908</v>
      </c>
      <c r="S293" s="11">
        <f t="shared" si="13"/>
        <v>0</v>
      </c>
      <c r="T293" s="11">
        <v>813529.36708361318</v>
      </c>
      <c r="U293" s="11">
        <v>1066381.2975090323</v>
      </c>
      <c r="V293" s="11">
        <v>1129888.4556347486</v>
      </c>
      <c r="W293" s="11">
        <v>0</v>
      </c>
      <c r="X293" s="11">
        <v>3009799.1202273942</v>
      </c>
      <c r="Y293" s="11">
        <f>SUM('UPL Debt Allocation by Hospital'!I293,'UPL Debt Allocation by Hospital'!K293,'UPL Debt Allocation by Hospital'!U293:W293)</f>
        <v>2174602.52021892</v>
      </c>
      <c r="Z293" s="11">
        <f t="shared" si="14"/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f>SUM('UPL Debt Allocation by Hospital'!I293,'UPL Debt Allocation by Hospital'!K293,'UPL Debt Allocation by Hospital'!AA293:AC293)</f>
        <v>2092301.300323064</v>
      </c>
      <c r="AG293" s="11">
        <f t="shared" si="12"/>
        <v>2092301.300323064</v>
      </c>
    </row>
    <row r="294" spans="1:33" ht="16.2" x14ac:dyDescent="0.3">
      <c r="A294" s="13" t="s">
        <v>506</v>
      </c>
      <c r="B294" s="13" t="s">
        <v>506</v>
      </c>
      <c r="C294" s="12" t="s">
        <v>175</v>
      </c>
      <c r="D294" s="12" t="s">
        <v>744</v>
      </c>
      <c r="E294" s="12"/>
      <c r="F294" s="12"/>
      <c r="G294" s="12" t="s">
        <v>653</v>
      </c>
      <c r="H294" s="11">
        <v>2714555.98</v>
      </c>
      <c r="I294" s="11">
        <v>3100796</v>
      </c>
      <c r="J294" s="11">
        <v>2853001.26</v>
      </c>
      <c r="K294" s="11">
        <v>5875290.8199999994</v>
      </c>
      <c r="L294" s="11">
        <v>3134794.87</v>
      </c>
      <c r="M294" s="11">
        <v>130912.48749309345</v>
      </c>
      <c r="N294" s="11">
        <v>291869.79798379046</v>
      </c>
      <c r="O294" s="11">
        <v>169434.2451196271</v>
      </c>
      <c r="P294" s="11">
        <v>0</v>
      </c>
      <c r="Q294" s="11">
        <v>592216.53059651097</v>
      </c>
      <c r="R294" s="11">
        <f>SUM('UPL Debt Allocation by Hospital'!I294,'UPL Debt Allocation by Hospital'!K294,'UPL Debt Allocation by Hospital'!O294:Q294)</f>
        <v>420566.35741272627</v>
      </c>
      <c r="S294" s="11">
        <f t="shared" si="13"/>
        <v>0</v>
      </c>
      <c r="T294" s="11">
        <v>136539.44423674938</v>
      </c>
      <c r="U294" s="11">
        <v>306186.8522895503</v>
      </c>
      <c r="V294" s="11">
        <v>183468.05416241608</v>
      </c>
      <c r="W294" s="11">
        <v>0</v>
      </c>
      <c r="X294" s="11">
        <v>626194.3506887157</v>
      </c>
      <c r="Y294" s="11">
        <f>SUM('UPL Debt Allocation by Hospital'!I294,'UPL Debt Allocation by Hospital'!K294,'UPL Debt Allocation by Hospital'!U294:W294)</f>
        <v>421495.45143947186</v>
      </c>
      <c r="Z294" s="11">
        <f t="shared" si="14"/>
        <v>0</v>
      </c>
      <c r="AA294" s="11">
        <v>29243.20215919544</v>
      </c>
      <c r="AB294" s="11">
        <v>0</v>
      </c>
      <c r="AC294" s="11">
        <v>0</v>
      </c>
      <c r="AD294" s="11">
        <v>0</v>
      </c>
      <c r="AE294" s="11">
        <v>29243.20215919544</v>
      </c>
      <c r="AF294" s="11">
        <f>SUM('UPL Debt Allocation by Hospital'!I294,'UPL Debt Allocation by Hospital'!K294,'UPL Debt Allocation by Hospital'!AA294:AC294)</f>
        <v>405172.3240831297</v>
      </c>
      <c r="AG294" s="11">
        <f t="shared" si="12"/>
        <v>375929.12192393426</v>
      </c>
    </row>
    <row r="295" spans="1:33" ht="16.2" x14ac:dyDescent="0.3">
      <c r="A295" s="14" t="s">
        <v>743</v>
      </c>
      <c r="B295" s="13" t="s">
        <v>743</v>
      </c>
      <c r="C295" s="12" t="s">
        <v>742</v>
      </c>
      <c r="D295" s="12" t="s">
        <v>13</v>
      </c>
      <c r="E295" s="12"/>
      <c r="F295" s="12"/>
      <c r="G295" s="12" t="s">
        <v>717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f>SUM('UPL Debt Allocation by Hospital'!I295,'UPL Debt Allocation by Hospital'!K295,'UPL Debt Allocation by Hospital'!O295:Q295)</f>
        <v>0</v>
      </c>
      <c r="S295" s="11">
        <f t="shared" si="13"/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f>SUM('UPL Debt Allocation by Hospital'!I295,'UPL Debt Allocation by Hospital'!K295,'UPL Debt Allocation by Hospital'!U295:W295)</f>
        <v>0</v>
      </c>
      <c r="Z295" s="11">
        <f t="shared" si="14"/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f>SUM('UPL Debt Allocation by Hospital'!I295,'UPL Debt Allocation by Hospital'!K295,'UPL Debt Allocation by Hospital'!AA295:AC295)</f>
        <v>0</v>
      </c>
      <c r="AG295" s="11">
        <f t="shared" si="12"/>
        <v>0</v>
      </c>
    </row>
    <row r="296" spans="1:33" ht="16.2" x14ac:dyDescent="0.3">
      <c r="A296" s="13" t="s">
        <v>507</v>
      </c>
      <c r="B296" s="13" t="s">
        <v>507</v>
      </c>
      <c r="C296" s="12" t="s">
        <v>621</v>
      </c>
      <c r="D296" s="12" t="s">
        <v>13</v>
      </c>
      <c r="E296" s="12" t="s">
        <v>14</v>
      </c>
      <c r="F296" s="12"/>
      <c r="G296" s="12" t="s">
        <v>741</v>
      </c>
      <c r="H296" s="11">
        <v>431402.37</v>
      </c>
      <c r="I296" s="11">
        <v>803611.25</v>
      </c>
      <c r="J296" s="11">
        <v>889069.42999999993</v>
      </c>
      <c r="K296" s="11">
        <v>419891.06</v>
      </c>
      <c r="L296" s="11">
        <v>406487.32999999996</v>
      </c>
      <c r="M296" s="11">
        <v>13787.304991868514</v>
      </c>
      <c r="N296" s="11">
        <v>7307.566250235328</v>
      </c>
      <c r="O296" s="11">
        <v>10166.962816017905</v>
      </c>
      <c r="P296" s="11">
        <v>27478.092369315338</v>
      </c>
      <c r="Q296" s="11">
        <v>58739.926427437087</v>
      </c>
      <c r="R296" s="11">
        <f>SUM('UPL Debt Allocation by Hospital'!I296,'UPL Debt Allocation by Hospital'!K296,'UPL Debt Allocation by Hospital'!O296:Q296)</f>
        <v>65707.435118676498</v>
      </c>
      <c r="S296" s="11">
        <f t="shared" si="13"/>
        <v>6967.5086912394108</v>
      </c>
      <c r="T296" s="11">
        <v>13787.304991868514</v>
      </c>
      <c r="U296" s="11">
        <v>7307.566250235328</v>
      </c>
      <c r="V296" s="11">
        <v>10166.962816017905</v>
      </c>
      <c r="W296" s="11">
        <v>27478.092369315338</v>
      </c>
      <c r="X296" s="11">
        <v>58739.926427437087</v>
      </c>
      <c r="Y296" s="11">
        <f>SUM('UPL Debt Allocation by Hospital'!I296,'UPL Debt Allocation by Hospital'!K296,'UPL Debt Allocation by Hospital'!U296:W296)</f>
        <v>65707.435118676483</v>
      </c>
      <c r="Z296" s="11">
        <f t="shared" si="14"/>
        <v>6967.5086912393963</v>
      </c>
      <c r="AA296" s="11">
        <v>0</v>
      </c>
      <c r="AB296" s="11">
        <v>0</v>
      </c>
      <c r="AC296" s="11">
        <v>0</v>
      </c>
      <c r="AD296" s="11">
        <v>3273.513956933687</v>
      </c>
      <c r="AE296" s="11">
        <v>3273.513956933687</v>
      </c>
      <c r="AF296" s="11">
        <f>SUM('UPL Debt Allocation by Hospital'!I296,'UPL Debt Allocation by Hospital'!K296,'UPL Debt Allocation by Hospital'!AA296:AC296)</f>
        <v>64852.583478402456</v>
      </c>
      <c r="AG296" s="11">
        <f t="shared" si="12"/>
        <v>61579.069521468766</v>
      </c>
    </row>
    <row r="297" spans="1:33" ht="16.2" x14ac:dyDescent="0.3">
      <c r="A297" s="13" t="s">
        <v>508</v>
      </c>
      <c r="B297" s="13" t="s">
        <v>508</v>
      </c>
      <c r="C297" s="12" t="s">
        <v>176</v>
      </c>
      <c r="D297" s="12" t="s">
        <v>13</v>
      </c>
      <c r="E297" s="12" t="s">
        <v>14</v>
      </c>
      <c r="F297" s="12"/>
      <c r="G297" s="12" t="s">
        <v>740</v>
      </c>
      <c r="H297" s="11">
        <v>358380.98</v>
      </c>
      <c r="I297" s="11">
        <v>326070.86</v>
      </c>
      <c r="J297" s="11">
        <v>174867.09</v>
      </c>
      <c r="K297" s="11">
        <v>148880.01</v>
      </c>
      <c r="L297" s="11">
        <v>174495.9</v>
      </c>
      <c r="M297" s="11">
        <v>101834.55668503694</v>
      </c>
      <c r="N297" s="11">
        <v>149474.16510369006</v>
      </c>
      <c r="O297" s="11">
        <v>79529.165129056884</v>
      </c>
      <c r="P297" s="11">
        <v>42083.155027432804</v>
      </c>
      <c r="Q297" s="11">
        <v>372921.04194521671</v>
      </c>
      <c r="R297" s="11">
        <f>SUM('UPL Debt Allocation by Hospital'!I297,'UPL Debt Allocation by Hospital'!K297,'UPL Debt Allocation by Hospital'!O297:Q297)</f>
        <v>31828.352696808426</v>
      </c>
      <c r="S297" s="11">
        <f t="shared" si="13"/>
        <v>0</v>
      </c>
      <c r="T297" s="11">
        <v>101834.55668503694</v>
      </c>
      <c r="U297" s="11">
        <v>149474.16510369006</v>
      </c>
      <c r="V297" s="11">
        <v>79529.165129056884</v>
      </c>
      <c r="W297" s="11">
        <v>42083.155027432804</v>
      </c>
      <c r="X297" s="11">
        <v>372921.04194521671</v>
      </c>
      <c r="Y297" s="11">
        <f>SUM('UPL Debt Allocation by Hospital'!I297,'UPL Debt Allocation by Hospital'!K297,'UPL Debt Allocation by Hospital'!U297:W297)</f>
        <v>31828.352696808422</v>
      </c>
      <c r="Z297" s="11">
        <f t="shared" si="14"/>
        <v>0</v>
      </c>
      <c r="AA297" s="11">
        <v>523771.59229162248</v>
      </c>
      <c r="AB297" s="11">
        <v>851686.18920094403</v>
      </c>
      <c r="AC297" s="11">
        <v>410781.54487699381</v>
      </c>
      <c r="AD297" s="11">
        <v>123748.19147112583</v>
      </c>
      <c r="AE297" s="11">
        <v>1909987.5178406863</v>
      </c>
      <c r="AF297" s="11">
        <f>SUM('UPL Debt Allocation by Hospital'!I297,'UPL Debt Allocation by Hospital'!K297,'UPL Debt Allocation by Hospital'!AA297:AC297)</f>
        <v>71625.518511863542</v>
      </c>
      <c r="AG297" s="11">
        <f t="shared" si="12"/>
        <v>0</v>
      </c>
    </row>
    <row r="298" spans="1:33" ht="16.2" x14ac:dyDescent="0.3">
      <c r="A298" s="13" t="s">
        <v>509</v>
      </c>
      <c r="B298" s="13" t="s">
        <v>509</v>
      </c>
      <c r="C298" s="12" t="s">
        <v>622</v>
      </c>
      <c r="D298" s="12" t="s">
        <v>28</v>
      </c>
      <c r="E298" s="12" t="s">
        <v>14</v>
      </c>
      <c r="F298" s="12"/>
      <c r="G298" s="12" t="s">
        <v>739</v>
      </c>
      <c r="H298" s="11">
        <v>67770.990000000005</v>
      </c>
      <c r="I298" s="11">
        <v>131717.76000000001</v>
      </c>
      <c r="J298" s="11">
        <v>452710.09</v>
      </c>
      <c r="K298" s="11">
        <v>516653.16000000003</v>
      </c>
      <c r="L298" s="11">
        <v>542672.80000000005</v>
      </c>
      <c r="M298" s="11">
        <v>4186.3499282967205</v>
      </c>
      <c r="N298" s="11">
        <v>9180.4700696047257</v>
      </c>
      <c r="O298" s="11">
        <v>14253.085927843207</v>
      </c>
      <c r="P298" s="11">
        <v>19851.225576011213</v>
      </c>
      <c r="Q298" s="11">
        <v>47471.131501755866</v>
      </c>
      <c r="R298" s="11">
        <f>SUM('UPL Debt Allocation by Hospital'!I298,'UPL Debt Allocation by Hospital'!K298,'UPL Debt Allocation by Hospital'!O298:Q298)</f>
        <v>45012.097882190035</v>
      </c>
      <c r="S298" s="11">
        <f t="shared" si="13"/>
        <v>0</v>
      </c>
      <c r="T298" s="11">
        <v>4186.3499282967205</v>
      </c>
      <c r="U298" s="11">
        <v>9180.4700696047257</v>
      </c>
      <c r="V298" s="11">
        <v>14253.085927843207</v>
      </c>
      <c r="W298" s="11">
        <v>19851.225576011213</v>
      </c>
      <c r="X298" s="11">
        <v>47471.131501755866</v>
      </c>
      <c r="Y298" s="11">
        <f>SUM('UPL Debt Allocation by Hospital'!I298,'UPL Debt Allocation by Hospital'!K298,'UPL Debt Allocation by Hospital'!U298:W298)</f>
        <v>45012.097882190028</v>
      </c>
      <c r="Z298" s="11">
        <f t="shared" si="14"/>
        <v>0</v>
      </c>
      <c r="AA298" s="11">
        <v>433.72408070090597</v>
      </c>
      <c r="AB298" s="11">
        <v>650.60578944159317</v>
      </c>
      <c r="AC298" s="11">
        <v>133.63497257897427</v>
      </c>
      <c r="AD298" s="11">
        <v>1965.0006994922398</v>
      </c>
      <c r="AE298" s="11">
        <v>3182.965542213713</v>
      </c>
      <c r="AF298" s="11">
        <f>SUM('UPL Debt Allocation by Hospital'!I298,'UPL Debt Allocation by Hospital'!K298,'UPL Debt Allocation by Hospital'!AA298:AC298)</f>
        <v>44290.16103919845</v>
      </c>
      <c r="AG298" s="11">
        <f t="shared" si="12"/>
        <v>41107.195496984736</v>
      </c>
    </row>
    <row r="299" spans="1:33" ht="16.2" x14ac:dyDescent="0.3">
      <c r="A299" s="13" t="s">
        <v>510</v>
      </c>
      <c r="B299" s="13" t="s">
        <v>510</v>
      </c>
      <c r="C299" s="12" t="s">
        <v>177</v>
      </c>
      <c r="D299" s="12" t="s">
        <v>13</v>
      </c>
      <c r="E299" s="12"/>
      <c r="F299" s="12"/>
      <c r="G299" s="12" t="s">
        <v>673</v>
      </c>
      <c r="H299" s="11">
        <v>28498923.620000001</v>
      </c>
      <c r="I299" s="11">
        <v>27533709.68</v>
      </c>
      <c r="J299" s="11">
        <v>13152324.620000001</v>
      </c>
      <c r="K299" s="11">
        <v>12743810.91</v>
      </c>
      <c r="L299" s="11">
        <v>12108182.809999999</v>
      </c>
      <c r="M299" s="11">
        <v>591694.13670111925</v>
      </c>
      <c r="N299" s="11">
        <v>595737.19858477183</v>
      </c>
      <c r="O299" s="11">
        <v>598719.9411058086</v>
      </c>
      <c r="P299" s="11">
        <v>579001.63823245827</v>
      </c>
      <c r="Q299" s="11">
        <v>2365152.9146241578</v>
      </c>
      <c r="R299" s="11">
        <f>SUM('UPL Debt Allocation by Hospital'!I299,'UPL Debt Allocation by Hospital'!K299,'UPL Debt Allocation by Hospital'!O299:Q299)</f>
        <v>1843272.342016527</v>
      </c>
      <c r="S299" s="11">
        <f t="shared" si="13"/>
        <v>0</v>
      </c>
      <c r="T299" s="11">
        <v>617086.0913630561</v>
      </c>
      <c r="U299" s="11">
        <v>624944.26373499876</v>
      </c>
      <c r="V299" s="11">
        <v>648310.39619743673</v>
      </c>
      <c r="W299" s="11">
        <v>634618.09911928535</v>
      </c>
      <c r="X299" s="11">
        <v>2524958.8504147772</v>
      </c>
      <c r="Y299" s="11">
        <f>SUM('UPL Debt Allocation by Hospital'!I299,'UPL Debt Allocation by Hospital'!K299,'UPL Debt Allocation by Hospital'!U299:W299)</f>
        <v>1846121.3365926417</v>
      </c>
      <c r="Z299" s="11">
        <f t="shared" si="14"/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f>SUM('UPL Debt Allocation by Hospital'!I299,'UPL Debt Allocation by Hospital'!K299,'UPL Debt Allocation by Hospital'!AA299:AC299)</f>
        <v>1794430.768591312</v>
      </c>
      <c r="AG299" s="11">
        <f t="shared" si="12"/>
        <v>1794430.768591312</v>
      </c>
    </row>
    <row r="300" spans="1:33" ht="16.2" x14ac:dyDescent="0.3">
      <c r="A300" s="13" t="s">
        <v>511</v>
      </c>
      <c r="B300" s="13" t="s">
        <v>511</v>
      </c>
      <c r="C300" s="12" t="s">
        <v>178</v>
      </c>
      <c r="D300" s="12" t="s">
        <v>13</v>
      </c>
      <c r="E300" s="12" t="s">
        <v>14</v>
      </c>
      <c r="F300" s="12"/>
      <c r="G300" s="12" t="s">
        <v>738</v>
      </c>
      <c r="H300" s="11">
        <v>2985177.98</v>
      </c>
      <c r="I300" s="11">
        <v>2165298.15</v>
      </c>
      <c r="J300" s="11">
        <v>1921696.4899999998</v>
      </c>
      <c r="K300" s="11">
        <v>827585.88</v>
      </c>
      <c r="L300" s="11">
        <v>1430164.31</v>
      </c>
      <c r="M300" s="11">
        <v>13149.558627566503</v>
      </c>
      <c r="N300" s="11">
        <v>43207.040069885588</v>
      </c>
      <c r="O300" s="11">
        <v>81302.796578348527</v>
      </c>
      <c r="P300" s="11">
        <v>96735.920098347604</v>
      </c>
      <c r="Q300" s="11">
        <v>234395.31537414819</v>
      </c>
      <c r="R300" s="11">
        <f>SUM('UPL Debt Allocation by Hospital'!I300,'UPL Debt Allocation by Hospital'!K300,'UPL Debt Allocation by Hospital'!O300:Q300)</f>
        <v>185058.37856084417</v>
      </c>
      <c r="S300" s="11">
        <f t="shared" si="13"/>
        <v>0</v>
      </c>
      <c r="T300" s="11">
        <v>13149.558627566503</v>
      </c>
      <c r="U300" s="11">
        <v>43207.040069885588</v>
      </c>
      <c r="V300" s="11">
        <v>81302.796578348527</v>
      </c>
      <c r="W300" s="11">
        <v>96735.920098347604</v>
      </c>
      <c r="X300" s="11">
        <v>234395.31537414819</v>
      </c>
      <c r="Y300" s="11">
        <f>SUM('UPL Debt Allocation by Hospital'!I300,'UPL Debt Allocation by Hospital'!K300,'UPL Debt Allocation by Hospital'!U300:W300)</f>
        <v>185058.37856084417</v>
      </c>
      <c r="Z300" s="11">
        <f t="shared" si="14"/>
        <v>0</v>
      </c>
      <c r="AA300" s="11">
        <v>0</v>
      </c>
      <c r="AB300" s="11">
        <v>0</v>
      </c>
      <c r="AC300" s="11">
        <v>0</v>
      </c>
      <c r="AD300" s="11">
        <v>7040.519947788137</v>
      </c>
      <c r="AE300" s="11">
        <v>7040.519947788137</v>
      </c>
      <c r="AF300" s="11">
        <f>SUM('UPL Debt Allocation by Hospital'!I300,'UPL Debt Allocation by Hospital'!K300,'UPL Debt Allocation by Hospital'!AA300:AC300)</f>
        <v>181294.22586435557</v>
      </c>
      <c r="AG300" s="11">
        <f t="shared" si="12"/>
        <v>174253.70591656744</v>
      </c>
    </row>
    <row r="301" spans="1:33" ht="16.2" x14ac:dyDescent="0.3">
      <c r="A301" s="13" t="s">
        <v>737</v>
      </c>
      <c r="B301" s="13" t="s">
        <v>512</v>
      </c>
      <c r="C301" s="12" t="s">
        <v>179</v>
      </c>
      <c r="D301" s="12" t="s">
        <v>13</v>
      </c>
      <c r="E301" s="12"/>
      <c r="F301" s="12"/>
      <c r="G301" s="12" t="s">
        <v>736</v>
      </c>
      <c r="H301" s="11">
        <v>5226132.5</v>
      </c>
      <c r="I301" s="11">
        <v>0</v>
      </c>
      <c r="J301" s="11">
        <v>6128764.2199999997</v>
      </c>
      <c r="K301" s="11">
        <v>6560922.6199999992</v>
      </c>
      <c r="L301" s="11">
        <v>5186204.8900000006</v>
      </c>
      <c r="M301" s="11">
        <v>202679.60621726615</v>
      </c>
      <c r="N301" s="11">
        <v>309918.129005061</v>
      </c>
      <c r="O301" s="11">
        <v>243629.4212601773</v>
      </c>
      <c r="P301" s="11">
        <v>246989.00820362091</v>
      </c>
      <c r="Q301" s="11">
        <v>1003216.1646861254</v>
      </c>
      <c r="R301" s="11">
        <f>SUM('UPL Debt Allocation by Hospital'!I301,'UPL Debt Allocation by Hospital'!K301,'UPL Debt Allocation by Hospital'!O301:Q301)</f>
        <v>562986.88141742756</v>
      </c>
      <c r="S301" s="11">
        <f t="shared" si="13"/>
        <v>0</v>
      </c>
      <c r="T301" s="11">
        <v>211377.39626240844</v>
      </c>
      <c r="U301" s="11">
        <v>325112.41099146468</v>
      </c>
      <c r="V301" s="11">
        <v>263808.6286733927</v>
      </c>
      <c r="W301" s="11">
        <v>270713.73298361863</v>
      </c>
      <c r="X301" s="11">
        <v>1071012.1689108843</v>
      </c>
      <c r="Y301" s="11">
        <f>SUM('UPL Debt Allocation by Hospital'!I301,'UPL Debt Allocation by Hospital'!K301,'UPL Debt Allocation by Hospital'!U301:W301)</f>
        <v>564191.97652502824</v>
      </c>
      <c r="Z301" s="11">
        <f t="shared" si="14"/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f>SUM('UPL Debt Allocation by Hospital'!I301,'UPL Debt Allocation by Hospital'!K301,'UPL Debt Allocation by Hospital'!AA301:AC301)</f>
        <v>542308.29616642045</v>
      </c>
      <c r="AG301" s="11">
        <f t="shared" si="12"/>
        <v>542308.29616642045</v>
      </c>
    </row>
    <row r="302" spans="1:33" ht="16.2" x14ac:dyDescent="0.3">
      <c r="A302" s="13" t="s">
        <v>735</v>
      </c>
      <c r="B302" s="13" t="s">
        <v>735</v>
      </c>
      <c r="C302" s="12" t="s">
        <v>734</v>
      </c>
      <c r="D302" s="12" t="s">
        <v>13</v>
      </c>
      <c r="E302" s="12"/>
      <c r="F302" s="12"/>
      <c r="G302" s="12" t="s">
        <v>660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112674.8678305412</v>
      </c>
      <c r="Q302" s="11">
        <v>112674.8678305412</v>
      </c>
      <c r="R302" s="11">
        <f>SUM('UPL Debt Allocation by Hospital'!I302,'UPL Debt Allocation by Hospital'!K302,'UPL Debt Allocation by Hospital'!O302:Q302)</f>
        <v>0</v>
      </c>
      <c r="S302" s="11">
        <f t="shared" si="13"/>
        <v>0</v>
      </c>
      <c r="T302" s="11">
        <v>0</v>
      </c>
      <c r="U302" s="11">
        <v>0</v>
      </c>
      <c r="V302" s="11">
        <v>0</v>
      </c>
      <c r="W302" s="11">
        <v>123497.94149015284</v>
      </c>
      <c r="X302" s="11">
        <v>123497.94149015284</v>
      </c>
      <c r="Y302" s="11">
        <f>SUM('UPL Debt Allocation by Hospital'!I302,'UPL Debt Allocation by Hospital'!K302,'UPL Debt Allocation by Hospital'!U302:W302)</f>
        <v>0</v>
      </c>
      <c r="Z302" s="11">
        <f t="shared" si="14"/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f>SUM('UPL Debt Allocation by Hospital'!I302,'UPL Debt Allocation by Hospital'!K302,'UPL Debt Allocation by Hospital'!AA302:AC302)</f>
        <v>0</v>
      </c>
      <c r="AG302" s="11">
        <f t="shared" si="12"/>
        <v>0</v>
      </c>
    </row>
    <row r="303" spans="1:33" ht="16.2" x14ac:dyDescent="0.3">
      <c r="A303" s="13" t="s">
        <v>513</v>
      </c>
      <c r="B303" s="13" t="s">
        <v>513</v>
      </c>
      <c r="C303" s="12" t="s">
        <v>180</v>
      </c>
      <c r="D303" s="12" t="s">
        <v>13</v>
      </c>
      <c r="E303" s="12"/>
      <c r="F303" s="12"/>
      <c r="G303" s="12" t="s">
        <v>712</v>
      </c>
      <c r="H303" s="11">
        <v>2791799.5700000003</v>
      </c>
      <c r="I303" s="11">
        <v>8717370.9800000004</v>
      </c>
      <c r="J303" s="11">
        <v>4151174.29</v>
      </c>
      <c r="K303" s="11">
        <v>6293430.6500000004</v>
      </c>
      <c r="L303" s="11">
        <v>4987674.37</v>
      </c>
      <c r="M303" s="11">
        <v>542182.33605114289</v>
      </c>
      <c r="N303" s="11">
        <v>378370.97748937563</v>
      </c>
      <c r="O303" s="11">
        <v>367355.60504069203</v>
      </c>
      <c r="P303" s="11">
        <v>276946.74206619232</v>
      </c>
      <c r="Q303" s="11">
        <v>1564855.660647403</v>
      </c>
      <c r="R303" s="11">
        <f>SUM('UPL Debt Allocation by Hospital'!I303,'UPL Debt Allocation by Hospital'!K303,'UPL Debt Allocation by Hospital'!O303:Q303)</f>
        <v>632524.13388153759</v>
      </c>
      <c r="S303" s="11">
        <f t="shared" si="13"/>
        <v>0</v>
      </c>
      <c r="T303" s="11">
        <v>565449.54192928353</v>
      </c>
      <c r="U303" s="11">
        <v>396921.28090628516</v>
      </c>
      <c r="V303" s="11">
        <v>397782.73863637907</v>
      </c>
      <c r="W303" s="11">
        <v>303549.08069666539</v>
      </c>
      <c r="X303" s="11">
        <v>1663702.6421686132</v>
      </c>
      <c r="Y303" s="11">
        <f>SUM('UPL Debt Allocation by Hospital'!I303,'UPL Debt Allocation by Hospital'!K303,'UPL Debt Allocation by Hospital'!U303:W303)</f>
        <v>634499.63289068616</v>
      </c>
      <c r="Z303" s="11">
        <f t="shared" si="14"/>
        <v>0</v>
      </c>
      <c r="AA303" s="11">
        <v>1306451.6235426127</v>
      </c>
      <c r="AB303" s="11">
        <v>213496.93088209667</v>
      </c>
      <c r="AC303" s="11">
        <v>723698.45668849105</v>
      </c>
      <c r="AD303" s="11">
        <v>119659.63117246889</v>
      </c>
      <c r="AE303" s="11">
        <v>2363306.6422856692</v>
      </c>
      <c r="AF303" s="11">
        <f>SUM('UPL Debt Allocation by Hospital'!I303,'UPL Debt Allocation by Hospital'!K303,'UPL Debt Allocation by Hospital'!AA303:AC303)</f>
        <v>658659.66453476925</v>
      </c>
      <c r="AG303" s="11">
        <f t="shared" si="12"/>
        <v>0</v>
      </c>
    </row>
    <row r="304" spans="1:33" ht="16.2" x14ac:dyDescent="0.3">
      <c r="A304" s="13" t="s">
        <v>611</v>
      </c>
      <c r="B304" s="13" t="s">
        <v>611</v>
      </c>
      <c r="C304" s="12" t="s">
        <v>643</v>
      </c>
      <c r="D304" s="12" t="s">
        <v>13</v>
      </c>
      <c r="E304" s="12"/>
      <c r="F304" s="12" t="s">
        <v>661</v>
      </c>
      <c r="G304" s="12" t="s">
        <v>733</v>
      </c>
      <c r="H304" s="11">
        <v>7860692.0600000005</v>
      </c>
      <c r="I304" s="11">
        <v>10100839.300000001</v>
      </c>
      <c r="J304" s="11">
        <v>5099103.63</v>
      </c>
      <c r="K304" s="11">
        <v>2371490.61</v>
      </c>
      <c r="L304" s="11">
        <v>0</v>
      </c>
      <c r="M304" s="11">
        <v>678309.00235332572</v>
      </c>
      <c r="N304" s="11">
        <v>615227.42642088234</v>
      </c>
      <c r="O304" s="11">
        <v>367616.99546974077</v>
      </c>
      <c r="P304" s="11">
        <v>440041.08914846939</v>
      </c>
      <c r="Q304" s="11">
        <v>2101194.5133924182</v>
      </c>
      <c r="R304" s="11">
        <f>SUM('UPL Debt Allocation by Hospital'!I304,'UPL Debt Allocation by Hospital'!K304,'UPL Debt Allocation by Hospital'!O304:Q304)</f>
        <v>500208.54351257876</v>
      </c>
      <c r="S304" s="11">
        <f t="shared" si="13"/>
        <v>0</v>
      </c>
      <c r="T304" s="11">
        <v>707417.94625898311</v>
      </c>
      <c r="U304" s="11">
        <v>645390.03430967627</v>
      </c>
      <c r="V304" s="11">
        <v>398065.77937209565</v>
      </c>
      <c r="W304" s="11">
        <v>482309.58444657241</v>
      </c>
      <c r="X304" s="11">
        <v>2233183.3443873273</v>
      </c>
      <c r="Y304" s="11">
        <f>SUM('UPL Debt Allocation by Hospital'!I304,'UPL Debt Allocation by Hospital'!K304,'UPL Debt Allocation by Hospital'!U304:W304)</f>
        <v>502661.90758391115</v>
      </c>
      <c r="Z304" s="11">
        <f t="shared" si="14"/>
        <v>0</v>
      </c>
      <c r="AA304" s="11">
        <v>1657244.4149364147</v>
      </c>
      <c r="AB304" s="11">
        <v>3301718.4522875999</v>
      </c>
      <c r="AC304" s="11">
        <v>2862628.6639607069</v>
      </c>
      <c r="AD304" s="11">
        <v>3697967.6885652309</v>
      </c>
      <c r="AE304" s="11">
        <v>11519559.219749954</v>
      </c>
      <c r="AF304" s="11">
        <f>SUM('UPL Debt Allocation by Hospital'!I304,'UPL Debt Allocation by Hospital'!K304,'UPL Debt Allocation by Hospital'!AA304:AC304)</f>
        <v>668660.25915649591</v>
      </c>
      <c r="AG304" s="11">
        <f t="shared" si="12"/>
        <v>0</v>
      </c>
    </row>
    <row r="305" spans="1:33" ht="16.2" x14ac:dyDescent="0.3">
      <c r="A305" s="13" t="s">
        <v>514</v>
      </c>
      <c r="B305" s="13" t="s">
        <v>514</v>
      </c>
      <c r="C305" s="12" t="s">
        <v>181</v>
      </c>
      <c r="D305" s="12" t="s">
        <v>13</v>
      </c>
      <c r="E305" s="12"/>
      <c r="F305" s="12"/>
      <c r="G305" s="12" t="s">
        <v>732</v>
      </c>
      <c r="H305" s="11">
        <v>1993056.79</v>
      </c>
      <c r="I305" s="11">
        <v>8380553.9900000002</v>
      </c>
      <c r="J305" s="11">
        <v>4795540.76</v>
      </c>
      <c r="K305" s="11">
        <v>4413729.59</v>
      </c>
      <c r="L305" s="11">
        <v>3969041.15</v>
      </c>
      <c r="M305" s="11">
        <v>162351.03541134845</v>
      </c>
      <c r="N305" s="11">
        <v>209593.81162991934</v>
      </c>
      <c r="O305" s="11">
        <v>194575.15738852345</v>
      </c>
      <c r="P305" s="11">
        <v>201894.07306653418</v>
      </c>
      <c r="Q305" s="11">
        <v>768414.07749632536</v>
      </c>
      <c r="R305" s="11">
        <f>SUM('UPL Debt Allocation by Hospital'!I305,'UPL Debt Allocation by Hospital'!K305,'UPL Debt Allocation by Hospital'!O305:Q305)</f>
        <v>537321.4591288137</v>
      </c>
      <c r="S305" s="11">
        <f t="shared" si="13"/>
        <v>0</v>
      </c>
      <c r="T305" s="11">
        <v>169318.16568150322</v>
      </c>
      <c r="U305" s="11">
        <v>219869.51730333015</v>
      </c>
      <c r="V305" s="11">
        <v>210691.32446757657</v>
      </c>
      <c r="W305" s="11">
        <v>221287.16814009083</v>
      </c>
      <c r="X305" s="11">
        <v>821166.17559250072</v>
      </c>
      <c r="Y305" s="11">
        <f>SUM('UPL Debt Allocation by Hospital'!I305,'UPL Debt Allocation by Hospital'!K305,'UPL Debt Allocation by Hospital'!U305:W305)</f>
        <v>538233.63649415213</v>
      </c>
      <c r="Z305" s="11">
        <f t="shared" si="14"/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f>SUM('UPL Debt Allocation by Hospital'!I305,'UPL Debt Allocation by Hospital'!K305,'UPL Debt Allocation by Hospital'!AA305:AC305)</f>
        <v>521830.27286315983</v>
      </c>
      <c r="AG305" s="11">
        <f t="shared" si="12"/>
        <v>521830.27286315983</v>
      </c>
    </row>
    <row r="306" spans="1:33" ht="16.2" x14ac:dyDescent="0.3">
      <c r="A306" s="13" t="s">
        <v>515</v>
      </c>
      <c r="B306" s="13" t="s">
        <v>515</v>
      </c>
      <c r="C306" s="12" t="s">
        <v>182</v>
      </c>
      <c r="D306" s="12" t="s">
        <v>28</v>
      </c>
      <c r="E306" s="12" t="s">
        <v>14</v>
      </c>
      <c r="F306" s="12"/>
      <c r="G306" s="12" t="s">
        <v>731</v>
      </c>
      <c r="H306" s="11">
        <v>1288090.24</v>
      </c>
      <c r="I306" s="11">
        <v>1004746.26</v>
      </c>
      <c r="J306" s="11">
        <v>307328.38</v>
      </c>
      <c r="K306" s="11">
        <v>1227430.3899999999</v>
      </c>
      <c r="L306" s="11">
        <v>496771.31000000006</v>
      </c>
      <c r="M306" s="11">
        <v>0</v>
      </c>
      <c r="N306" s="11">
        <v>21510.072795837583</v>
      </c>
      <c r="O306" s="11">
        <v>16190.901162511735</v>
      </c>
      <c r="P306" s="11">
        <v>27602.747259167481</v>
      </c>
      <c r="Q306" s="11">
        <v>65303.721217516802</v>
      </c>
      <c r="R306" s="11">
        <f>SUM('UPL Debt Allocation by Hospital'!I306,'UPL Debt Allocation by Hospital'!K306,'UPL Debt Allocation by Hospital'!O306:Q306)</f>
        <v>86680.151657057897</v>
      </c>
      <c r="S306" s="11">
        <f t="shared" si="13"/>
        <v>21376.430439541095</v>
      </c>
      <c r="T306" s="11">
        <v>0</v>
      </c>
      <c r="U306" s="11">
        <v>21510.072795837583</v>
      </c>
      <c r="V306" s="11">
        <v>16190.901162511735</v>
      </c>
      <c r="W306" s="11">
        <v>27602.747259167485</v>
      </c>
      <c r="X306" s="11">
        <v>65303.72121751681</v>
      </c>
      <c r="Y306" s="11">
        <f>SUM('UPL Debt Allocation by Hospital'!I306,'UPL Debt Allocation by Hospital'!K306,'UPL Debt Allocation by Hospital'!U306:W306)</f>
        <v>86680.151657057897</v>
      </c>
      <c r="Z306" s="11">
        <f t="shared" si="14"/>
        <v>21376.430439541087</v>
      </c>
      <c r="AA306" s="11">
        <v>0</v>
      </c>
      <c r="AB306" s="11">
        <v>5906.7654609377887</v>
      </c>
      <c r="AC306" s="11">
        <v>17947.37279959333</v>
      </c>
      <c r="AD306" s="11">
        <v>11697.028773996175</v>
      </c>
      <c r="AE306" s="11">
        <v>35551.167034527294</v>
      </c>
      <c r="AF306" s="11">
        <f>SUM('UPL Debt Allocation by Hospital'!I306,'UPL Debt Allocation by Hospital'!K306,'UPL Debt Allocation by Hospital'!AA306:AC306)</f>
        <v>86301.529335480795</v>
      </c>
      <c r="AG306" s="11">
        <f t="shared" si="12"/>
        <v>50750.3623009535</v>
      </c>
    </row>
    <row r="307" spans="1:33" ht="16.2" x14ac:dyDescent="0.3">
      <c r="A307" s="13" t="s">
        <v>516</v>
      </c>
      <c r="B307" s="13" t="s">
        <v>516</v>
      </c>
      <c r="C307" s="12" t="s">
        <v>730</v>
      </c>
      <c r="D307" s="12" t="s">
        <v>13</v>
      </c>
      <c r="E307" s="12"/>
      <c r="F307" s="12"/>
      <c r="G307" s="12" t="s">
        <v>729</v>
      </c>
      <c r="H307" s="11">
        <v>0</v>
      </c>
      <c r="I307" s="11">
        <v>2313713.1</v>
      </c>
      <c r="J307" s="11">
        <v>1379846.55</v>
      </c>
      <c r="K307" s="11">
        <v>2530170.42</v>
      </c>
      <c r="L307" s="11">
        <v>0</v>
      </c>
      <c r="M307" s="11">
        <v>537800.38896283833</v>
      </c>
      <c r="N307" s="11">
        <v>629374.44517472922</v>
      </c>
      <c r="O307" s="11">
        <v>741773.77205686236</v>
      </c>
      <c r="P307" s="11">
        <v>312718.33014390501</v>
      </c>
      <c r="Q307" s="11">
        <v>2221666.9363383353</v>
      </c>
      <c r="R307" s="11">
        <f>SUM('UPL Debt Allocation by Hospital'!I307,'UPL Debt Allocation by Hospital'!K307,'UPL Debt Allocation by Hospital'!O307:Q307)</f>
        <v>198064.11018943804</v>
      </c>
      <c r="S307" s="11">
        <f t="shared" si="13"/>
        <v>0</v>
      </c>
      <c r="T307" s="11">
        <v>560879.54801932618</v>
      </c>
      <c r="U307" s="11">
        <v>660230.63556837034</v>
      </c>
      <c r="V307" s="11">
        <v>803213.01335454395</v>
      </c>
      <c r="W307" s="11">
        <v>342756.7369956309</v>
      </c>
      <c r="X307" s="11">
        <v>2367079.9339378714</v>
      </c>
      <c r="Y307" s="11">
        <f>SUM('UPL Debt Allocation by Hospital'!I307,'UPL Debt Allocation by Hospital'!K307,'UPL Debt Allocation by Hospital'!U307:W307)</f>
        <v>201218.94123929122</v>
      </c>
      <c r="Z307" s="11">
        <f t="shared" si="14"/>
        <v>0</v>
      </c>
      <c r="AA307" s="11">
        <v>1957154.7315123514</v>
      </c>
      <c r="AB307" s="11">
        <v>3338499.3246168676</v>
      </c>
      <c r="AC307" s="11">
        <v>5776182.5166731505</v>
      </c>
      <c r="AD307" s="11">
        <v>5675.5105234593293</v>
      </c>
      <c r="AE307" s="11">
        <v>11077512.083325827</v>
      </c>
      <c r="AF307" s="11">
        <f>SUM('UPL Debt Allocation by Hospital'!I307,'UPL Debt Allocation by Hospital'!K307,'UPL Debt Allocation by Hospital'!AA307:AC307)</f>
        <v>448615.21667601936</v>
      </c>
      <c r="AG307" s="11">
        <f t="shared" si="12"/>
        <v>0</v>
      </c>
    </row>
    <row r="308" spans="1:33" ht="16.2" x14ac:dyDescent="0.3">
      <c r="A308" s="13" t="s">
        <v>517</v>
      </c>
      <c r="B308" s="13" t="s">
        <v>517</v>
      </c>
      <c r="C308" s="12" t="s">
        <v>183</v>
      </c>
      <c r="D308" s="12" t="s">
        <v>13</v>
      </c>
      <c r="E308" s="12"/>
      <c r="F308" s="12"/>
      <c r="G308" s="12" t="s">
        <v>729</v>
      </c>
      <c r="H308" s="11">
        <v>0</v>
      </c>
      <c r="I308" s="11">
        <v>3114041.62</v>
      </c>
      <c r="J308" s="11">
        <v>1801047.74</v>
      </c>
      <c r="K308" s="11">
        <v>3664750.2199999997</v>
      </c>
      <c r="L308" s="11">
        <v>3368074.3600000003</v>
      </c>
      <c r="M308" s="11">
        <v>325521.72286606516</v>
      </c>
      <c r="N308" s="11">
        <v>236356.05819029114</v>
      </c>
      <c r="O308" s="11">
        <v>167884.56134139677</v>
      </c>
      <c r="P308" s="11">
        <v>172109.97605065603</v>
      </c>
      <c r="Q308" s="11">
        <v>901872.31844840909</v>
      </c>
      <c r="R308" s="11">
        <f>SUM('UPL Debt Allocation by Hospital'!I308,'UPL Debt Allocation by Hospital'!K308,'UPL Debt Allocation by Hospital'!O308:Q308)</f>
        <v>313929.88280171913</v>
      </c>
      <c r="S308" s="11">
        <f t="shared" si="13"/>
        <v>0</v>
      </c>
      <c r="T308" s="11">
        <v>339491.15794374613</v>
      </c>
      <c r="U308" s="11">
        <v>247943.83012498642</v>
      </c>
      <c r="V308" s="11">
        <v>181790.01400496004</v>
      </c>
      <c r="W308" s="11">
        <v>188642.13609855386</v>
      </c>
      <c r="X308" s="11">
        <v>957867.13817224652</v>
      </c>
      <c r="Y308" s="11">
        <f>SUM('UPL Debt Allocation by Hospital'!I308,'UPL Debt Allocation by Hospital'!K308,'UPL Debt Allocation by Hospital'!U308:W308)</f>
        <v>315008.97564044333</v>
      </c>
      <c r="Z308" s="11">
        <f t="shared" si="14"/>
        <v>0</v>
      </c>
      <c r="AA308" s="11">
        <v>951349.67101754015</v>
      </c>
      <c r="AB308" s="11">
        <v>233541.36970138396</v>
      </c>
      <c r="AC308" s="11">
        <v>0</v>
      </c>
      <c r="AD308" s="11">
        <v>27643.514388185045</v>
      </c>
      <c r="AE308" s="11">
        <v>1212534.555107109</v>
      </c>
      <c r="AF308" s="11">
        <f>SUM('UPL Debt Allocation by Hospital'!I308,'UPL Debt Allocation by Hospital'!K308,'UPL Debt Allocation by Hospital'!AA308:AC308)</f>
        <v>326376.48750697932</v>
      </c>
      <c r="AG308" s="11">
        <f t="shared" si="12"/>
        <v>0</v>
      </c>
    </row>
    <row r="309" spans="1:33" ht="16.2" x14ac:dyDescent="0.3">
      <c r="A309" s="13" t="s">
        <v>518</v>
      </c>
      <c r="B309" s="13" t="s">
        <v>518</v>
      </c>
      <c r="C309" s="12" t="s">
        <v>184</v>
      </c>
      <c r="D309" s="12" t="s">
        <v>13</v>
      </c>
      <c r="E309" s="12"/>
      <c r="F309" s="12"/>
      <c r="G309" s="12" t="s">
        <v>673</v>
      </c>
      <c r="H309" s="11">
        <v>18558204.59</v>
      </c>
      <c r="I309" s="11">
        <v>15299366.859999999</v>
      </c>
      <c r="J309" s="11">
        <v>17749591.620000001</v>
      </c>
      <c r="K309" s="11">
        <v>14780610.640000001</v>
      </c>
      <c r="L309" s="11">
        <v>12220442.280000001</v>
      </c>
      <c r="M309" s="11">
        <v>902504.40225050144</v>
      </c>
      <c r="N309" s="11">
        <v>736891.10537161736</v>
      </c>
      <c r="O309" s="11">
        <v>627176.05847809289</v>
      </c>
      <c r="P309" s="11">
        <v>717475.63510229252</v>
      </c>
      <c r="Q309" s="11">
        <v>2984047.2012025043</v>
      </c>
      <c r="R309" s="11">
        <f>SUM('UPL Debt Allocation by Hospital'!I309,'UPL Debt Allocation by Hospital'!K309,'UPL Debt Allocation by Hospital'!O309:Q309)</f>
        <v>1733187.9098403815</v>
      </c>
      <c r="S309" s="11">
        <f t="shared" si="13"/>
        <v>0</v>
      </c>
      <c r="T309" s="11">
        <v>941234.4646978142</v>
      </c>
      <c r="U309" s="11">
        <v>773018.48934955255</v>
      </c>
      <c r="V309" s="11">
        <v>679123.46164134529</v>
      </c>
      <c r="W309" s="11">
        <v>786393.32541959954</v>
      </c>
      <c r="X309" s="11">
        <v>3179769.7411083118</v>
      </c>
      <c r="Y309" s="11">
        <f>SUM('UPL Debt Allocation by Hospital'!I309,'UPL Debt Allocation by Hospital'!K309,'UPL Debt Allocation by Hospital'!U309:W309)</f>
        <v>1736655.3283581317</v>
      </c>
      <c r="Z309" s="11">
        <f t="shared" si="14"/>
        <v>0</v>
      </c>
      <c r="AA309" s="11">
        <v>0</v>
      </c>
      <c r="AB309" s="11">
        <v>0</v>
      </c>
      <c r="AC309" s="11">
        <v>0</v>
      </c>
      <c r="AD309" s="11">
        <v>388029.0049563176</v>
      </c>
      <c r="AE309" s="11">
        <v>388029.0049563176</v>
      </c>
      <c r="AF309" s="11">
        <f>SUM('UPL Debt Allocation by Hospital'!I309,'UPL Debt Allocation by Hospital'!K309,'UPL Debt Allocation by Hospital'!AA309:AC309)</f>
        <v>1671209.0304477555</v>
      </c>
      <c r="AG309" s="11">
        <f t="shared" si="12"/>
        <v>1283180.0254914379</v>
      </c>
    </row>
    <row r="310" spans="1:33" ht="16.2" x14ac:dyDescent="0.3">
      <c r="A310" s="13" t="s">
        <v>519</v>
      </c>
      <c r="B310" s="13" t="s">
        <v>519</v>
      </c>
      <c r="C310" s="12" t="s">
        <v>644</v>
      </c>
      <c r="D310" s="12" t="s">
        <v>13</v>
      </c>
      <c r="E310" s="12"/>
      <c r="F310" s="12"/>
      <c r="G310" s="12" t="s">
        <v>673</v>
      </c>
      <c r="H310" s="11">
        <v>0</v>
      </c>
      <c r="I310" s="11">
        <v>31096794.989999998</v>
      </c>
      <c r="J310" s="11">
        <v>20699502.100000001</v>
      </c>
      <c r="K310" s="11">
        <v>18365076.32</v>
      </c>
      <c r="L310" s="11">
        <v>16119483.790000001</v>
      </c>
      <c r="M310" s="11">
        <v>835185.9070682053</v>
      </c>
      <c r="N310" s="11">
        <v>868463.91009467002</v>
      </c>
      <c r="O310" s="11">
        <v>766619.54006898007</v>
      </c>
      <c r="P310" s="11">
        <v>866335.06711800362</v>
      </c>
      <c r="Q310" s="11">
        <v>3336604.4243498589</v>
      </c>
      <c r="R310" s="11">
        <f>SUM('UPL Debt Allocation by Hospital'!I310,'UPL Debt Allocation by Hospital'!K310,'UPL Debt Allocation by Hospital'!O310:Q310)</f>
        <v>2099997.3969632946</v>
      </c>
      <c r="S310" s="11">
        <f t="shared" si="13"/>
        <v>0</v>
      </c>
      <c r="T310" s="11">
        <v>871027.06446888577</v>
      </c>
      <c r="U310" s="11">
        <v>911041.88250098168</v>
      </c>
      <c r="V310" s="11">
        <v>830116.69335226598</v>
      </c>
      <c r="W310" s="11">
        <v>949551.56806322315</v>
      </c>
      <c r="X310" s="11">
        <v>3561737.2083853567</v>
      </c>
      <c r="Y310" s="11">
        <f>SUM('UPL Debt Allocation by Hospital'!I310,'UPL Debt Allocation by Hospital'!K310,'UPL Debt Allocation by Hospital'!U310:W310)</f>
        <v>2103878.0100130294</v>
      </c>
      <c r="Z310" s="11">
        <f t="shared" si="14"/>
        <v>0</v>
      </c>
      <c r="AA310" s="11">
        <v>0</v>
      </c>
      <c r="AB310" s="11">
        <v>0</v>
      </c>
      <c r="AC310" s="11">
        <v>0</v>
      </c>
      <c r="AD310" s="11">
        <v>128532.38140759576</v>
      </c>
      <c r="AE310" s="11">
        <v>128532.38140759576</v>
      </c>
      <c r="AF310" s="11">
        <f>SUM('UPL Debt Allocation by Hospital'!I310,'UPL Debt Allocation by Hospital'!K310,'UPL Debt Allocation by Hospital'!AA310:AC310)</f>
        <v>2032448.8556712156</v>
      </c>
      <c r="AG310" s="11">
        <f t="shared" si="12"/>
        <v>1903916.4742636199</v>
      </c>
    </row>
    <row r="311" spans="1:33" ht="16.2" x14ac:dyDescent="0.3">
      <c r="A311" s="13" t="s">
        <v>520</v>
      </c>
      <c r="B311" s="13" t="s">
        <v>520</v>
      </c>
      <c r="C311" s="12" t="s">
        <v>185</v>
      </c>
      <c r="D311" s="12" t="s">
        <v>13</v>
      </c>
      <c r="E311" s="12"/>
      <c r="F311" s="12"/>
      <c r="G311" s="12" t="s">
        <v>729</v>
      </c>
      <c r="H311" s="11">
        <v>8967062.6500000004</v>
      </c>
      <c r="I311" s="11">
        <v>9737528.3500000015</v>
      </c>
      <c r="J311" s="11">
        <v>5958979.5899999999</v>
      </c>
      <c r="K311" s="11">
        <v>12386855.939999999</v>
      </c>
      <c r="L311" s="11">
        <v>11365518.030000001</v>
      </c>
      <c r="M311" s="11">
        <v>973722.03349350812</v>
      </c>
      <c r="N311" s="11">
        <v>613257.13754706783</v>
      </c>
      <c r="O311" s="11">
        <v>545860.60307734006</v>
      </c>
      <c r="P311" s="11">
        <v>398517.24753480928</v>
      </c>
      <c r="Q311" s="11">
        <v>2531357.0216527251</v>
      </c>
      <c r="R311" s="11">
        <f>SUM('UPL Debt Allocation by Hospital'!I311,'UPL Debt Allocation by Hospital'!K311,'UPL Debt Allocation by Hospital'!O311:Q311)</f>
        <v>1126463.6428840472</v>
      </c>
      <c r="S311" s="11">
        <f t="shared" si="13"/>
        <v>0</v>
      </c>
      <c r="T311" s="11">
        <v>1015508.3284628048</v>
      </c>
      <c r="U311" s="11">
        <v>643323.14855448692</v>
      </c>
      <c r="V311" s="11">
        <v>591072.85318746627</v>
      </c>
      <c r="W311" s="11">
        <v>436797.13734290545</v>
      </c>
      <c r="X311" s="11">
        <v>2686701.4675476635</v>
      </c>
      <c r="Y311" s="11">
        <f>SUM('UPL Debt Allocation by Hospital'!I311,'UPL Debt Allocation by Hospital'!K311,'UPL Debt Allocation by Hospital'!U311:W311)</f>
        <v>1129664.7343279247</v>
      </c>
      <c r="Z311" s="11">
        <f t="shared" si="14"/>
        <v>0</v>
      </c>
      <c r="AA311" s="11">
        <v>2707687.9438783275</v>
      </c>
      <c r="AB311" s="11">
        <v>0</v>
      </c>
      <c r="AC311" s="11">
        <v>0</v>
      </c>
      <c r="AD311" s="11">
        <v>0</v>
      </c>
      <c r="AE311" s="11">
        <v>2707687.9438783275</v>
      </c>
      <c r="AF311" s="11">
        <f>SUM('UPL Debt Allocation by Hospital'!I311,'UPL Debt Allocation by Hospital'!K311,'UPL Debt Allocation by Hospital'!AA311:AC311)</f>
        <v>1142186.8831230286</v>
      </c>
      <c r="AG311" s="11">
        <f t="shared" si="12"/>
        <v>0</v>
      </c>
    </row>
    <row r="312" spans="1:33" ht="16.2" x14ac:dyDescent="0.3">
      <c r="A312" s="13" t="s">
        <v>521</v>
      </c>
      <c r="B312" s="13" t="s">
        <v>521</v>
      </c>
      <c r="C312" s="12" t="s">
        <v>186</v>
      </c>
      <c r="D312" s="12" t="s">
        <v>13</v>
      </c>
      <c r="E312" s="12"/>
      <c r="F312" s="12"/>
      <c r="G312" s="12" t="s">
        <v>708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1291630.8955467008</v>
      </c>
      <c r="N312" s="11">
        <v>964434.44322382624</v>
      </c>
      <c r="O312" s="11">
        <v>706506.76188098965</v>
      </c>
      <c r="P312" s="11">
        <v>396259.79165071651</v>
      </c>
      <c r="Q312" s="11">
        <v>3358831.8923022333</v>
      </c>
      <c r="R312" s="11">
        <f>SUM('UPL Debt Allocation by Hospital'!I312,'UPL Debt Allocation by Hospital'!K312,'UPL Debt Allocation by Hospital'!O312:Q312)</f>
        <v>81011.155406330014</v>
      </c>
      <c r="S312" s="11">
        <f t="shared" si="13"/>
        <v>0</v>
      </c>
      <c r="T312" s="11">
        <v>1347059.9273815146</v>
      </c>
      <c r="U312" s="11">
        <v>1011717.5400042142</v>
      </c>
      <c r="V312" s="11">
        <v>765024.92612031812</v>
      </c>
      <c r="W312" s="11">
        <v>434322.8397461283</v>
      </c>
      <c r="X312" s="11">
        <v>3558125.2332521752</v>
      </c>
      <c r="Y312" s="11">
        <f>SUM('UPL Debt Allocation by Hospital'!I312,'UPL Debt Allocation by Hospital'!K312,'UPL Debt Allocation by Hospital'!U312:W312)</f>
        <v>85419.937822454245</v>
      </c>
      <c r="Z312" s="11">
        <f t="shared" si="14"/>
        <v>0</v>
      </c>
      <c r="AA312" s="11">
        <v>5500913.0154236294</v>
      </c>
      <c r="AB312" s="11">
        <v>6572949.3160713539</v>
      </c>
      <c r="AC312" s="11">
        <v>5501558.7765692817</v>
      </c>
      <c r="AD312" s="11">
        <v>141716.23783296207</v>
      </c>
      <c r="AE312" s="11">
        <v>17717137.345897228</v>
      </c>
      <c r="AF312" s="11">
        <f>SUM('UPL Debt Allocation by Hospital'!I312,'UPL Debt Allocation by Hospital'!K312,'UPL Debt Allocation by Hospital'!AA312:AC312)</f>
        <v>480591.72204348462</v>
      </c>
      <c r="AG312" s="11">
        <f t="shared" si="12"/>
        <v>0</v>
      </c>
    </row>
    <row r="313" spans="1:33" ht="16.2" x14ac:dyDescent="0.3">
      <c r="A313" s="13" t="s">
        <v>522</v>
      </c>
      <c r="B313" s="13" t="s">
        <v>522</v>
      </c>
      <c r="C313" s="12" t="s">
        <v>187</v>
      </c>
      <c r="D313" s="12" t="s">
        <v>13</v>
      </c>
      <c r="E313" s="12"/>
      <c r="F313" s="12"/>
      <c r="G313" s="12" t="s">
        <v>698</v>
      </c>
      <c r="H313" s="11">
        <v>0</v>
      </c>
      <c r="I313" s="11">
        <v>12795607.98</v>
      </c>
      <c r="J313" s="11">
        <v>7477685.5700000003</v>
      </c>
      <c r="K313" s="11">
        <v>6081116.5199999996</v>
      </c>
      <c r="L313" s="11">
        <v>5746376.7400000002</v>
      </c>
      <c r="M313" s="11">
        <v>322213.31873619085</v>
      </c>
      <c r="N313" s="11">
        <v>337422.04064038116</v>
      </c>
      <c r="O313" s="11">
        <v>288742.28171979293</v>
      </c>
      <c r="P313" s="11">
        <v>376465.17650206585</v>
      </c>
      <c r="Q313" s="11">
        <v>1324842.8175984309</v>
      </c>
      <c r="R313" s="11">
        <f>SUM('UPL Debt Allocation by Hospital'!I313,'UPL Debt Allocation by Hospital'!K313,'UPL Debt Allocation by Hospital'!O313:Q313)</f>
        <v>769218.47015032673</v>
      </c>
      <c r="S313" s="11">
        <f t="shared" si="13"/>
        <v>0</v>
      </c>
      <c r="T313" s="11">
        <v>336040.77700109227</v>
      </c>
      <c r="U313" s="11">
        <v>353964.75032431196</v>
      </c>
      <c r="V313" s="11">
        <v>312658.0730131868</v>
      </c>
      <c r="W313" s="11">
        <v>412626.83716350509</v>
      </c>
      <c r="X313" s="11">
        <v>1415290.4375020962</v>
      </c>
      <c r="Y313" s="11">
        <f>SUM('UPL Debt Allocation by Hospital'!I313,'UPL Debt Allocation by Hospital'!K313,'UPL Debt Allocation by Hospital'!U313:W313)</f>
        <v>770702.8864382687</v>
      </c>
      <c r="Z313" s="11">
        <f t="shared" si="14"/>
        <v>0</v>
      </c>
      <c r="AA313" s="11">
        <v>0</v>
      </c>
      <c r="AB313" s="11">
        <v>14208.987355401878</v>
      </c>
      <c r="AC313" s="11">
        <v>0</v>
      </c>
      <c r="AD313" s="11">
        <v>407858.53090689535</v>
      </c>
      <c r="AE313" s="11">
        <v>422067.51826229721</v>
      </c>
      <c r="AF313" s="11">
        <f>SUM('UPL Debt Allocation by Hospital'!I313,'UPL Debt Allocation by Hospital'!K313,'UPL Debt Allocation by Hospital'!AA313:AC313)</f>
        <v>743673.9789494822</v>
      </c>
      <c r="AG313" s="11">
        <f t="shared" si="12"/>
        <v>321606.460687185</v>
      </c>
    </row>
    <row r="314" spans="1:33" ht="16.2" x14ac:dyDescent="0.3">
      <c r="A314" s="13" t="s">
        <v>523</v>
      </c>
      <c r="B314" s="13" t="s">
        <v>523</v>
      </c>
      <c r="C314" s="12" t="s">
        <v>188</v>
      </c>
      <c r="D314" s="12" t="s">
        <v>13</v>
      </c>
      <c r="E314" s="12" t="s">
        <v>14</v>
      </c>
      <c r="F314" s="12"/>
      <c r="G314" s="12" t="s">
        <v>728</v>
      </c>
      <c r="H314" s="11">
        <v>3190464.35</v>
      </c>
      <c r="I314" s="11">
        <v>2122334.9900000002</v>
      </c>
      <c r="J314" s="11">
        <v>3866690.1</v>
      </c>
      <c r="K314" s="11">
        <v>3675936.87</v>
      </c>
      <c r="L314" s="11">
        <v>3009883.44</v>
      </c>
      <c r="M314" s="11">
        <v>52226.774116766501</v>
      </c>
      <c r="N314" s="11">
        <v>131548.80066998338</v>
      </c>
      <c r="O314" s="11">
        <v>134805.21313534235</v>
      </c>
      <c r="P314" s="11">
        <v>187719.6182940873</v>
      </c>
      <c r="Q314" s="11">
        <v>506300.40621617954</v>
      </c>
      <c r="R314" s="11">
        <f>SUM('UPL Debt Allocation by Hospital'!I314,'UPL Debt Allocation by Hospital'!K314,'UPL Debt Allocation by Hospital'!O314:Q314)</f>
        <v>365652.08523215668</v>
      </c>
      <c r="S314" s="11">
        <f t="shared" si="13"/>
        <v>0</v>
      </c>
      <c r="T314" s="11">
        <v>52226.774116766501</v>
      </c>
      <c r="U314" s="11">
        <v>131548.80066998338</v>
      </c>
      <c r="V314" s="11">
        <v>134805.21313534235</v>
      </c>
      <c r="W314" s="11">
        <v>187719.6182940873</v>
      </c>
      <c r="X314" s="11">
        <v>506300.40621617954</v>
      </c>
      <c r="Y314" s="11">
        <f>SUM('UPL Debt Allocation by Hospital'!I314,'UPL Debt Allocation by Hospital'!K314,'UPL Debt Allocation by Hospital'!U314:W314)</f>
        <v>365652.08523215668</v>
      </c>
      <c r="Z314" s="11">
        <f t="shared" si="14"/>
        <v>0</v>
      </c>
      <c r="AA314" s="11">
        <v>0</v>
      </c>
      <c r="AB314" s="11">
        <v>0</v>
      </c>
      <c r="AC314" s="11">
        <v>0</v>
      </c>
      <c r="AD314" s="11">
        <v>42596.838794639465</v>
      </c>
      <c r="AE314" s="11">
        <v>42596.838794639465</v>
      </c>
      <c r="AF314" s="11">
        <f>SUM('UPL Debt Allocation by Hospital'!I314,'UPL Debt Allocation by Hospital'!K314,'UPL Debt Allocation by Hospital'!AA314:AC314)</f>
        <v>356940.77093670791</v>
      </c>
      <c r="AG314" s="11">
        <f t="shared" si="12"/>
        <v>314343.93214206846</v>
      </c>
    </row>
    <row r="315" spans="1:33" ht="16.2" x14ac:dyDescent="0.3">
      <c r="A315" s="13" t="s">
        <v>613</v>
      </c>
      <c r="B315" s="13" t="s">
        <v>613</v>
      </c>
      <c r="C315" s="12" t="s">
        <v>623</v>
      </c>
      <c r="D315" s="12" t="s">
        <v>13</v>
      </c>
      <c r="E315" s="12" t="s">
        <v>14</v>
      </c>
      <c r="F315" s="12"/>
      <c r="G315" s="12" t="s">
        <v>727</v>
      </c>
      <c r="H315" s="11">
        <v>0</v>
      </c>
      <c r="I315" s="11">
        <v>2161162.16</v>
      </c>
      <c r="J315" s="11">
        <v>0</v>
      </c>
      <c r="K315" s="11">
        <v>0</v>
      </c>
      <c r="L315" s="11">
        <v>0</v>
      </c>
      <c r="M315" s="11">
        <v>260548.40546463599</v>
      </c>
      <c r="N315" s="11">
        <v>0</v>
      </c>
      <c r="O315" s="11">
        <v>0</v>
      </c>
      <c r="P315" s="11">
        <v>0</v>
      </c>
      <c r="Q315" s="11">
        <v>260548.40546463599</v>
      </c>
      <c r="R315" s="11">
        <f>SUM('UPL Debt Allocation by Hospital'!I315,'UPL Debt Allocation by Hospital'!K315,'UPL Debt Allocation by Hospital'!O315:Q315)</f>
        <v>43504.221818813123</v>
      </c>
      <c r="S315" s="11">
        <f t="shared" si="13"/>
        <v>0</v>
      </c>
      <c r="T315" s="11">
        <v>260548.40546463599</v>
      </c>
      <c r="U315" s="11">
        <v>0</v>
      </c>
      <c r="V315" s="11">
        <v>0</v>
      </c>
      <c r="W315" s="11">
        <v>0</v>
      </c>
      <c r="X315" s="11">
        <v>260548.40546463599</v>
      </c>
      <c r="Y315" s="11">
        <f>SUM('UPL Debt Allocation by Hospital'!I315,'UPL Debt Allocation by Hospital'!K315,'UPL Debt Allocation by Hospital'!U315:W315)</f>
        <v>43504.221818813123</v>
      </c>
      <c r="Z315" s="11">
        <f t="shared" si="14"/>
        <v>0</v>
      </c>
      <c r="AA315" s="11">
        <v>1359747.3051660268</v>
      </c>
      <c r="AB315" s="11">
        <v>0</v>
      </c>
      <c r="AC315" s="11">
        <v>0</v>
      </c>
      <c r="AD315" s="11">
        <v>0</v>
      </c>
      <c r="AE315" s="11">
        <v>1359747.3051660268</v>
      </c>
      <c r="AF315" s="11">
        <f>SUM('UPL Debt Allocation by Hospital'!I315,'UPL Debt Allocation by Hospital'!K315,'UPL Debt Allocation by Hospital'!AA315:AC315)</f>
        <v>73563.387792866604</v>
      </c>
      <c r="AG315" s="11">
        <f t="shared" si="12"/>
        <v>0</v>
      </c>
    </row>
    <row r="316" spans="1:33" ht="16.2" x14ac:dyDescent="0.3">
      <c r="A316" s="15" t="s">
        <v>236</v>
      </c>
      <c r="B316" s="13" t="s">
        <v>236</v>
      </c>
      <c r="C316" s="12" t="s">
        <v>237</v>
      </c>
      <c r="D316" s="12" t="s">
        <v>219</v>
      </c>
      <c r="E316" s="12"/>
      <c r="F316" s="12"/>
      <c r="G316" s="12" t="s">
        <v>672</v>
      </c>
      <c r="H316" s="11">
        <v>1852044.0000000002</v>
      </c>
      <c r="I316" s="11">
        <v>1487832.48</v>
      </c>
      <c r="J316" s="11">
        <v>1473820.3900000001</v>
      </c>
      <c r="K316" s="11">
        <v>846227.7</v>
      </c>
      <c r="L316" s="11">
        <v>1622781.19</v>
      </c>
      <c r="M316" s="11">
        <v>54691.769454579095</v>
      </c>
      <c r="N316" s="11">
        <v>42805.693331506773</v>
      </c>
      <c r="O316" s="11">
        <v>84719.116670514311</v>
      </c>
      <c r="P316" s="11">
        <v>29778.134798858846</v>
      </c>
      <c r="Q316" s="11">
        <v>211994.71425545902</v>
      </c>
      <c r="R316" s="11">
        <f>SUM('UPL Debt Allocation by Hospital'!I316,'UPL Debt Allocation by Hospital'!K316,'UPL Debt Allocation by Hospital'!O316:Q316)</f>
        <v>156802.0914314336</v>
      </c>
      <c r="S316" s="11">
        <f t="shared" si="13"/>
        <v>0</v>
      </c>
      <c r="T316" s="11">
        <v>57042.5629262191</v>
      </c>
      <c r="U316" s="11">
        <v>44905.435888826527</v>
      </c>
      <c r="V316" s="11">
        <v>91736.186359043495</v>
      </c>
      <c r="W316" s="11">
        <v>32638.497119040196</v>
      </c>
      <c r="X316" s="11">
        <v>226322.68229312933</v>
      </c>
      <c r="Y316" s="11">
        <f>SUM('UPL Debt Allocation by Hospital'!I316,'UPL Debt Allocation by Hospital'!K316,'UPL Debt Allocation by Hospital'!U316:W316)</f>
        <v>157115.66472332363</v>
      </c>
      <c r="Z316" s="11">
        <f t="shared" si="14"/>
        <v>0</v>
      </c>
      <c r="AA316" s="11">
        <v>0</v>
      </c>
      <c r="AB316" s="11">
        <v>0</v>
      </c>
      <c r="AC316" s="11">
        <v>2161.2809691811563</v>
      </c>
      <c r="AD316" s="11">
        <v>0</v>
      </c>
      <c r="AE316" s="11">
        <v>2161.2809691811563</v>
      </c>
      <c r="AF316" s="11">
        <f>SUM('UPL Debt Allocation by Hospital'!I316,'UPL Debt Allocation by Hospital'!K316,'UPL Debt Allocation by Hospital'!AA316:AC316)</f>
        <v>151878.56437357317</v>
      </c>
      <c r="AG316" s="11">
        <f t="shared" si="12"/>
        <v>149717.28340439202</v>
      </c>
    </row>
    <row r="317" spans="1:33" ht="16.2" x14ac:dyDescent="0.3">
      <c r="A317" s="13" t="s">
        <v>524</v>
      </c>
      <c r="B317" s="13" t="s">
        <v>524</v>
      </c>
      <c r="C317" s="12" t="s">
        <v>189</v>
      </c>
      <c r="D317" s="12" t="s">
        <v>28</v>
      </c>
      <c r="E317" s="12" t="s">
        <v>14</v>
      </c>
      <c r="F317" s="12"/>
      <c r="G317" s="12" t="s">
        <v>726</v>
      </c>
      <c r="H317" s="11">
        <v>292467.99</v>
      </c>
      <c r="I317" s="11">
        <v>191637.02000000002</v>
      </c>
      <c r="J317" s="11">
        <v>80402.539999999994</v>
      </c>
      <c r="K317" s="11">
        <v>179257.57</v>
      </c>
      <c r="L317" s="11">
        <v>287282.13</v>
      </c>
      <c r="M317" s="11">
        <v>3087.4877789104617</v>
      </c>
      <c r="N317" s="11">
        <v>6580.3904637966652</v>
      </c>
      <c r="O317" s="11">
        <v>7631.7999894030618</v>
      </c>
      <c r="P317" s="11">
        <v>13222.963944237359</v>
      </c>
      <c r="Q317" s="11">
        <v>30522.642176347548</v>
      </c>
      <c r="R317" s="11">
        <f>SUM('UPL Debt Allocation by Hospital'!I317,'UPL Debt Allocation by Hospital'!K317,'UPL Debt Allocation by Hospital'!O317:Q317)</f>
        <v>21648.476628785174</v>
      </c>
      <c r="S317" s="11">
        <f t="shared" si="13"/>
        <v>0</v>
      </c>
      <c r="T317" s="11">
        <v>3175.8832302400015</v>
      </c>
      <c r="U317" s="11">
        <v>6751.466334130153</v>
      </c>
      <c r="V317" s="11">
        <v>7631.7999894030618</v>
      </c>
      <c r="W317" s="11">
        <v>13222.963944237359</v>
      </c>
      <c r="X317" s="11">
        <v>30782.113498010574</v>
      </c>
      <c r="Y317" s="11">
        <f>SUM('UPL Debt Allocation by Hospital'!I317,'UPL Debt Allocation by Hospital'!K317,'UPL Debt Allocation by Hospital'!U317:W317)</f>
        <v>21655.571761527659</v>
      </c>
      <c r="Z317" s="11">
        <f t="shared" si="14"/>
        <v>0</v>
      </c>
      <c r="AA317" s="11">
        <v>7477.5521167022544</v>
      </c>
      <c r="AB317" s="11">
        <v>1772.900670717218</v>
      </c>
      <c r="AC317" s="11">
        <v>895.14528515177824</v>
      </c>
      <c r="AD317" s="11">
        <v>17168.307086879329</v>
      </c>
      <c r="AE317" s="11">
        <v>27313.90515945058</v>
      </c>
      <c r="AF317" s="11">
        <f>SUM('UPL Debt Allocation by Hospital'!I317,'UPL Debt Allocation by Hospital'!K317,'UPL Debt Allocation by Hospital'!AA317:AC317)</f>
        <v>21452.869731424209</v>
      </c>
      <c r="AG317" s="11">
        <f t="shared" si="12"/>
        <v>0</v>
      </c>
    </row>
    <row r="318" spans="1:33" ht="16.2" x14ac:dyDescent="0.3">
      <c r="A318" s="13" t="s">
        <v>525</v>
      </c>
      <c r="B318" s="13" t="s">
        <v>525</v>
      </c>
      <c r="C318" s="12" t="s">
        <v>624</v>
      </c>
      <c r="D318" s="12" t="s">
        <v>13</v>
      </c>
      <c r="E318" s="12" t="s">
        <v>14</v>
      </c>
      <c r="F318" s="12"/>
      <c r="G318" s="12" t="s">
        <v>725</v>
      </c>
      <c r="H318" s="11">
        <v>528169.99</v>
      </c>
      <c r="I318" s="11">
        <v>1082149.3599999999</v>
      </c>
      <c r="J318" s="11">
        <v>1032483.44</v>
      </c>
      <c r="K318" s="11">
        <v>0</v>
      </c>
      <c r="L318" s="11">
        <v>0</v>
      </c>
      <c r="M318" s="11">
        <v>7499.8461507583752</v>
      </c>
      <c r="N318" s="11">
        <v>107188.97516045634</v>
      </c>
      <c r="O318" s="11">
        <v>70941.924168995989</v>
      </c>
      <c r="P318" s="11">
        <v>39873.606329151633</v>
      </c>
      <c r="Q318" s="11">
        <v>225504.35180936233</v>
      </c>
      <c r="R318" s="11">
        <f>SUM('UPL Debt Allocation by Hospital'!I318,'UPL Debt Allocation by Hospital'!K318,'UPL Debt Allocation by Hospital'!O318:Q318)</f>
        <v>56933.330093572455</v>
      </c>
      <c r="S318" s="11">
        <f t="shared" si="13"/>
        <v>0</v>
      </c>
      <c r="T318" s="11">
        <v>7499.8461507583752</v>
      </c>
      <c r="U318" s="11">
        <v>107188.97516045634</v>
      </c>
      <c r="V318" s="11">
        <v>70941.924168995989</v>
      </c>
      <c r="W318" s="11">
        <v>39873.606329151633</v>
      </c>
      <c r="X318" s="11">
        <v>225504.35180936233</v>
      </c>
      <c r="Y318" s="11">
        <f>SUM('UPL Debt Allocation by Hospital'!I318,'UPL Debt Allocation by Hospital'!K318,'UPL Debt Allocation by Hospital'!U318:W318)</f>
        <v>56933.330093572455</v>
      </c>
      <c r="Z318" s="11">
        <f t="shared" si="14"/>
        <v>0</v>
      </c>
      <c r="AA318" s="11">
        <v>0</v>
      </c>
      <c r="AB318" s="11">
        <v>621077.16888380295</v>
      </c>
      <c r="AC318" s="11">
        <v>388592.14789801149</v>
      </c>
      <c r="AD318" s="11">
        <v>11154.445333800002</v>
      </c>
      <c r="AE318" s="11">
        <v>1020823.7621156145</v>
      </c>
      <c r="AF318" s="11">
        <f>SUM('UPL Debt Allocation by Hospital'!I318,'UPL Debt Allocation by Hospital'!K318,'UPL Debt Allocation by Hospital'!AA318:AC318)</f>
        <v>79465.542101212399</v>
      </c>
      <c r="AG318" s="11">
        <f t="shared" si="12"/>
        <v>0</v>
      </c>
    </row>
    <row r="319" spans="1:33" ht="16.2" x14ac:dyDescent="0.3">
      <c r="A319" s="13" t="s">
        <v>526</v>
      </c>
      <c r="B319" s="13" t="s">
        <v>526</v>
      </c>
      <c r="C319" s="12" t="s">
        <v>91</v>
      </c>
      <c r="D319" s="12" t="s">
        <v>13</v>
      </c>
      <c r="E319" s="12"/>
      <c r="F319" s="12"/>
      <c r="G319" s="12" t="s">
        <v>678</v>
      </c>
      <c r="H319" s="11">
        <v>4258493.88</v>
      </c>
      <c r="I319" s="11">
        <v>6996834.5500000007</v>
      </c>
      <c r="J319" s="11">
        <v>5256929.3600000003</v>
      </c>
      <c r="K319" s="11">
        <v>5284504.79</v>
      </c>
      <c r="L319" s="11">
        <v>4225890.83</v>
      </c>
      <c r="M319" s="11">
        <v>266051.4350228195</v>
      </c>
      <c r="N319" s="11">
        <v>253762.46638002773</v>
      </c>
      <c r="O319" s="11">
        <v>215919.8546050911</v>
      </c>
      <c r="P319" s="11">
        <v>217029.96926836562</v>
      </c>
      <c r="Q319" s="11">
        <v>952763.72527630406</v>
      </c>
      <c r="R319" s="11">
        <f>SUM('UPL Debt Allocation by Hospital'!I319,'UPL Debt Allocation by Hospital'!K319,'UPL Debt Allocation by Hospital'!O319:Q319)</f>
        <v>585297.86009483691</v>
      </c>
      <c r="S319" s="11">
        <f t="shared" si="13"/>
        <v>0</v>
      </c>
      <c r="T319" s="11">
        <v>277468.76292386494</v>
      </c>
      <c r="U319" s="11">
        <v>266203.6181258827</v>
      </c>
      <c r="V319" s="11">
        <v>233803.9488502373</v>
      </c>
      <c r="W319" s="11">
        <v>237876.95483809776</v>
      </c>
      <c r="X319" s="11">
        <v>1015353.2847380827</v>
      </c>
      <c r="Y319" s="11">
        <f>SUM('UPL Debt Allocation by Hospital'!I319,'UPL Debt Allocation by Hospital'!K319,'UPL Debt Allocation by Hospital'!U319:W319)</f>
        <v>586439.28734348086</v>
      </c>
      <c r="Z319" s="11">
        <f t="shared" si="14"/>
        <v>0</v>
      </c>
      <c r="AA319" s="11">
        <v>0</v>
      </c>
      <c r="AB319" s="11">
        <v>0</v>
      </c>
      <c r="AC319" s="11">
        <v>0</v>
      </c>
      <c r="AD319" s="11">
        <v>209582.92294161057</v>
      </c>
      <c r="AE319" s="11">
        <v>209582.92294161057</v>
      </c>
      <c r="AF319" s="11">
        <f>SUM('UPL Debt Allocation by Hospital'!I319,'UPL Debt Allocation by Hospital'!K319,'UPL Debt Allocation by Hospital'!AA319:AC319)</f>
        <v>565179.46355238406</v>
      </c>
      <c r="AG319" s="11">
        <f t="shared" si="12"/>
        <v>355596.54061077349</v>
      </c>
    </row>
    <row r="320" spans="1:33" ht="16.2" x14ac:dyDescent="0.3">
      <c r="A320" s="13" t="s">
        <v>527</v>
      </c>
      <c r="B320" s="13" t="s">
        <v>527</v>
      </c>
      <c r="C320" s="12" t="s">
        <v>724</v>
      </c>
      <c r="D320" s="12" t="s">
        <v>13</v>
      </c>
      <c r="E320" s="12" t="s">
        <v>14</v>
      </c>
      <c r="F320" s="12"/>
      <c r="G320" s="12" t="s">
        <v>723</v>
      </c>
      <c r="H320" s="11">
        <v>307860.96999999997</v>
      </c>
      <c r="I320" s="11">
        <v>513850.1</v>
      </c>
      <c r="J320" s="11">
        <v>1798176.3699999999</v>
      </c>
      <c r="K320" s="11">
        <v>1474859.7200000002</v>
      </c>
      <c r="L320" s="11">
        <v>0</v>
      </c>
      <c r="M320" s="11">
        <v>26488.697386510539</v>
      </c>
      <c r="N320" s="11">
        <v>24770.24614316153</v>
      </c>
      <c r="O320" s="11">
        <v>91011.189113867149</v>
      </c>
      <c r="P320" s="11">
        <v>19648.314340640471</v>
      </c>
      <c r="Q320" s="11">
        <v>161918.4469841797</v>
      </c>
      <c r="R320" s="11">
        <f>SUM('UPL Debt Allocation by Hospital'!I320,'UPL Debt Allocation by Hospital'!K320,'UPL Debt Allocation by Hospital'!O320:Q320)</f>
        <v>105193.19124974887</v>
      </c>
      <c r="S320" s="11">
        <f t="shared" si="13"/>
        <v>0</v>
      </c>
      <c r="T320" s="11">
        <v>26488.697386510539</v>
      </c>
      <c r="U320" s="11">
        <v>24770.24614316153</v>
      </c>
      <c r="V320" s="11">
        <v>91011.189113867149</v>
      </c>
      <c r="W320" s="11">
        <v>19648.314340640471</v>
      </c>
      <c r="X320" s="11">
        <v>161918.4469841797</v>
      </c>
      <c r="Y320" s="11">
        <f>SUM('UPL Debt Allocation by Hospital'!I320,'UPL Debt Allocation by Hospital'!K320,'UPL Debt Allocation by Hospital'!U320:W320)</f>
        <v>105193.19124974885</v>
      </c>
      <c r="Z320" s="11">
        <f t="shared" si="14"/>
        <v>0</v>
      </c>
      <c r="AA320" s="11">
        <v>0</v>
      </c>
      <c r="AB320" s="11">
        <v>0</v>
      </c>
      <c r="AC320" s="11">
        <v>498523.74142349506</v>
      </c>
      <c r="AD320" s="11">
        <v>9359.8436231964424</v>
      </c>
      <c r="AE320" s="11">
        <v>507883.58504669147</v>
      </c>
      <c r="AF320" s="11">
        <f>SUM('UPL Debt Allocation by Hospital'!I320,'UPL Debt Allocation by Hospital'!K320,'UPL Debt Allocation by Hospital'!AA320:AC320)</f>
        <v>114934.42923007696</v>
      </c>
      <c r="AG320" s="11">
        <f t="shared" si="12"/>
        <v>0</v>
      </c>
    </row>
    <row r="321" spans="1:33" ht="16.2" x14ac:dyDescent="0.3">
      <c r="A321" s="13" t="s">
        <v>528</v>
      </c>
      <c r="B321" s="13" t="s">
        <v>528</v>
      </c>
      <c r="C321" s="12" t="s">
        <v>190</v>
      </c>
      <c r="D321" s="12" t="s">
        <v>13</v>
      </c>
      <c r="E321" s="12" t="s">
        <v>14</v>
      </c>
      <c r="F321" s="12"/>
      <c r="G321" s="12" t="s">
        <v>722</v>
      </c>
      <c r="H321" s="11">
        <v>3085578.99</v>
      </c>
      <c r="I321" s="11">
        <v>6466149.1400000006</v>
      </c>
      <c r="J321" s="11">
        <v>7188016.8200000003</v>
      </c>
      <c r="K321" s="11">
        <v>4976174.9400000004</v>
      </c>
      <c r="L321" s="11">
        <v>4923019.82</v>
      </c>
      <c r="M321" s="11">
        <v>404694.79493957612</v>
      </c>
      <c r="N321" s="11">
        <v>504327.64051083528</v>
      </c>
      <c r="O321" s="11">
        <v>237870.78318968721</v>
      </c>
      <c r="P321" s="11">
        <v>1391347.7198873826</v>
      </c>
      <c r="Q321" s="11">
        <v>2538240.9385274812</v>
      </c>
      <c r="R321" s="11">
        <f>SUM('UPL Debt Allocation by Hospital'!I321,'UPL Debt Allocation by Hospital'!K321,'UPL Debt Allocation by Hospital'!O321:Q321)</f>
        <v>639040.44556923304</v>
      </c>
      <c r="S321" s="11">
        <f t="shared" si="13"/>
        <v>0</v>
      </c>
      <c r="T321" s="11">
        <v>422061.86222592689</v>
      </c>
      <c r="U321" s="11">
        <v>529053.19112015166</v>
      </c>
      <c r="V321" s="11">
        <v>257573.01720847018</v>
      </c>
      <c r="W321" s="11">
        <v>1391347.7198873826</v>
      </c>
      <c r="X321" s="11">
        <v>2600035.7904419312</v>
      </c>
      <c r="Y321" s="11">
        <f>SUM('UPL Debt Allocation by Hospital'!I321,'UPL Debt Allocation by Hospital'!K321,'UPL Debt Allocation by Hospital'!U321:W321)</f>
        <v>640730.19156309881</v>
      </c>
      <c r="Z321" s="11">
        <f t="shared" si="14"/>
        <v>0</v>
      </c>
      <c r="AA321" s="11">
        <v>0</v>
      </c>
      <c r="AB321" s="11">
        <v>1566992.469178064</v>
      </c>
      <c r="AC321" s="11">
        <v>0</v>
      </c>
      <c r="AD321" s="11">
        <v>4635910.725616565</v>
      </c>
      <c r="AE321" s="11">
        <v>6202903.1947946288</v>
      </c>
      <c r="AF321" s="11">
        <f>SUM('UPL Debt Allocation by Hospital'!I321,'UPL Debt Allocation by Hospital'!K321,'UPL Debt Allocation by Hospital'!AA321:AC321)</f>
        <v>650526.30847180693</v>
      </c>
      <c r="AG321" s="11">
        <f t="shared" si="12"/>
        <v>0</v>
      </c>
    </row>
    <row r="322" spans="1:33" ht="16.2" x14ac:dyDescent="0.3">
      <c r="A322" s="13" t="s">
        <v>529</v>
      </c>
      <c r="B322" s="13" t="s">
        <v>529</v>
      </c>
      <c r="C322" s="12" t="s">
        <v>191</v>
      </c>
      <c r="D322" s="12" t="s">
        <v>13</v>
      </c>
      <c r="E322" s="12"/>
      <c r="F322" s="12"/>
      <c r="G322" s="12" t="s">
        <v>721</v>
      </c>
      <c r="H322" s="11">
        <v>4380086</v>
      </c>
      <c r="I322" s="11">
        <v>5901822.4299999997</v>
      </c>
      <c r="J322" s="11">
        <v>6422980.6600000001</v>
      </c>
      <c r="K322" s="11">
        <v>8384681.7000000002</v>
      </c>
      <c r="L322" s="11">
        <v>8628879.9199999981</v>
      </c>
      <c r="M322" s="11">
        <v>570593.61794371984</v>
      </c>
      <c r="N322" s="11">
        <v>420103.17438349628</v>
      </c>
      <c r="O322" s="11">
        <v>432022.97396654828</v>
      </c>
      <c r="P322" s="11">
        <v>376628.60111926863</v>
      </c>
      <c r="Q322" s="11">
        <v>1799348.367413033</v>
      </c>
      <c r="R322" s="11">
        <f>SUM('UPL Debt Allocation by Hospital'!I322,'UPL Debt Allocation by Hospital'!K322,'UPL Debt Allocation by Hospital'!O322:Q322)</f>
        <v>823947.21744733327</v>
      </c>
      <c r="S322" s="11">
        <f t="shared" si="13"/>
        <v>0</v>
      </c>
      <c r="T322" s="11">
        <v>595080.06521189015</v>
      </c>
      <c r="U322" s="11">
        <v>440699.47223628155</v>
      </c>
      <c r="V322" s="11">
        <v>467806.3418120725</v>
      </c>
      <c r="W322" s="11">
        <v>412805.95966173353</v>
      </c>
      <c r="X322" s="11">
        <v>1916391.8389219779</v>
      </c>
      <c r="Y322" s="11">
        <f>SUM('UPL Debt Allocation by Hospital'!I322,'UPL Debt Allocation by Hospital'!K322,'UPL Debt Allocation by Hospital'!U322:W322)</f>
        <v>826158.46271766559</v>
      </c>
      <c r="Z322" s="11">
        <f t="shared" si="14"/>
        <v>0</v>
      </c>
      <c r="AA322" s="11">
        <v>878737.36921901954</v>
      </c>
      <c r="AB322" s="11">
        <v>0</v>
      </c>
      <c r="AC322" s="11">
        <v>0</v>
      </c>
      <c r="AD322" s="11">
        <v>259799.40179712142</v>
      </c>
      <c r="AE322" s="11">
        <v>1138536.7710161409</v>
      </c>
      <c r="AF322" s="11">
        <f>SUM('UPL Debt Allocation by Hospital'!I322,'UPL Debt Allocation by Hospital'!K322,'UPL Debt Allocation by Hospital'!AA322:AC322)</f>
        <v>809073.58567778487</v>
      </c>
      <c r="AG322" s="11">
        <f t="shared" si="12"/>
        <v>0</v>
      </c>
    </row>
    <row r="323" spans="1:33" ht="16.2" x14ac:dyDescent="0.3">
      <c r="A323" s="13" t="s">
        <v>530</v>
      </c>
      <c r="B323" s="13" t="s">
        <v>530</v>
      </c>
      <c r="C323" s="12" t="s">
        <v>192</v>
      </c>
      <c r="D323" s="12" t="s">
        <v>13</v>
      </c>
      <c r="E323" s="12" t="s">
        <v>14</v>
      </c>
      <c r="F323" s="12"/>
      <c r="G323" s="12" t="s">
        <v>720</v>
      </c>
      <c r="H323" s="11">
        <v>148432.26</v>
      </c>
      <c r="I323" s="11">
        <v>558216.22</v>
      </c>
      <c r="J323" s="11">
        <v>125877.52</v>
      </c>
      <c r="K323" s="11">
        <v>2162328.0499999998</v>
      </c>
      <c r="L323" s="11">
        <v>1311823.42</v>
      </c>
      <c r="M323" s="11">
        <v>293500.62670358014</v>
      </c>
      <c r="N323" s="11">
        <v>85115.254702203936</v>
      </c>
      <c r="O323" s="11">
        <v>52051.316561633081</v>
      </c>
      <c r="P323" s="11">
        <v>112453.69168513065</v>
      </c>
      <c r="Q323" s="11">
        <v>543120.88965254778</v>
      </c>
      <c r="R323" s="11">
        <f>SUM('UPL Debt Allocation by Hospital'!I323,'UPL Debt Allocation by Hospital'!K323,'UPL Debt Allocation by Hospital'!O323:Q323)</f>
        <v>121131.16147849713</v>
      </c>
      <c r="S323" s="11">
        <f t="shared" si="13"/>
        <v>0</v>
      </c>
      <c r="T323" s="11">
        <v>293500.62670358014</v>
      </c>
      <c r="U323" s="11">
        <v>85115.254702203936</v>
      </c>
      <c r="V323" s="11">
        <v>52051.316561633081</v>
      </c>
      <c r="W323" s="11">
        <v>112453.69168513065</v>
      </c>
      <c r="X323" s="11">
        <v>543120.88965254778</v>
      </c>
      <c r="Y323" s="11">
        <f>SUM('UPL Debt Allocation by Hospital'!I323,'UPL Debt Allocation by Hospital'!K323,'UPL Debt Allocation by Hospital'!U323:W323)</f>
        <v>121131.1614784971</v>
      </c>
      <c r="Z323" s="11">
        <f t="shared" si="14"/>
        <v>0</v>
      </c>
      <c r="AA323" s="11">
        <v>1526188.4880149413</v>
      </c>
      <c r="AB323" s="11">
        <v>29399.97452829895</v>
      </c>
      <c r="AC323" s="11">
        <v>98313.587474962158</v>
      </c>
      <c r="AD323" s="11">
        <v>242808.04926369496</v>
      </c>
      <c r="AE323" s="11">
        <v>1896710.0992818975</v>
      </c>
      <c r="AF323" s="11">
        <f>SUM('UPL Debt Allocation by Hospital'!I323,'UPL Debt Allocation by Hospital'!K323,'UPL Debt Allocation by Hospital'!AA323:AC323)</f>
        <v>154582.30037890194</v>
      </c>
      <c r="AG323" s="11">
        <f t="shared" ref="AG323:AG385" si="15">IF(AE323&lt;AF323,AF323-AE323,0)</f>
        <v>0</v>
      </c>
    </row>
    <row r="324" spans="1:33" ht="16.2" x14ac:dyDescent="0.3">
      <c r="A324" s="13" t="s">
        <v>531</v>
      </c>
      <c r="B324" s="13" t="s">
        <v>531</v>
      </c>
      <c r="C324" s="12" t="s">
        <v>193</v>
      </c>
      <c r="D324" s="12" t="s">
        <v>13</v>
      </c>
      <c r="E324" s="12"/>
      <c r="F324" s="12"/>
      <c r="G324" s="12" t="s">
        <v>653</v>
      </c>
      <c r="H324" s="11">
        <v>397876.14</v>
      </c>
      <c r="I324" s="11">
        <v>6895852.1299999999</v>
      </c>
      <c r="J324" s="11">
        <v>5532441.5499999998</v>
      </c>
      <c r="K324" s="11">
        <v>5751073.4900000002</v>
      </c>
      <c r="L324" s="11">
        <v>6324041.7100000009</v>
      </c>
      <c r="M324" s="11">
        <v>292991.98957628559</v>
      </c>
      <c r="N324" s="11">
        <v>318767.1079756426</v>
      </c>
      <c r="O324" s="11">
        <v>365907.74306457152</v>
      </c>
      <c r="P324" s="11">
        <v>367204.19840118143</v>
      </c>
      <c r="Q324" s="11">
        <v>1344871.039017681</v>
      </c>
      <c r="R324" s="11">
        <f>SUM('UPL Debt Allocation by Hospital'!I324,'UPL Debt Allocation by Hospital'!K324,'UPL Debt Allocation by Hospital'!O324:Q324)</f>
        <v>628356.2841425417</v>
      </c>
      <c r="S324" s="11">
        <f t="shared" ref="S324:S385" si="16">IF(Q324&lt;R324,R324-Q324,0)</f>
        <v>0</v>
      </c>
      <c r="T324" s="11">
        <v>305565.44409302302</v>
      </c>
      <c r="U324" s="11">
        <v>334395.22673759214</v>
      </c>
      <c r="V324" s="11">
        <v>396214.95392280462</v>
      </c>
      <c r="W324" s="11">
        <v>402476.28847713151</v>
      </c>
      <c r="X324" s="11">
        <v>1438651.9132305514</v>
      </c>
      <c r="Y324" s="11">
        <f>SUM('UPL Debt Allocation by Hospital'!I324,'UPL Debt Allocation by Hospital'!K324,'UPL Debt Allocation by Hospital'!U324:W324)</f>
        <v>629956.16499880957</v>
      </c>
      <c r="Z324" s="11">
        <f t="shared" ref="Z324:Z385" si="17">IF(X324&lt;Y324,Y324-X324,0)</f>
        <v>0</v>
      </c>
      <c r="AA324" s="11">
        <v>0</v>
      </c>
      <c r="AB324" s="11">
        <v>11107.772096986442</v>
      </c>
      <c r="AC324" s="11">
        <v>139877.30082351828</v>
      </c>
      <c r="AD324" s="11">
        <v>92151.252779250135</v>
      </c>
      <c r="AE324" s="11">
        <v>243136.32569975487</v>
      </c>
      <c r="AF324" s="11">
        <f>SUM('UPL Debt Allocation by Hospital'!I324,'UPL Debt Allocation by Hospital'!K324,'UPL Debt Allocation by Hospital'!AA324:AC324)</f>
        <v>605750.96308436105</v>
      </c>
      <c r="AG324" s="11">
        <f t="shared" si="15"/>
        <v>362614.63738460618</v>
      </c>
    </row>
    <row r="325" spans="1:33" ht="16.2" x14ac:dyDescent="0.3">
      <c r="A325" s="13" t="s">
        <v>532</v>
      </c>
      <c r="B325" s="13" t="s">
        <v>532</v>
      </c>
      <c r="C325" s="12" t="s">
        <v>719</v>
      </c>
      <c r="D325" s="12" t="s">
        <v>13</v>
      </c>
      <c r="E325" s="12"/>
      <c r="F325" s="12"/>
      <c r="G325" s="12" t="s">
        <v>653</v>
      </c>
      <c r="H325" s="11">
        <v>0</v>
      </c>
      <c r="I325" s="11">
        <v>0</v>
      </c>
      <c r="J325" s="11">
        <v>0</v>
      </c>
      <c r="K325" s="11">
        <v>0</v>
      </c>
      <c r="L325" s="11">
        <v>3866005.3</v>
      </c>
      <c r="M325" s="11">
        <v>0</v>
      </c>
      <c r="N325" s="11">
        <v>0</v>
      </c>
      <c r="O325" s="11">
        <v>377095.88520558883</v>
      </c>
      <c r="P325" s="11">
        <v>227368.21577613999</v>
      </c>
      <c r="Q325" s="11">
        <v>604464.10098172887</v>
      </c>
      <c r="R325" s="11">
        <f>SUM('UPL Debt Allocation by Hospital'!I325,'UPL Debt Allocation by Hospital'!K325,'UPL Debt Allocation by Hospital'!O325:Q325)</f>
        <v>116022.25650453565</v>
      </c>
      <c r="S325" s="11">
        <f t="shared" si="16"/>
        <v>0</v>
      </c>
      <c r="T325" s="11">
        <v>0</v>
      </c>
      <c r="U325" s="11">
        <v>0</v>
      </c>
      <c r="V325" s="11">
        <v>408329.78151775571</v>
      </c>
      <c r="W325" s="11">
        <v>249208.24980130178</v>
      </c>
      <c r="X325" s="11">
        <v>657538.03131905745</v>
      </c>
      <c r="Y325" s="11">
        <f>SUM('UPL Debt Allocation by Hospital'!I325,'UPL Debt Allocation by Hospital'!K325,'UPL Debt Allocation by Hospital'!U325:W325)</f>
        <v>116876.3080511265</v>
      </c>
      <c r="Z325" s="11">
        <f t="shared" si="17"/>
        <v>0</v>
      </c>
      <c r="AA325" s="11">
        <v>0</v>
      </c>
      <c r="AB325" s="11">
        <v>0</v>
      </c>
      <c r="AC325" s="11">
        <v>1280108.2883108126</v>
      </c>
      <c r="AD325" s="11">
        <v>104217.53392418567</v>
      </c>
      <c r="AE325" s="11">
        <v>1384325.8222349982</v>
      </c>
      <c r="AF325" s="11">
        <f>SUM('UPL Debt Allocation by Hospital'!I325,'UPL Debt Allocation by Hospital'!K325,'UPL Debt Allocation by Hospital'!AA325:AC325)</f>
        <v>140713.99306390653</v>
      </c>
      <c r="AG325" s="11">
        <f t="shared" si="15"/>
        <v>0</v>
      </c>
    </row>
    <row r="326" spans="1:33" ht="16.2" x14ac:dyDescent="0.3">
      <c r="A326" s="13" t="s">
        <v>533</v>
      </c>
      <c r="B326" s="13" t="s">
        <v>533</v>
      </c>
      <c r="C326" s="12" t="s">
        <v>718</v>
      </c>
      <c r="D326" s="12" t="s">
        <v>13</v>
      </c>
      <c r="E326" s="12"/>
      <c r="F326" s="12"/>
      <c r="G326" s="12" t="s">
        <v>717</v>
      </c>
      <c r="H326" s="11">
        <v>153490.97999999998</v>
      </c>
      <c r="I326" s="11">
        <v>88488.29</v>
      </c>
      <c r="J326" s="11">
        <v>221618.46000000002</v>
      </c>
      <c r="K326" s="11">
        <v>293756.43</v>
      </c>
      <c r="L326" s="11">
        <v>417091.48</v>
      </c>
      <c r="M326" s="11">
        <v>10903.051991487799</v>
      </c>
      <c r="N326" s="11">
        <v>16338.818996102629</v>
      </c>
      <c r="O326" s="11">
        <v>19523.079076416168</v>
      </c>
      <c r="P326" s="11">
        <v>12595.163367038302</v>
      </c>
      <c r="Q326" s="11">
        <v>59360.113431044898</v>
      </c>
      <c r="R326" s="11">
        <f>SUM('UPL Debt Allocation by Hospital'!I326,'UPL Debt Allocation by Hospital'!K326,'UPL Debt Allocation by Hospital'!O326:Q326)</f>
        <v>29837.226561624091</v>
      </c>
      <c r="S326" s="11">
        <f t="shared" si="16"/>
        <v>0</v>
      </c>
      <c r="T326" s="11">
        <v>11370.945426072301</v>
      </c>
      <c r="U326" s="11">
        <v>17139.858367205503</v>
      </c>
      <c r="V326" s="11">
        <v>21140.126229382506</v>
      </c>
      <c r="W326" s="11">
        <v>13805.001758695573</v>
      </c>
      <c r="X326" s="11">
        <v>63455.931781355881</v>
      </c>
      <c r="Y326" s="11">
        <f>SUM('UPL Debt Allocation by Hospital'!I326,'UPL Debt Allocation by Hospital'!K326,'UPL Debt Allocation by Hospital'!U326:W326)</f>
        <v>29916.141206051652</v>
      </c>
      <c r="Z326" s="11">
        <f t="shared" si="17"/>
        <v>0</v>
      </c>
      <c r="AA326" s="11">
        <v>0</v>
      </c>
      <c r="AB326" s="11">
        <v>953.53227846874563</v>
      </c>
      <c r="AC326" s="11">
        <v>0</v>
      </c>
      <c r="AD326" s="11">
        <v>699.0105474637495</v>
      </c>
      <c r="AE326" s="11">
        <v>1652.5428259324951</v>
      </c>
      <c r="AF326" s="11">
        <f>SUM('UPL Debt Allocation by Hospital'!I326,'UPL Debt Allocation by Hospital'!K326,'UPL Debt Allocation by Hospital'!AA326:AC326)</f>
        <v>28584.543655147732</v>
      </c>
      <c r="AG326" s="11">
        <f t="shared" si="15"/>
        <v>26932.000829215238</v>
      </c>
    </row>
    <row r="327" spans="1:33" ht="16.2" x14ac:dyDescent="0.3">
      <c r="A327" s="13" t="s">
        <v>534</v>
      </c>
      <c r="B327" s="13" t="s">
        <v>534</v>
      </c>
      <c r="C327" s="12" t="s">
        <v>716</v>
      </c>
      <c r="D327" s="12" t="s">
        <v>13</v>
      </c>
      <c r="E327" s="12" t="s">
        <v>14</v>
      </c>
      <c r="F327" s="12"/>
      <c r="G327" s="12" t="s">
        <v>715</v>
      </c>
      <c r="H327" s="11">
        <v>827268.28</v>
      </c>
      <c r="I327" s="11">
        <v>404120</v>
      </c>
      <c r="J327" s="11">
        <v>1082608.4000000001</v>
      </c>
      <c r="K327" s="11">
        <v>931125.74</v>
      </c>
      <c r="L327" s="11">
        <v>1200709.3800000001</v>
      </c>
      <c r="M327" s="11">
        <v>6370.5206576314149</v>
      </c>
      <c r="N327" s="11">
        <v>14350.507940116673</v>
      </c>
      <c r="O327" s="11">
        <v>28605.971265228618</v>
      </c>
      <c r="P327" s="11">
        <v>43911.77404786519</v>
      </c>
      <c r="Q327" s="11">
        <v>93238.773910841905</v>
      </c>
      <c r="R327" s="11">
        <f>SUM('UPL Debt Allocation by Hospital'!I327,'UPL Debt Allocation by Hospital'!K327,'UPL Debt Allocation by Hospital'!O327:Q327)</f>
        <v>104517.69706387105</v>
      </c>
      <c r="S327" s="11">
        <f t="shared" si="16"/>
        <v>11278.923153029144</v>
      </c>
      <c r="T327" s="11">
        <v>6370.5206576314149</v>
      </c>
      <c r="U327" s="11">
        <v>14350.507940116673</v>
      </c>
      <c r="V327" s="11">
        <v>28605.971265228618</v>
      </c>
      <c r="W327" s="11">
        <v>43911.77404786519</v>
      </c>
      <c r="X327" s="11">
        <v>93238.773910841905</v>
      </c>
      <c r="Y327" s="11">
        <f>SUM('UPL Debt Allocation by Hospital'!I327,'UPL Debt Allocation by Hospital'!K327,'UPL Debt Allocation by Hospital'!U327:W327)</f>
        <v>104517.69706387102</v>
      </c>
      <c r="Z327" s="11">
        <f t="shared" si="17"/>
        <v>11278.923153029114</v>
      </c>
      <c r="AA327" s="11">
        <v>0</v>
      </c>
      <c r="AB327" s="11">
        <v>0</v>
      </c>
      <c r="AC327" s="11">
        <v>0</v>
      </c>
      <c r="AD327" s="11">
        <v>3279.7808234012191</v>
      </c>
      <c r="AE327" s="11">
        <v>3279.7808234012191</v>
      </c>
      <c r="AF327" s="11">
        <f>SUM('UPL Debt Allocation by Hospital'!I327,'UPL Debt Allocation by Hospital'!K327,'UPL Debt Allocation by Hospital'!AA327:AC327)</f>
        <v>103168.8970570208</v>
      </c>
      <c r="AG327" s="11">
        <f t="shared" si="15"/>
        <v>99889.116233619585</v>
      </c>
    </row>
    <row r="328" spans="1:33" ht="16.2" x14ac:dyDescent="0.3">
      <c r="A328" s="13" t="s">
        <v>535</v>
      </c>
      <c r="B328" s="13" t="s">
        <v>535</v>
      </c>
      <c r="C328" s="12" t="s">
        <v>194</v>
      </c>
      <c r="D328" s="12" t="s">
        <v>28</v>
      </c>
      <c r="E328" s="12" t="s">
        <v>14</v>
      </c>
      <c r="F328" s="12"/>
      <c r="G328" s="12" t="s">
        <v>714</v>
      </c>
      <c r="H328" s="11">
        <v>2460028.63</v>
      </c>
      <c r="I328" s="11">
        <v>1178879</v>
      </c>
      <c r="J328" s="11">
        <v>1817487.34</v>
      </c>
      <c r="K328" s="11">
        <v>1991613.87</v>
      </c>
      <c r="L328" s="11">
        <v>1588921.65</v>
      </c>
      <c r="M328" s="11">
        <v>53970.219109837497</v>
      </c>
      <c r="N328" s="11">
        <v>71870.755384526128</v>
      </c>
      <c r="O328" s="11">
        <v>62643.407387216241</v>
      </c>
      <c r="P328" s="11">
        <v>63961.692974838123</v>
      </c>
      <c r="Q328" s="11">
        <v>252446.07485641801</v>
      </c>
      <c r="R328" s="11">
        <f>SUM('UPL Debt Allocation by Hospital'!I328,'UPL Debt Allocation by Hospital'!K328,'UPL Debt Allocation by Hospital'!O328:Q328)</f>
        <v>197787.84812645082</v>
      </c>
      <c r="S328" s="11">
        <f t="shared" si="16"/>
        <v>0</v>
      </c>
      <c r="T328" s="11">
        <v>55515.398303470371</v>
      </c>
      <c r="U328" s="11">
        <v>73739.239040105283</v>
      </c>
      <c r="V328" s="11">
        <v>62643.407387216241</v>
      </c>
      <c r="W328" s="11">
        <v>63961.692974838123</v>
      </c>
      <c r="X328" s="11">
        <v>255859.73770563002</v>
      </c>
      <c r="Y328" s="11">
        <f>SUM('UPL Debt Allocation by Hospital'!I328,'UPL Debt Allocation by Hospital'!K328,'UPL Debt Allocation by Hospital'!U328:W328)</f>
        <v>197881.19435877743</v>
      </c>
      <c r="Z328" s="11">
        <f t="shared" si="17"/>
        <v>0</v>
      </c>
      <c r="AA328" s="11">
        <v>8204.8557975180738</v>
      </c>
      <c r="AB328" s="11">
        <v>10432.297463916229</v>
      </c>
      <c r="AC328" s="11">
        <v>2743.8614699140207</v>
      </c>
      <c r="AD328" s="11">
        <v>3334.4664870482984</v>
      </c>
      <c r="AE328" s="11">
        <v>24715.481218396621</v>
      </c>
      <c r="AF328" s="11">
        <f>SUM('UPL Debt Allocation by Hospital'!I328,'UPL Debt Allocation by Hospital'!K328,'UPL Debt Allocation by Hospital'!AA328:AC328)</f>
        <v>193218.50166252296</v>
      </c>
      <c r="AG328" s="11">
        <f t="shared" si="15"/>
        <v>168503.02044412633</v>
      </c>
    </row>
    <row r="329" spans="1:33" ht="16.2" x14ac:dyDescent="0.3">
      <c r="A329" s="13" t="s">
        <v>536</v>
      </c>
      <c r="B329" s="13" t="s">
        <v>536</v>
      </c>
      <c r="C329" s="12" t="s">
        <v>713</v>
      </c>
      <c r="D329" s="12" t="s">
        <v>28</v>
      </c>
      <c r="E329" s="12" t="s">
        <v>14</v>
      </c>
      <c r="F329" s="12"/>
      <c r="G329" s="12" t="s">
        <v>712</v>
      </c>
      <c r="H329" s="11">
        <v>1594922.03</v>
      </c>
      <c r="I329" s="11">
        <v>1021015.14</v>
      </c>
      <c r="J329" s="11">
        <v>438194.33</v>
      </c>
      <c r="K329" s="11">
        <v>1528572.56</v>
      </c>
      <c r="L329" s="11">
        <v>1636983.41</v>
      </c>
      <c r="M329" s="11">
        <v>14270.231589030818</v>
      </c>
      <c r="N329" s="11">
        <v>63532.505658889575</v>
      </c>
      <c r="O329" s="11">
        <v>88454.880499135514</v>
      </c>
      <c r="P329" s="11">
        <v>131424.50458587243</v>
      </c>
      <c r="Q329" s="11">
        <v>297682.12233292835</v>
      </c>
      <c r="R329" s="11">
        <f>SUM('UPL Debt Allocation by Hospital'!I329,'UPL Debt Allocation by Hospital'!K329,'UPL Debt Allocation by Hospital'!O329:Q329)</f>
        <v>136600.93299369465</v>
      </c>
      <c r="S329" s="11">
        <f t="shared" si="16"/>
        <v>0</v>
      </c>
      <c r="T329" s="11">
        <v>14678.791444880539</v>
      </c>
      <c r="U329" s="11">
        <v>63532.505658889575</v>
      </c>
      <c r="V329" s="11">
        <v>88454.880499135514</v>
      </c>
      <c r="W329" s="11">
        <v>131424.50458587243</v>
      </c>
      <c r="X329" s="11">
        <v>298090.68218877807</v>
      </c>
      <c r="Y329" s="11">
        <f>SUM('UPL Debt Allocation by Hospital'!I329,'UPL Debt Allocation by Hospital'!K329,'UPL Debt Allocation by Hospital'!U329:W329)</f>
        <v>136612.10564727045</v>
      </c>
      <c r="Z329" s="11">
        <f t="shared" si="17"/>
        <v>0</v>
      </c>
      <c r="AA329" s="11">
        <v>9063.0053978246342</v>
      </c>
      <c r="AB329" s="11">
        <v>16297.514235126086</v>
      </c>
      <c r="AC329" s="11">
        <v>17864.424029546961</v>
      </c>
      <c r="AD329" s="11">
        <v>10144.556114709343</v>
      </c>
      <c r="AE329" s="11">
        <v>53369.49977720702</v>
      </c>
      <c r="AF329" s="11">
        <f>SUM('UPL Debt Allocation by Hospital'!I329,'UPL Debt Allocation by Hospital'!K329,'UPL Debt Allocation by Hospital'!AA329:AC329)</f>
        <v>133236.75143137414</v>
      </c>
      <c r="AG329" s="11">
        <f t="shared" si="15"/>
        <v>79867.251654167121</v>
      </c>
    </row>
    <row r="330" spans="1:33" ht="16.2" x14ac:dyDescent="0.3">
      <c r="A330" s="13" t="s">
        <v>537</v>
      </c>
      <c r="B330" s="13" t="s">
        <v>537</v>
      </c>
      <c r="C330" s="12" t="s">
        <v>195</v>
      </c>
      <c r="D330" s="12" t="s">
        <v>28</v>
      </c>
      <c r="E330" s="12" t="s">
        <v>14</v>
      </c>
      <c r="F330" s="12"/>
      <c r="G330" s="12" t="s">
        <v>711</v>
      </c>
      <c r="H330" s="11">
        <v>1316882.58</v>
      </c>
      <c r="I330" s="11">
        <v>613064.47</v>
      </c>
      <c r="J330" s="11">
        <v>730854.08</v>
      </c>
      <c r="K330" s="11">
        <v>506554.38</v>
      </c>
      <c r="L330" s="11">
        <v>529914.25</v>
      </c>
      <c r="M330" s="11">
        <v>15971.556995590994</v>
      </c>
      <c r="N330" s="11">
        <v>20479.763988599283</v>
      </c>
      <c r="O330" s="11">
        <v>31949.082697052232</v>
      </c>
      <c r="P330" s="11">
        <v>87238.386915513009</v>
      </c>
      <c r="Q330" s="11">
        <v>155638.79059675551</v>
      </c>
      <c r="R330" s="11">
        <f>SUM('UPL Debt Allocation by Hospital'!I330,'UPL Debt Allocation by Hospital'!K330,'UPL Debt Allocation by Hospital'!O330:Q330)</f>
        <v>73997.949667070527</v>
      </c>
      <c r="S330" s="11">
        <f t="shared" si="16"/>
        <v>0</v>
      </c>
      <c r="T330" s="11">
        <v>16428.826170453591</v>
      </c>
      <c r="U330" s="11">
        <v>20479.763988599283</v>
      </c>
      <c r="V330" s="11">
        <v>31949.082697052232</v>
      </c>
      <c r="W330" s="11">
        <v>87238.386915513009</v>
      </c>
      <c r="X330" s="11">
        <v>156096.05977161811</v>
      </c>
      <c r="Y330" s="11">
        <f>SUM('UPL Debt Allocation by Hospital'!I330,'UPL Debt Allocation by Hospital'!K330,'UPL Debt Allocation by Hospital'!U330:W330)</f>
        <v>74010.454346638289</v>
      </c>
      <c r="Z330" s="11">
        <f t="shared" si="17"/>
        <v>0</v>
      </c>
      <c r="AA330" s="11">
        <v>0</v>
      </c>
      <c r="AB330" s="11">
        <v>1334.6374513837727</v>
      </c>
      <c r="AC330" s="11">
        <v>15506.737823052106</v>
      </c>
      <c r="AD330" s="11">
        <v>23431.621065677929</v>
      </c>
      <c r="AE330" s="11">
        <v>40272.996340113808</v>
      </c>
      <c r="AF330" s="11">
        <f>SUM('UPL Debt Allocation by Hospital'!I330,'UPL Debt Allocation by Hospital'!K330,'UPL Debt Allocation by Hospital'!AA330:AC330)</f>
        <v>72588.09242621575</v>
      </c>
      <c r="AG330" s="11">
        <f t="shared" si="15"/>
        <v>32315.096086101941</v>
      </c>
    </row>
    <row r="331" spans="1:33" ht="16.2" x14ac:dyDescent="0.3">
      <c r="A331" s="13" t="s">
        <v>612</v>
      </c>
      <c r="B331" s="13" t="s">
        <v>612</v>
      </c>
      <c r="C331" s="12" t="s">
        <v>710</v>
      </c>
      <c r="D331" s="12" t="s">
        <v>13</v>
      </c>
      <c r="E331" s="12"/>
      <c r="F331" s="12"/>
      <c r="G331" s="12" t="s">
        <v>653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95619.579322218284</v>
      </c>
      <c r="Q331" s="11">
        <v>95619.579322218284</v>
      </c>
      <c r="R331" s="11">
        <f>SUM('UPL Debt Allocation by Hospital'!I331,'UPL Debt Allocation by Hospital'!K331,'UPL Debt Allocation by Hospital'!O331:Q331)</f>
        <v>0</v>
      </c>
      <c r="S331" s="11">
        <f t="shared" si="16"/>
        <v>0</v>
      </c>
      <c r="T331" s="11">
        <v>0</v>
      </c>
      <c r="U331" s="11">
        <v>0</v>
      </c>
      <c r="V331" s="11">
        <v>0</v>
      </c>
      <c r="W331" s="11">
        <v>104804.3937376378</v>
      </c>
      <c r="X331" s="11">
        <v>104804.3937376378</v>
      </c>
      <c r="Y331" s="11">
        <f>SUM('UPL Debt Allocation by Hospital'!I331,'UPL Debt Allocation by Hospital'!K331,'UPL Debt Allocation by Hospital'!U331:W331)</f>
        <v>0</v>
      </c>
      <c r="Z331" s="11">
        <f t="shared" si="17"/>
        <v>0</v>
      </c>
      <c r="AA331" s="11">
        <v>0</v>
      </c>
      <c r="AB331" s="11">
        <v>0</v>
      </c>
      <c r="AC331" s="11">
        <v>0</v>
      </c>
      <c r="AD331" s="11">
        <v>62006.189378591778</v>
      </c>
      <c r="AE331" s="11">
        <v>62006.189378591778</v>
      </c>
      <c r="AF331" s="11">
        <f>SUM('UPL Debt Allocation by Hospital'!I331,'UPL Debt Allocation by Hospital'!K331,'UPL Debt Allocation by Hospital'!AA331:AC331)</f>
        <v>0</v>
      </c>
      <c r="AG331" s="11">
        <f t="shared" si="15"/>
        <v>0</v>
      </c>
    </row>
    <row r="332" spans="1:33" ht="16.2" x14ac:dyDescent="0.3">
      <c r="A332" s="13" t="s">
        <v>538</v>
      </c>
      <c r="B332" s="13" t="s">
        <v>538</v>
      </c>
      <c r="C332" s="12" t="s">
        <v>709</v>
      </c>
      <c r="D332" s="12" t="s">
        <v>13</v>
      </c>
      <c r="E332" s="12"/>
      <c r="F332" s="12"/>
      <c r="G332" s="12" t="s">
        <v>708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369773.13434332027</v>
      </c>
      <c r="P332" s="11">
        <v>228606.37850481883</v>
      </c>
      <c r="Q332" s="11">
        <v>598379.51284813904</v>
      </c>
      <c r="R332" s="11">
        <f>SUM('UPL Debt Allocation by Hospital'!I332,'UPL Debt Allocation by Hospital'!K332,'UPL Debt Allocation by Hospital'!O332:Q332)</f>
        <v>10110.980523126062</v>
      </c>
      <c r="S332" s="11">
        <f t="shared" si="16"/>
        <v>0</v>
      </c>
      <c r="T332" s="11">
        <v>0</v>
      </c>
      <c r="U332" s="11">
        <v>0</v>
      </c>
      <c r="V332" s="11">
        <v>400400.50576321146</v>
      </c>
      <c r="W332" s="11">
        <v>250565.3452314171</v>
      </c>
      <c r="X332" s="11">
        <v>650965.85099462862</v>
      </c>
      <c r="Y332" s="11">
        <f>SUM('UPL Debt Allocation by Hospital'!I332,'UPL Debt Allocation by Hospital'!K332,'UPL Debt Allocation by Hospital'!U332:W332)</f>
        <v>10948.447410629977</v>
      </c>
      <c r="Z332" s="11">
        <f t="shared" si="17"/>
        <v>0</v>
      </c>
      <c r="AA332" s="11">
        <v>0</v>
      </c>
      <c r="AB332" s="11">
        <v>0</v>
      </c>
      <c r="AC332" s="11">
        <v>2879418.4887485998</v>
      </c>
      <c r="AD332" s="11">
        <v>175780.49103672465</v>
      </c>
      <c r="AE332" s="11">
        <v>3055198.9797853245</v>
      </c>
      <c r="AF332" s="11">
        <f>SUM('UPL Debt Allocation by Hospital'!I332,'UPL Debt Allocation by Hospital'!K332,'UPL Debt Allocation by Hospital'!AA332:AC332)</f>
        <v>78734.071120037464</v>
      </c>
      <c r="AG332" s="11">
        <f t="shared" si="15"/>
        <v>0</v>
      </c>
    </row>
    <row r="333" spans="1:33" ht="16.2" x14ac:dyDescent="0.3">
      <c r="A333" s="13" t="s">
        <v>539</v>
      </c>
      <c r="B333" s="13" t="s">
        <v>539</v>
      </c>
      <c r="C333" s="12" t="s">
        <v>196</v>
      </c>
      <c r="D333" s="12" t="s">
        <v>13</v>
      </c>
      <c r="E333" s="12" t="s">
        <v>14</v>
      </c>
      <c r="F333" s="12"/>
      <c r="G333" s="12" t="s">
        <v>707</v>
      </c>
      <c r="H333" s="11">
        <v>366117.61</v>
      </c>
      <c r="I333" s="11">
        <v>357343.2</v>
      </c>
      <c r="J333" s="11">
        <v>557872.18999999994</v>
      </c>
      <c r="K333" s="11">
        <v>0</v>
      </c>
      <c r="L333" s="11">
        <v>0</v>
      </c>
      <c r="M333" s="11">
        <v>281302.23668214801</v>
      </c>
      <c r="N333" s="11">
        <v>538030.29724409827</v>
      </c>
      <c r="O333" s="11">
        <v>469278.28836644965</v>
      </c>
      <c r="P333" s="11">
        <v>172106.86158436991</v>
      </c>
      <c r="Q333" s="11">
        <v>1460717.6838770658</v>
      </c>
      <c r="R333" s="11">
        <f>SUM('UPL Debt Allocation by Hospital'!I333,'UPL Debt Allocation by Hospital'!K333,'UPL Debt Allocation by Hospital'!O333:Q333)</f>
        <v>60255.025244124292</v>
      </c>
      <c r="S333" s="11">
        <f t="shared" si="16"/>
        <v>0</v>
      </c>
      <c r="T333" s="11">
        <v>281302.23668214801</v>
      </c>
      <c r="U333" s="11">
        <v>538030.29724409827</v>
      </c>
      <c r="V333" s="11">
        <v>469278.28836644965</v>
      </c>
      <c r="W333" s="11">
        <v>172106.86158436991</v>
      </c>
      <c r="X333" s="11">
        <v>1460717.6838770658</v>
      </c>
      <c r="Y333" s="11">
        <f>SUM('UPL Debt Allocation by Hospital'!I333,'UPL Debt Allocation by Hospital'!K333,'UPL Debt Allocation by Hospital'!U333:W333)</f>
        <v>60255.025244124285</v>
      </c>
      <c r="Z333" s="11">
        <f t="shared" si="17"/>
        <v>0</v>
      </c>
      <c r="AA333" s="11">
        <v>1439061.8479518339</v>
      </c>
      <c r="AB333" s="11">
        <v>3117469.2479880303</v>
      </c>
      <c r="AC333" s="11">
        <v>2570523.1451548026</v>
      </c>
      <c r="AD333" s="11">
        <v>110613.16726699362</v>
      </c>
      <c r="AE333" s="11">
        <v>7237667.4083616612</v>
      </c>
      <c r="AF333" s="11">
        <f>SUM('UPL Debt Allocation by Hospital'!I333,'UPL Debt Allocation by Hospital'!K333,'UPL Debt Allocation by Hospital'!AA333:AC333)</f>
        <v>219902.69624183042</v>
      </c>
      <c r="AG333" s="11">
        <f t="shared" si="15"/>
        <v>0</v>
      </c>
    </row>
    <row r="334" spans="1:33" ht="16.2" x14ac:dyDescent="0.3">
      <c r="A334" s="13" t="s">
        <v>540</v>
      </c>
      <c r="B334" s="13" t="s">
        <v>540</v>
      </c>
      <c r="C334" s="12" t="s">
        <v>197</v>
      </c>
      <c r="D334" s="12" t="s">
        <v>13</v>
      </c>
      <c r="E334" s="12"/>
      <c r="F334" s="12"/>
      <c r="G334" s="12" t="s">
        <v>673</v>
      </c>
      <c r="H334" s="11">
        <v>5004247.9800000004</v>
      </c>
      <c r="I334" s="11">
        <v>7721524.4199999999</v>
      </c>
      <c r="J334" s="11">
        <v>7376443.9400000004</v>
      </c>
      <c r="K334" s="11">
        <v>9320159.4499999993</v>
      </c>
      <c r="L334" s="11">
        <v>10760345.67</v>
      </c>
      <c r="M334" s="11">
        <v>350157.81666722265</v>
      </c>
      <c r="N334" s="11">
        <v>433044.40222011064</v>
      </c>
      <c r="O334" s="11">
        <v>510320.84421889024</v>
      </c>
      <c r="P334" s="11">
        <v>523228.4260380583</v>
      </c>
      <c r="Q334" s="11">
        <v>1816751.4891442817</v>
      </c>
      <c r="R334" s="11">
        <f>SUM('UPL Debt Allocation by Hospital'!I334,'UPL Debt Allocation by Hospital'!K334,'UPL Debt Allocation by Hospital'!O334:Q334)</f>
        <v>967370.03649218683</v>
      </c>
      <c r="S334" s="11">
        <f t="shared" si="16"/>
        <v>0</v>
      </c>
      <c r="T334" s="11">
        <v>365184.48476116068</v>
      </c>
      <c r="U334" s="11">
        <v>454275.16655483766</v>
      </c>
      <c r="V334" s="11">
        <v>552589.42618864682</v>
      </c>
      <c r="W334" s="11">
        <v>573487.54685929953</v>
      </c>
      <c r="X334" s="11">
        <v>1945536.6243639446</v>
      </c>
      <c r="Y334" s="11">
        <f>SUM('UPL Debt Allocation by Hospital'!I334,'UPL Debt Allocation by Hospital'!K334,'UPL Debt Allocation by Hospital'!U334:W334)</f>
        <v>969517.26918906788</v>
      </c>
      <c r="Z334" s="11">
        <f t="shared" si="17"/>
        <v>0</v>
      </c>
      <c r="AA334" s="11">
        <v>0</v>
      </c>
      <c r="AB334" s="11">
        <v>0</v>
      </c>
      <c r="AC334" s="11">
        <v>0</v>
      </c>
      <c r="AD334" s="11">
        <v>5021.1105887735921</v>
      </c>
      <c r="AE334" s="11">
        <v>5021.1105887735921</v>
      </c>
      <c r="AF334" s="11">
        <f>SUM('UPL Debt Allocation by Hospital'!I334,'UPL Debt Allocation by Hospital'!K334,'UPL Debt Allocation by Hospital'!AA334:AC334)</f>
        <v>931999.39027918689</v>
      </c>
      <c r="AG334" s="11">
        <f t="shared" si="15"/>
        <v>926978.27969041327</v>
      </c>
    </row>
    <row r="335" spans="1:33" ht="16.2" x14ac:dyDescent="0.3">
      <c r="A335" s="13" t="s">
        <v>541</v>
      </c>
      <c r="B335" s="13" t="s">
        <v>541</v>
      </c>
      <c r="C335" s="12" t="s">
        <v>706</v>
      </c>
      <c r="D335" s="12" t="s">
        <v>13</v>
      </c>
      <c r="E335" s="12"/>
      <c r="F335" s="12"/>
      <c r="G335" s="12" t="s">
        <v>673</v>
      </c>
      <c r="H335" s="11">
        <v>533524.99</v>
      </c>
      <c r="I335" s="11">
        <v>1026951.1900000001</v>
      </c>
      <c r="J335" s="11">
        <v>1108543.6199999999</v>
      </c>
      <c r="K335" s="11">
        <v>1506547.06</v>
      </c>
      <c r="L335" s="11">
        <v>2505013.77</v>
      </c>
      <c r="M335" s="11">
        <v>53665.444851600216</v>
      </c>
      <c r="N335" s="11">
        <v>71090.326998598772</v>
      </c>
      <c r="O335" s="11">
        <v>118169.1890153487</v>
      </c>
      <c r="P335" s="11">
        <v>93125.701473777022</v>
      </c>
      <c r="Q335" s="11">
        <v>336050.66233932471</v>
      </c>
      <c r="R335" s="11">
        <f>SUM('UPL Debt Allocation by Hospital'!I335,'UPL Debt Allocation by Hospital'!K335,'UPL Debt Allocation by Hospital'!O335:Q335)</f>
        <v>169396.61898474768</v>
      </c>
      <c r="S335" s="11">
        <f t="shared" si="16"/>
        <v>0</v>
      </c>
      <c r="T335" s="11">
        <v>55968.443069871952</v>
      </c>
      <c r="U335" s="11">
        <v>74575.655457408357</v>
      </c>
      <c r="V335" s="11">
        <v>127956.84340724433</v>
      </c>
      <c r="W335" s="11">
        <v>102070.964477498</v>
      </c>
      <c r="X335" s="11">
        <v>360571.90641202265</v>
      </c>
      <c r="Y335" s="11">
        <f>SUM('UPL Debt Allocation by Hospital'!I335,'UPL Debt Allocation by Hospital'!K335,'UPL Debt Allocation by Hospital'!U335:W335)</f>
        <v>169822.53032263723</v>
      </c>
      <c r="Z335" s="11">
        <f t="shared" si="17"/>
        <v>0</v>
      </c>
      <c r="AA335" s="11">
        <v>0</v>
      </c>
      <c r="AB335" s="11">
        <v>0</v>
      </c>
      <c r="AC335" s="11">
        <v>0</v>
      </c>
      <c r="AD335" s="11">
        <v>14021.007625721009</v>
      </c>
      <c r="AE335" s="11">
        <v>14021.007625721009</v>
      </c>
      <c r="AF335" s="11">
        <f>SUM('UPL Debt Allocation by Hospital'!I335,'UPL Debt Allocation by Hospital'!K335,'UPL Debt Allocation by Hospital'!AA335:AC335)</f>
        <v>162754.00651898148</v>
      </c>
      <c r="AG335" s="11">
        <f t="shared" si="15"/>
        <v>148732.99889326046</v>
      </c>
    </row>
    <row r="336" spans="1:33" ht="16.2" x14ac:dyDescent="0.3">
      <c r="A336" s="13" t="s">
        <v>542</v>
      </c>
      <c r="B336" s="13" t="s">
        <v>542</v>
      </c>
      <c r="C336" s="12" t="s">
        <v>198</v>
      </c>
      <c r="D336" s="12" t="s">
        <v>13</v>
      </c>
      <c r="E336" s="12" t="s">
        <v>14</v>
      </c>
      <c r="F336" s="12"/>
      <c r="G336" s="12" t="s">
        <v>705</v>
      </c>
      <c r="H336" s="11">
        <v>827355.58</v>
      </c>
      <c r="I336" s="11">
        <v>1559506.07</v>
      </c>
      <c r="J336" s="11">
        <v>1259526.3600000001</v>
      </c>
      <c r="K336" s="11">
        <v>1506560.23</v>
      </c>
      <c r="L336" s="11">
        <v>968709.72</v>
      </c>
      <c r="M336" s="11">
        <v>13947.011381295008</v>
      </c>
      <c r="N336" s="11">
        <v>28386.271173856134</v>
      </c>
      <c r="O336" s="11">
        <v>23036.132083900255</v>
      </c>
      <c r="P336" s="11">
        <v>50870.844734364757</v>
      </c>
      <c r="Q336" s="11">
        <v>116240.25937341615</v>
      </c>
      <c r="R336" s="11">
        <f>SUM('UPL Debt Allocation by Hospital'!I336,'UPL Debt Allocation by Hospital'!K336,'UPL Debt Allocation by Hospital'!O336:Q336)</f>
        <v>138634.84389863719</v>
      </c>
      <c r="S336" s="11">
        <f t="shared" si="16"/>
        <v>22394.584525221042</v>
      </c>
      <c r="T336" s="11">
        <v>13947.011381295008</v>
      </c>
      <c r="U336" s="11">
        <v>28386.271173856134</v>
      </c>
      <c r="V336" s="11">
        <v>23036.132083900255</v>
      </c>
      <c r="W336" s="11">
        <v>50870.844734364757</v>
      </c>
      <c r="X336" s="11">
        <v>116240.25937341615</v>
      </c>
      <c r="Y336" s="11">
        <f>SUM('UPL Debt Allocation by Hospital'!I336,'UPL Debt Allocation by Hospital'!K336,'UPL Debt Allocation by Hospital'!U336:W336)</f>
        <v>138634.84389863716</v>
      </c>
      <c r="Z336" s="11">
        <f t="shared" si="17"/>
        <v>22394.584525221013</v>
      </c>
      <c r="AA336" s="11">
        <v>0</v>
      </c>
      <c r="AB336" s="11">
        <v>0</v>
      </c>
      <c r="AC336" s="11">
        <v>0</v>
      </c>
      <c r="AD336" s="11">
        <v>3900.84070833331</v>
      </c>
      <c r="AE336" s="11">
        <v>3900.84070833331</v>
      </c>
      <c r="AF336" s="11">
        <f>SUM('UPL Debt Allocation by Hospital'!I336,'UPL Debt Allocation by Hospital'!K336,'UPL Debt Allocation by Hospital'!AA336:AC336)</f>
        <v>136847.36564914457</v>
      </c>
      <c r="AG336" s="11">
        <f t="shared" si="15"/>
        <v>132946.52494081127</v>
      </c>
    </row>
    <row r="337" spans="1:33" ht="16.2" x14ac:dyDescent="0.3">
      <c r="A337" s="13" t="s">
        <v>543</v>
      </c>
      <c r="B337" s="13" t="s">
        <v>543</v>
      </c>
      <c r="C337" s="12" t="s">
        <v>199</v>
      </c>
      <c r="D337" s="12" t="s">
        <v>13</v>
      </c>
      <c r="E337" s="12"/>
      <c r="F337" s="12"/>
      <c r="G337" s="12" t="s">
        <v>704</v>
      </c>
      <c r="H337" s="11">
        <v>2046928.05</v>
      </c>
      <c r="I337" s="11">
        <v>1959534.98</v>
      </c>
      <c r="J337" s="11">
        <v>1555835.78</v>
      </c>
      <c r="K337" s="11">
        <v>1079561.19</v>
      </c>
      <c r="L337" s="11">
        <v>941697.66999999993</v>
      </c>
      <c r="M337" s="11">
        <v>53622.547503041504</v>
      </c>
      <c r="N337" s="11">
        <v>51047.405374403621</v>
      </c>
      <c r="O337" s="11">
        <v>45821.793324463397</v>
      </c>
      <c r="P337" s="11">
        <v>49293.605266498125</v>
      </c>
      <c r="Q337" s="11">
        <v>199785.35146840662</v>
      </c>
      <c r="R337" s="11">
        <f>SUM('UPL Debt Allocation by Hospital'!I337,'UPL Debt Allocation by Hospital'!K337,'UPL Debt Allocation by Hospital'!O337:Q337)</f>
        <v>155869.47601812135</v>
      </c>
      <c r="S337" s="11">
        <f t="shared" si="16"/>
        <v>0</v>
      </c>
      <c r="T337" s="11">
        <v>55923.704825042405</v>
      </c>
      <c r="U337" s="11">
        <v>53550.094308487511</v>
      </c>
      <c r="V337" s="11">
        <v>49617.096316840405</v>
      </c>
      <c r="W337" s="11">
        <v>54028.541557255565</v>
      </c>
      <c r="X337" s="11">
        <v>213119.43700762588</v>
      </c>
      <c r="Y337" s="11">
        <f>SUM('UPL Debt Allocation by Hospital'!I337,'UPL Debt Allocation by Hospital'!K337,'UPL Debt Allocation by Hospital'!U337:W337)</f>
        <v>156104.61479746501</v>
      </c>
      <c r="Z337" s="11">
        <f t="shared" si="17"/>
        <v>0</v>
      </c>
      <c r="AA337" s="11">
        <v>0</v>
      </c>
      <c r="AB337" s="11">
        <v>0</v>
      </c>
      <c r="AC337" s="11">
        <v>0</v>
      </c>
      <c r="AD337" s="11">
        <v>13457.772702095757</v>
      </c>
      <c r="AE337" s="11">
        <v>13457.772702095757</v>
      </c>
      <c r="AF337" s="11">
        <f>SUM('UPL Debt Allocation by Hospital'!I337,'UPL Debt Allocation by Hospital'!K337,'UPL Debt Allocation by Hospital'!AA337:AC337)</f>
        <v>151754.33096333771</v>
      </c>
      <c r="AG337" s="11">
        <f t="shared" si="15"/>
        <v>138296.55826124194</v>
      </c>
    </row>
    <row r="338" spans="1:33" ht="16.2" x14ac:dyDescent="0.3">
      <c r="A338" s="13" t="s">
        <v>544</v>
      </c>
      <c r="B338" s="13" t="s">
        <v>544</v>
      </c>
      <c r="C338" s="12" t="s">
        <v>200</v>
      </c>
      <c r="D338" s="12" t="s">
        <v>28</v>
      </c>
      <c r="E338" s="12" t="s">
        <v>14</v>
      </c>
      <c r="F338" s="12"/>
      <c r="G338" s="12" t="s">
        <v>703</v>
      </c>
      <c r="H338" s="11">
        <v>901382.98</v>
      </c>
      <c r="I338" s="11">
        <v>1861794.94</v>
      </c>
      <c r="J338" s="11">
        <v>1164959.75</v>
      </c>
      <c r="K338" s="11">
        <v>751816.14</v>
      </c>
      <c r="L338" s="11">
        <v>1024541.77</v>
      </c>
      <c r="M338" s="11">
        <v>38170.83231950042</v>
      </c>
      <c r="N338" s="11">
        <v>38618.430565815681</v>
      </c>
      <c r="O338" s="11">
        <v>35745.566219204506</v>
      </c>
      <c r="P338" s="11">
        <v>65059.320474867345</v>
      </c>
      <c r="Q338" s="11">
        <v>177594.14957938797</v>
      </c>
      <c r="R338" s="11">
        <f>SUM('UPL Debt Allocation by Hospital'!I338,'UPL Debt Allocation by Hospital'!K338,'UPL Debt Allocation by Hospital'!O338:Q338)</f>
        <v>124074.0287389564</v>
      </c>
      <c r="S338" s="11">
        <f t="shared" si="16"/>
        <v>0</v>
      </c>
      <c r="T338" s="11">
        <v>39808.894932506744</v>
      </c>
      <c r="U338" s="11">
        <v>40426.165616331724</v>
      </c>
      <c r="V338" s="11">
        <v>35745.566219204506</v>
      </c>
      <c r="W338" s="11">
        <v>65059.320474867331</v>
      </c>
      <c r="X338" s="11">
        <v>181039.9472429103</v>
      </c>
      <c r="Y338" s="11">
        <f>SUM('UPL Debt Allocation by Hospital'!I338,'UPL Debt Allocation by Hospital'!K338,'UPL Debt Allocation by Hospital'!U338:W338)</f>
        <v>124168.25391476878</v>
      </c>
      <c r="Z338" s="11">
        <f t="shared" si="17"/>
        <v>0</v>
      </c>
      <c r="AA338" s="11">
        <v>0</v>
      </c>
      <c r="AB338" s="11">
        <v>2872.1081417321843</v>
      </c>
      <c r="AC338" s="11">
        <v>5492.2632552392943</v>
      </c>
      <c r="AD338" s="11">
        <v>10046.726486406804</v>
      </c>
      <c r="AE338" s="11">
        <v>18411.097883378283</v>
      </c>
      <c r="AF338" s="11">
        <f>SUM('UPL Debt Allocation by Hospital'!I338,'UPL Debt Allocation by Hospital'!K338,'UPL Debt Allocation by Hospital'!AA338:AC338)</f>
        <v>121225.52060920576</v>
      </c>
      <c r="AG338" s="11">
        <f t="shared" si="15"/>
        <v>102814.42272582748</v>
      </c>
    </row>
    <row r="339" spans="1:33" ht="16.2" x14ac:dyDescent="0.3">
      <c r="A339" s="13" t="s">
        <v>545</v>
      </c>
      <c r="B339" s="13" t="s">
        <v>545</v>
      </c>
      <c r="C339" s="12" t="s">
        <v>201</v>
      </c>
      <c r="D339" s="12" t="s">
        <v>13</v>
      </c>
      <c r="E339" s="12"/>
      <c r="F339" s="12"/>
      <c r="G339" s="12" t="s">
        <v>702</v>
      </c>
      <c r="H339" s="11">
        <v>669803.31000000006</v>
      </c>
      <c r="I339" s="11">
        <v>73109.039999999994</v>
      </c>
      <c r="J339" s="11">
        <v>0</v>
      </c>
      <c r="K339" s="11">
        <v>1817161.6</v>
      </c>
      <c r="L339" s="11">
        <v>1438102.59</v>
      </c>
      <c r="M339" s="11">
        <v>0</v>
      </c>
      <c r="N339" s="11">
        <v>86216.249194611184</v>
      </c>
      <c r="O339" s="11">
        <v>68029.360826559059</v>
      </c>
      <c r="P339" s="11">
        <v>54316.866269655453</v>
      </c>
      <c r="Q339" s="11">
        <v>208562.4762908257</v>
      </c>
      <c r="R339" s="11">
        <f>SUM('UPL Debt Allocation by Hospital'!I339,'UPL Debt Allocation by Hospital'!K339,'UPL Debt Allocation by Hospital'!O339:Q339)</f>
        <v>101315.8116040825</v>
      </c>
      <c r="S339" s="11">
        <f t="shared" si="16"/>
        <v>0</v>
      </c>
      <c r="T339" s="11">
        <v>0</v>
      </c>
      <c r="U339" s="11">
        <v>90443.152623198854</v>
      </c>
      <c r="V339" s="11">
        <v>73664.060343583231</v>
      </c>
      <c r="W339" s="11">
        <v>59534.315874121799</v>
      </c>
      <c r="X339" s="11">
        <v>223641.52884090389</v>
      </c>
      <c r="Y339" s="11">
        <f>SUM('UPL Debt Allocation by Hospital'!I339,'UPL Debt Allocation by Hospital'!K339,'UPL Debt Allocation by Hospital'!U339:W339)</f>
        <v>101585.46418309317</v>
      </c>
      <c r="Z339" s="11">
        <f t="shared" si="17"/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f>SUM('UPL Debt Allocation by Hospital'!I339,'UPL Debt Allocation by Hospital'!K339,'UPL Debt Allocation by Hospital'!AA339:AC339)</f>
        <v>97098.170525441499</v>
      </c>
      <c r="AG339" s="11">
        <f t="shared" si="15"/>
        <v>97098.170525441499</v>
      </c>
    </row>
    <row r="340" spans="1:33" ht="16.2" x14ac:dyDescent="0.3">
      <c r="A340" s="13" t="s">
        <v>701</v>
      </c>
      <c r="B340" s="13" t="s">
        <v>546</v>
      </c>
      <c r="C340" s="12" t="s">
        <v>202</v>
      </c>
      <c r="D340" s="12" t="s">
        <v>13</v>
      </c>
      <c r="E340" s="12"/>
      <c r="F340" s="12"/>
      <c r="G340" s="12" t="s">
        <v>673</v>
      </c>
      <c r="H340" s="11">
        <v>10970543.800000001</v>
      </c>
      <c r="I340" s="11">
        <v>2954863.14</v>
      </c>
      <c r="J340" s="11">
        <v>5241898.62</v>
      </c>
      <c r="K340" s="11">
        <v>7580303.0800000001</v>
      </c>
      <c r="L340" s="11">
        <v>6977938.2799999993</v>
      </c>
      <c r="M340" s="11">
        <v>485108.88517544151</v>
      </c>
      <c r="N340" s="11">
        <v>357482.49703484128</v>
      </c>
      <c r="O340" s="11">
        <v>336256.99375315942</v>
      </c>
      <c r="P340" s="11">
        <v>325046.26833503763</v>
      </c>
      <c r="Q340" s="11">
        <v>1503894.6442984799</v>
      </c>
      <c r="R340" s="11">
        <f>SUM('UPL Debt Allocation by Hospital'!I340,'UPL Debt Allocation by Hospital'!K340,'UPL Debt Allocation by Hospital'!O340:Q340)</f>
        <v>735701.35790669383</v>
      </c>
      <c r="S340" s="11">
        <f t="shared" si="16"/>
        <v>0</v>
      </c>
      <c r="T340" s="11">
        <v>505926.84170810803</v>
      </c>
      <c r="U340" s="11">
        <v>375008.70591648563</v>
      </c>
      <c r="V340" s="11">
        <v>364108.30820439302</v>
      </c>
      <c r="W340" s="11">
        <v>356268.84505252662</v>
      </c>
      <c r="X340" s="11">
        <v>1601312.7008815131</v>
      </c>
      <c r="Y340" s="11">
        <f>SUM('UPL Debt Allocation by Hospital'!I340,'UPL Debt Allocation by Hospital'!K340,'UPL Debt Allocation by Hospital'!U340:W340)</f>
        <v>737511.44371356757</v>
      </c>
      <c r="Z340" s="11">
        <f t="shared" si="17"/>
        <v>0</v>
      </c>
      <c r="AA340" s="11">
        <v>799936.88965952303</v>
      </c>
      <c r="AB340" s="11">
        <v>0</v>
      </c>
      <c r="AC340" s="11">
        <v>0</v>
      </c>
      <c r="AD340" s="11">
        <v>29466.627809102065</v>
      </c>
      <c r="AE340" s="11">
        <v>829403.5174686251</v>
      </c>
      <c r="AF340" s="11">
        <f>SUM('UPL Debt Allocation by Hospital'!I340,'UPL Debt Allocation by Hospital'!K340,'UPL Debt Allocation by Hospital'!AA340:AC340)</f>
        <v>725341.39236635854</v>
      </c>
      <c r="AG340" s="11">
        <f t="shared" si="15"/>
        <v>0</v>
      </c>
    </row>
    <row r="341" spans="1:33" ht="16.2" x14ac:dyDescent="0.3">
      <c r="A341" s="15" t="s">
        <v>239</v>
      </c>
      <c r="B341" s="13" t="s">
        <v>239</v>
      </c>
      <c r="C341" s="12" t="s">
        <v>700</v>
      </c>
      <c r="D341" s="12" t="s">
        <v>219</v>
      </c>
      <c r="E341" s="12"/>
      <c r="F341" s="12"/>
      <c r="G341" s="12" t="s">
        <v>675</v>
      </c>
      <c r="H341" s="11">
        <v>626745</v>
      </c>
      <c r="I341" s="11">
        <v>563840.98</v>
      </c>
      <c r="J341" s="11">
        <v>573171.78</v>
      </c>
      <c r="K341" s="11">
        <v>170215.97</v>
      </c>
      <c r="L341" s="11">
        <v>405279.33</v>
      </c>
      <c r="M341" s="11">
        <v>21269.782139730061</v>
      </c>
      <c r="N341" s="11">
        <v>8610.2273443736267</v>
      </c>
      <c r="O341" s="11">
        <v>21158.063842385392</v>
      </c>
      <c r="P341" s="11">
        <v>17292.350984536082</v>
      </c>
      <c r="Q341" s="11">
        <v>68330.424311025155</v>
      </c>
      <c r="R341" s="11">
        <f>SUM('UPL Debt Allocation by Hospital'!I341,'UPL Debt Allocation by Hospital'!K341,'UPL Debt Allocation by Hospital'!O341:Q341)</f>
        <v>48713.084456478435</v>
      </c>
      <c r="S341" s="11">
        <f t="shared" si="16"/>
        <v>0</v>
      </c>
      <c r="T341" s="11">
        <v>22184.012297136251</v>
      </c>
      <c r="U341" s="11">
        <v>9032.5837968942178</v>
      </c>
      <c r="V341" s="11">
        <v>22910.532639171615</v>
      </c>
      <c r="W341" s="11">
        <v>18953.381452616755</v>
      </c>
      <c r="X341" s="11">
        <v>73080.510185818843</v>
      </c>
      <c r="Y341" s="11">
        <f>SUM('UPL Debt Allocation by Hospital'!I341,'UPL Debt Allocation by Hospital'!K341,'UPL Debt Allocation by Hospital'!U341:W341)</f>
        <v>48797.553191319705</v>
      </c>
      <c r="Z341" s="11">
        <f t="shared" si="17"/>
        <v>0</v>
      </c>
      <c r="AA341" s="11">
        <v>0</v>
      </c>
      <c r="AB341" s="11">
        <v>0</v>
      </c>
      <c r="AC341" s="11">
        <v>539.77183052547491</v>
      </c>
      <c r="AD341" s="11">
        <v>21571.695031231913</v>
      </c>
      <c r="AE341" s="11">
        <v>22111.466861757388</v>
      </c>
      <c r="AF341" s="11">
        <f>SUM('UPL Debt Allocation by Hospital'!I341,'UPL Debt Allocation by Hospital'!K341,'UPL Debt Allocation by Hospital'!AA341:AC341)</f>
        <v>47332.215883632489</v>
      </c>
      <c r="AG341" s="11">
        <f t="shared" si="15"/>
        <v>25220.749021875101</v>
      </c>
    </row>
    <row r="342" spans="1:33" ht="16.2" x14ac:dyDescent="0.3">
      <c r="A342" s="13" t="s">
        <v>547</v>
      </c>
      <c r="B342" s="13" t="s">
        <v>547</v>
      </c>
      <c r="C342" s="12" t="s">
        <v>699</v>
      </c>
      <c r="D342" s="12" t="s">
        <v>13</v>
      </c>
      <c r="E342" s="12"/>
      <c r="F342" s="12" t="s">
        <v>661</v>
      </c>
      <c r="G342" s="12" t="s">
        <v>698</v>
      </c>
      <c r="H342" s="11">
        <v>6786709</v>
      </c>
      <c r="I342" s="11">
        <v>5109320</v>
      </c>
      <c r="J342" s="11">
        <v>0</v>
      </c>
      <c r="K342" s="11">
        <v>7300154.1600000001</v>
      </c>
      <c r="L342" s="11">
        <v>8018188.3599999994</v>
      </c>
      <c r="M342" s="11">
        <v>832050.35821272747</v>
      </c>
      <c r="N342" s="11">
        <v>375136.35324440303</v>
      </c>
      <c r="O342" s="11">
        <v>389111.25853742281</v>
      </c>
      <c r="P342" s="11">
        <v>290666.92094162159</v>
      </c>
      <c r="Q342" s="11">
        <v>1886964.8909361749</v>
      </c>
      <c r="R342" s="11">
        <f>SUM('UPL Debt Allocation by Hospital'!I342,'UPL Debt Allocation by Hospital'!K342,'UPL Debt Allocation by Hospital'!O342:Q342)</f>
        <v>617990.93706645421</v>
      </c>
      <c r="S342" s="11">
        <f t="shared" si="16"/>
        <v>0</v>
      </c>
      <c r="T342" s="11">
        <v>867756.956709677</v>
      </c>
      <c r="U342" s="11">
        <v>393528.07351209194</v>
      </c>
      <c r="V342" s="11">
        <v>421340.35776620044</v>
      </c>
      <c r="W342" s="11">
        <v>318587.16221933952</v>
      </c>
      <c r="X342" s="11">
        <v>2001212.550207309</v>
      </c>
      <c r="Y342" s="11">
        <f>SUM('UPL Debt Allocation by Hospital'!I342,'UPL Debt Allocation by Hospital'!K342,'UPL Debt Allocation by Hospital'!U342:W342)</f>
        <v>620351.5453010354</v>
      </c>
      <c r="Z342" s="11">
        <f t="shared" si="17"/>
        <v>0</v>
      </c>
      <c r="AA342" s="11">
        <v>3543610.3772068657</v>
      </c>
      <c r="AB342" s="11">
        <v>0</v>
      </c>
      <c r="AC342" s="11">
        <v>0</v>
      </c>
      <c r="AD342" s="11">
        <v>23442.387935336734</v>
      </c>
      <c r="AE342" s="11">
        <v>3567052.7651422024</v>
      </c>
      <c r="AF342" s="11">
        <f>SUM('UPL Debt Allocation by Hospital'!I342,'UPL Debt Allocation by Hospital'!K342,'UPL Debt Allocation by Hospital'!AA342:AC342)</f>
        <v>671245.08271195507</v>
      </c>
      <c r="AG342" s="11">
        <f t="shared" si="15"/>
        <v>0</v>
      </c>
    </row>
    <row r="343" spans="1:33" ht="16.2" x14ac:dyDescent="0.3">
      <c r="A343" s="13" t="s">
        <v>548</v>
      </c>
      <c r="B343" s="13" t="s">
        <v>548</v>
      </c>
      <c r="C343" s="12" t="s">
        <v>203</v>
      </c>
      <c r="D343" s="12" t="s">
        <v>13</v>
      </c>
      <c r="E343" s="12"/>
      <c r="F343" s="12"/>
      <c r="G343" s="12" t="s">
        <v>697</v>
      </c>
      <c r="H343" s="11">
        <v>13080981.010000002</v>
      </c>
      <c r="I343" s="11">
        <v>12968275.010000002</v>
      </c>
      <c r="J343" s="11">
        <v>15820769.76</v>
      </c>
      <c r="K343" s="11">
        <v>16566510.239999998</v>
      </c>
      <c r="L343" s="11">
        <v>16248497.77</v>
      </c>
      <c r="M343" s="11">
        <v>688265.38199260086</v>
      </c>
      <c r="N343" s="11">
        <v>798286.31245973124</v>
      </c>
      <c r="O343" s="11">
        <v>804836.64868529618</v>
      </c>
      <c r="P343" s="11">
        <v>728064.90369932051</v>
      </c>
      <c r="Q343" s="11">
        <v>3019453.2468369491</v>
      </c>
      <c r="R343" s="11">
        <f>SUM('UPL Debt Allocation by Hospital'!I343,'UPL Debt Allocation by Hospital'!K343,'UPL Debt Allocation by Hospital'!O343:Q343)</f>
        <v>1744785.7035387848</v>
      </c>
      <c r="S343" s="11">
        <f t="shared" si="16"/>
        <v>0</v>
      </c>
      <c r="T343" s="11">
        <v>717801.59384755231</v>
      </c>
      <c r="U343" s="11">
        <v>837423.70457144419</v>
      </c>
      <c r="V343" s="11">
        <v>871499.22820287279</v>
      </c>
      <c r="W343" s="11">
        <v>797999.75459763152</v>
      </c>
      <c r="X343" s="11">
        <v>3224724.281219501</v>
      </c>
      <c r="Y343" s="11">
        <f>SUM('UPL Debt Allocation by Hospital'!I343,'UPL Debt Allocation by Hospital'!K343,'UPL Debt Allocation by Hospital'!U343:W343)</f>
        <v>1748486.375525584</v>
      </c>
      <c r="Z343" s="11">
        <f t="shared" si="17"/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f>SUM('UPL Debt Allocation by Hospital'!I343,'UPL Debt Allocation by Hospital'!K343,'UPL Debt Allocation by Hospital'!AA343:AC343)</f>
        <v>1682128.8246381232</v>
      </c>
      <c r="AG343" s="11">
        <f t="shared" si="15"/>
        <v>1682128.8246381232</v>
      </c>
    </row>
    <row r="344" spans="1:33" ht="16.2" x14ac:dyDescent="0.3">
      <c r="A344" s="13" t="s">
        <v>549</v>
      </c>
      <c r="B344" s="13" t="s">
        <v>549</v>
      </c>
      <c r="C344" s="12" t="s">
        <v>597</v>
      </c>
      <c r="D344" s="12" t="s">
        <v>13</v>
      </c>
      <c r="E344" s="12"/>
      <c r="F344" s="12"/>
      <c r="G344" s="12" t="s">
        <v>697</v>
      </c>
      <c r="H344" s="11">
        <v>8858300.290000001</v>
      </c>
      <c r="I344" s="11">
        <v>34665473.879999995</v>
      </c>
      <c r="J344" s="11">
        <v>10595306.9</v>
      </c>
      <c r="K344" s="11">
        <v>9744619.7300000004</v>
      </c>
      <c r="L344" s="11">
        <v>10500635.039999999</v>
      </c>
      <c r="M344" s="11">
        <v>474235.09293155978</v>
      </c>
      <c r="N344" s="11">
        <v>480591.85964054777</v>
      </c>
      <c r="O344" s="11">
        <v>501245.96384521422</v>
      </c>
      <c r="P344" s="11">
        <v>345171.37609480997</v>
      </c>
      <c r="Q344" s="11">
        <v>1801244.2925121316</v>
      </c>
      <c r="R344" s="11">
        <f>SUM('UPL Debt Allocation by Hospital'!I344,'UPL Debt Allocation by Hospital'!K344,'UPL Debt Allocation by Hospital'!O344:Q344)</f>
        <v>1557348.8633591672</v>
      </c>
      <c r="S344" s="11">
        <f t="shared" si="16"/>
        <v>0</v>
      </c>
      <c r="T344" s="11">
        <v>494586.41168207873</v>
      </c>
      <c r="U344" s="11">
        <v>504153.7217981157</v>
      </c>
      <c r="V344" s="11">
        <v>542762.89647654793</v>
      </c>
      <c r="W344" s="11">
        <v>378327.0859757585</v>
      </c>
      <c r="X344" s="11">
        <v>1919830.1159325009</v>
      </c>
      <c r="Y344" s="11">
        <f>SUM('UPL Debt Allocation by Hospital'!I344,'UPL Debt Allocation by Hospital'!K344,'UPL Debt Allocation by Hospital'!U344:W344)</f>
        <v>1559684.893980246</v>
      </c>
      <c r="Z344" s="11">
        <f t="shared" si="17"/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f>SUM('UPL Debt Allocation by Hospital'!I344,'UPL Debt Allocation by Hospital'!K344,'UPL Debt Allocation by Hospital'!AA344:AC344)</f>
        <v>1517533.1683827511</v>
      </c>
      <c r="AG344" s="11">
        <f t="shared" si="15"/>
        <v>1517533.1683827511</v>
      </c>
    </row>
    <row r="345" spans="1:33" ht="16.2" x14ac:dyDescent="0.3">
      <c r="A345" s="13" t="s">
        <v>550</v>
      </c>
      <c r="B345" s="13" t="s">
        <v>550</v>
      </c>
      <c r="C345" s="12" t="s">
        <v>645</v>
      </c>
      <c r="D345" s="12" t="s">
        <v>13</v>
      </c>
      <c r="E345" s="12"/>
      <c r="F345" s="12"/>
      <c r="G345" s="12" t="s">
        <v>678</v>
      </c>
      <c r="H345" s="11">
        <v>17356545.82</v>
      </c>
      <c r="I345" s="11">
        <v>11923596.68</v>
      </c>
      <c r="J345" s="11">
        <v>8288356.8200000012</v>
      </c>
      <c r="K345" s="11">
        <v>6882517.7400000002</v>
      </c>
      <c r="L345" s="11">
        <v>4417948.54</v>
      </c>
      <c r="M345" s="11">
        <v>294773.59211843897</v>
      </c>
      <c r="N345" s="11">
        <v>329480.45747349173</v>
      </c>
      <c r="O345" s="11">
        <v>216773.21041560019</v>
      </c>
      <c r="P345" s="11">
        <v>202123.58249547484</v>
      </c>
      <c r="Q345" s="11">
        <v>1043150.8425030058</v>
      </c>
      <c r="R345" s="11">
        <f>SUM('UPL Debt Allocation by Hospital'!I345,'UPL Debt Allocation by Hospital'!K345,'UPL Debt Allocation by Hospital'!O345:Q345)</f>
        <v>937037.87473679148</v>
      </c>
      <c r="S345" s="11">
        <f t="shared" si="16"/>
        <v>0</v>
      </c>
      <c r="T345" s="11">
        <v>307423.5023040261</v>
      </c>
      <c r="U345" s="11">
        <v>345633.81705891876</v>
      </c>
      <c r="V345" s="11">
        <v>234727.98595945182</v>
      </c>
      <c r="W345" s="11">
        <v>221538.72327898286</v>
      </c>
      <c r="X345" s="11">
        <v>1109324.0286013796</v>
      </c>
      <c r="Y345" s="11">
        <f>SUM('UPL Debt Allocation by Hospital'!I345,'UPL Debt Allocation by Hospital'!K345,'UPL Debt Allocation by Hospital'!U345:W345)</f>
        <v>938316.4465832049</v>
      </c>
      <c r="Z345" s="11">
        <f t="shared" si="17"/>
        <v>0</v>
      </c>
      <c r="AA345" s="11">
        <v>0</v>
      </c>
      <c r="AB345" s="11">
        <v>0</v>
      </c>
      <c r="AC345" s="11">
        <v>0</v>
      </c>
      <c r="AD345" s="11">
        <v>147337.62716581064</v>
      </c>
      <c r="AE345" s="11">
        <v>147337.62716581064</v>
      </c>
      <c r="AF345" s="11">
        <f>SUM('UPL Debt Allocation by Hospital'!I345,'UPL Debt Allocation by Hospital'!K345,'UPL Debt Allocation by Hospital'!AA345:AC345)</f>
        <v>914040.29220732208</v>
      </c>
      <c r="AG345" s="11">
        <f t="shared" si="15"/>
        <v>766702.66504151141</v>
      </c>
    </row>
    <row r="346" spans="1:33" ht="16.2" x14ac:dyDescent="0.3">
      <c r="A346" s="13" t="s">
        <v>551</v>
      </c>
      <c r="B346" s="13" t="s">
        <v>551</v>
      </c>
      <c r="C346" s="12" t="s">
        <v>696</v>
      </c>
      <c r="D346" s="12" t="s">
        <v>13</v>
      </c>
      <c r="E346" s="12"/>
      <c r="F346" s="12"/>
      <c r="G346" s="12" t="s">
        <v>673</v>
      </c>
      <c r="H346" s="11">
        <v>3563060.99</v>
      </c>
      <c r="I346" s="11">
        <v>10396985.620000001</v>
      </c>
      <c r="J346" s="11">
        <v>6584261.04</v>
      </c>
      <c r="K346" s="11">
        <v>5930296.1199999992</v>
      </c>
      <c r="L346" s="11">
        <v>5936667.5000000009</v>
      </c>
      <c r="M346" s="11">
        <v>315044.01985419414</v>
      </c>
      <c r="N346" s="11">
        <v>282570.24660193129</v>
      </c>
      <c r="O346" s="11">
        <v>279466.76339342014</v>
      </c>
      <c r="P346" s="11">
        <v>273693.02462432126</v>
      </c>
      <c r="Q346" s="11">
        <v>1150774.0544738667</v>
      </c>
      <c r="R346" s="11">
        <f>SUM('UPL Debt Allocation by Hospital'!I346,'UPL Debt Allocation by Hospital'!K346,'UPL Debt Allocation by Hospital'!O346:Q346)</f>
        <v>740014.25799426995</v>
      </c>
      <c r="S346" s="11">
        <f t="shared" si="16"/>
        <v>0</v>
      </c>
      <c r="T346" s="11">
        <v>328563.81491799559</v>
      </c>
      <c r="U346" s="11">
        <v>296423.75049865636</v>
      </c>
      <c r="V346" s="11">
        <v>302614.28701534477</v>
      </c>
      <c r="W346" s="11">
        <v>299982.82484921225</v>
      </c>
      <c r="X346" s="11">
        <v>1227584.677281209</v>
      </c>
      <c r="Y346" s="11">
        <f>SUM('UPL Debt Allocation by Hospital'!I346,'UPL Debt Allocation by Hospital'!K346,'UPL Debt Allocation by Hospital'!U346:W346)</f>
        <v>741395.72087311675</v>
      </c>
      <c r="Z346" s="11">
        <f t="shared" si="17"/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f>SUM('UPL Debt Allocation by Hospital'!I346,'UPL Debt Allocation by Hospital'!K346,'UPL Debt Allocation by Hospital'!AA346:AC346)</f>
        <v>716030.77013947803</v>
      </c>
      <c r="AG346" s="11">
        <f t="shared" si="15"/>
        <v>716030.77013947803</v>
      </c>
    </row>
    <row r="347" spans="1:33" ht="16.2" x14ac:dyDescent="0.3">
      <c r="A347" s="13" t="s">
        <v>552</v>
      </c>
      <c r="B347" s="13" t="s">
        <v>552</v>
      </c>
      <c r="C347" s="12" t="s">
        <v>204</v>
      </c>
      <c r="D347" s="12" t="s">
        <v>13</v>
      </c>
      <c r="E347" s="12" t="s">
        <v>14</v>
      </c>
      <c r="F347" s="12"/>
      <c r="G347" s="12" t="s">
        <v>695</v>
      </c>
      <c r="H347" s="11">
        <v>468613.74</v>
      </c>
      <c r="I347" s="11">
        <v>1343176.9</v>
      </c>
      <c r="J347" s="11">
        <v>2791053.25</v>
      </c>
      <c r="K347" s="11">
        <v>4124930.42</v>
      </c>
      <c r="L347" s="11">
        <v>782360.52</v>
      </c>
      <c r="M347" s="11">
        <v>53516.768838259683</v>
      </c>
      <c r="N347" s="11">
        <v>82519.637076169412</v>
      </c>
      <c r="O347" s="11">
        <v>20419.713574990285</v>
      </c>
      <c r="P347" s="11">
        <v>352584.25770860433</v>
      </c>
      <c r="Q347" s="11">
        <v>509040.37719802372</v>
      </c>
      <c r="R347" s="11">
        <f>SUM('UPL Debt Allocation by Hospital'!I347,'UPL Debt Allocation by Hospital'!K347,'UPL Debt Allocation by Hospital'!O347:Q347)</f>
        <v>242193.7399255769</v>
      </c>
      <c r="S347" s="11">
        <f t="shared" si="16"/>
        <v>0</v>
      </c>
      <c r="T347" s="11">
        <v>53516.768838259683</v>
      </c>
      <c r="U347" s="11">
        <v>82519.637076169412</v>
      </c>
      <c r="V347" s="11">
        <v>20419.713574990285</v>
      </c>
      <c r="W347" s="11">
        <v>352584.25770860433</v>
      </c>
      <c r="X347" s="11">
        <v>509040.37719802372</v>
      </c>
      <c r="Y347" s="11">
        <f>SUM('UPL Debt Allocation by Hospital'!I347,'UPL Debt Allocation by Hospital'!K347,'UPL Debt Allocation by Hospital'!U347:W347)</f>
        <v>242193.73992557684</v>
      </c>
      <c r="Z347" s="11">
        <f t="shared" si="17"/>
        <v>0</v>
      </c>
      <c r="AA347" s="11">
        <v>0</v>
      </c>
      <c r="AB347" s="11">
        <v>0</v>
      </c>
      <c r="AC347" s="11">
        <v>0</v>
      </c>
      <c r="AD347" s="11">
        <v>297615.98714134039</v>
      </c>
      <c r="AE347" s="11">
        <v>297615.98714134039</v>
      </c>
      <c r="AF347" s="11">
        <f>SUM('UPL Debt Allocation by Hospital'!I347,'UPL Debt Allocation by Hospital'!K347,'UPL Debt Allocation by Hospital'!AA347:AC347)</f>
        <v>237915.51082796033</v>
      </c>
      <c r="AG347" s="11">
        <f t="shared" si="15"/>
        <v>0</v>
      </c>
    </row>
    <row r="348" spans="1:33" ht="16.2" x14ac:dyDescent="0.3">
      <c r="A348" s="16" t="s">
        <v>610</v>
      </c>
      <c r="B348" s="13" t="s">
        <v>610</v>
      </c>
      <c r="C348" s="12" t="s">
        <v>625</v>
      </c>
      <c r="D348" s="12" t="s">
        <v>13</v>
      </c>
      <c r="E348" s="12" t="s">
        <v>14</v>
      </c>
      <c r="F348" s="12"/>
      <c r="G348" s="12" t="s">
        <v>694</v>
      </c>
      <c r="H348" s="11">
        <v>2805917.54</v>
      </c>
      <c r="I348" s="11">
        <v>0</v>
      </c>
      <c r="J348" s="11">
        <v>0</v>
      </c>
      <c r="K348" s="11">
        <v>0</v>
      </c>
      <c r="L348" s="11">
        <v>0</v>
      </c>
      <c r="M348" s="11">
        <v>347806.82575643918</v>
      </c>
      <c r="N348" s="11">
        <v>0</v>
      </c>
      <c r="O348" s="11">
        <v>0</v>
      </c>
      <c r="P348" s="11">
        <v>0</v>
      </c>
      <c r="Q348" s="11">
        <v>347806.82575643918</v>
      </c>
      <c r="R348" s="11">
        <f>SUM('UPL Debt Allocation by Hospital'!I348,'UPL Debt Allocation by Hospital'!K348,'UPL Debt Allocation by Hospital'!O348:Q348)</f>
        <v>38234.902440984406</v>
      </c>
      <c r="S348" s="11">
        <f t="shared" si="16"/>
        <v>0</v>
      </c>
      <c r="T348" s="11">
        <v>347806.82575643918</v>
      </c>
      <c r="U348" s="11">
        <v>0</v>
      </c>
      <c r="V348" s="11">
        <v>0</v>
      </c>
      <c r="W348" s="11">
        <v>0</v>
      </c>
      <c r="X348" s="11">
        <v>347806.82575643918</v>
      </c>
      <c r="Y348" s="11">
        <f>SUM('UPL Debt Allocation by Hospital'!I348,'UPL Debt Allocation by Hospital'!K348,'UPL Debt Allocation by Hospital'!U348:W348)</f>
        <v>38234.902440984406</v>
      </c>
      <c r="Z348" s="11">
        <f t="shared" si="17"/>
        <v>0</v>
      </c>
      <c r="AA348" s="11">
        <v>1815130.6403019163</v>
      </c>
      <c r="AB348" s="11">
        <v>0</v>
      </c>
      <c r="AC348" s="11">
        <v>0</v>
      </c>
      <c r="AD348" s="11">
        <v>0</v>
      </c>
      <c r="AE348" s="11">
        <v>1815130.6403019163</v>
      </c>
      <c r="AF348" s="11">
        <f>SUM('UPL Debt Allocation by Hospital'!I348,'UPL Debt Allocation by Hospital'!K348,'UPL Debt Allocation by Hospital'!AA348:AC348)</f>
        <v>78360.970699500467</v>
      </c>
      <c r="AG348" s="11">
        <f t="shared" si="15"/>
        <v>0</v>
      </c>
    </row>
    <row r="349" spans="1:33" ht="16.2" x14ac:dyDescent="0.3">
      <c r="A349" s="13" t="s">
        <v>553</v>
      </c>
      <c r="B349" s="13" t="s">
        <v>553</v>
      </c>
      <c r="C349" s="12" t="s">
        <v>205</v>
      </c>
      <c r="D349" s="12" t="s">
        <v>13</v>
      </c>
      <c r="E349" s="12" t="s">
        <v>14</v>
      </c>
      <c r="F349" s="12"/>
      <c r="G349" s="12" t="s">
        <v>694</v>
      </c>
      <c r="H349" s="11">
        <v>1073122.99</v>
      </c>
      <c r="I349" s="11">
        <v>1264277.3700000001</v>
      </c>
      <c r="J349" s="11">
        <v>1620964.35</v>
      </c>
      <c r="K349" s="11">
        <v>1858311.92</v>
      </c>
      <c r="L349" s="11">
        <v>1976869.98</v>
      </c>
      <c r="M349" s="11">
        <v>14121.983783295458</v>
      </c>
      <c r="N349" s="11">
        <v>28384.772027430914</v>
      </c>
      <c r="O349" s="11">
        <v>51431.849941342814</v>
      </c>
      <c r="P349" s="11">
        <v>77031.55073310803</v>
      </c>
      <c r="Q349" s="11">
        <v>170970.15648517723</v>
      </c>
      <c r="R349" s="11">
        <f>SUM('UPL Debt Allocation by Hospital'!I349,'UPL Debt Allocation by Hospital'!K349,'UPL Debt Allocation by Hospital'!O349:Q349)</f>
        <v>184031.3522861911</v>
      </c>
      <c r="S349" s="11">
        <f t="shared" si="16"/>
        <v>13061.195801013877</v>
      </c>
      <c r="T349" s="11">
        <v>14121.983783295458</v>
      </c>
      <c r="U349" s="11">
        <v>28384.772027430914</v>
      </c>
      <c r="V349" s="11">
        <v>51431.849941342814</v>
      </c>
      <c r="W349" s="11">
        <v>77031.55073310803</v>
      </c>
      <c r="X349" s="11">
        <v>170970.15648517723</v>
      </c>
      <c r="Y349" s="11">
        <f>SUM('UPL Debt Allocation by Hospital'!I349,'UPL Debt Allocation by Hospital'!K349,'UPL Debt Allocation by Hospital'!U349:W349)</f>
        <v>184031.35228619108</v>
      </c>
      <c r="Z349" s="11">
        <f t="shared" si="17"/>
        <v>13061.195801013848</v>
      </c>
      <c r="AA349" s="11">
        <v>0</v>
      </c>
      <c r="AB349" s="11">
        <v>0</v>
      </c>
      <c r="AC349" s="11">
        <v>0</v>
      </c>
      <c r="AD349" s="11">
        <v>14911.352594892654</v>
      </c>
      <c r="AE349" s="11">
        <v>14911.352594892654</v>
      </c>
      <c r="AF349" s="11">
        <f>SUM('UPL Debt Allocation by Hospital'!I349,'UPL Debt Allocation by Hospital'!K349,'UPL Debt Allocation by Hospital'!AA349:AC349)</f>
        <v>181462.68502595712</v>
      </c>
      <c r="AG349" s="11">
        <f t="shared" si="15"/>
        <v>166551.33243106445</v>
      </c>
    </row>
    <row r="350" spans="1:33" ht="16.2" x14ac:dyDescent="0.3">
      <c r="A350" s="13" t="s">
        <v>554</v>
      </c>
      <c r="B350" s="13" t="s">
        <v>554</v>
      </c>
      <c r="C350" s="12" t="s">
        <v>206</v>
      </c>
      <c r="D350" s="12" t="s">
        <v>13</v>
      </c>
      <c r="E350" s="12"/>
      <c r="F350" s="12"/>
      <c r="G350" s="12" t="s">
        <v>693</v>
      </c>
      <c r="H350" s="11">
        <v>0</v>
      </c>
      <c r="I350" s="11">
        <v>0</v>
      </c>
      <c r="J350" s="11">
        <v>14376743.76</v>
      </c>
      <c r="K350" s="11">
        <v>6816318.8799999999</v>
      </c>
      <c r="L350" s="11">
        <v>5675391.7800000003</v>
      </c>
      <c r="M350" s="11">
        <v>469055.27619560878</v>
      </c>
      <c r="N350" s="11">
        <v>315035.91584827716</v>
      </c>
      <c r="O350" s="11">
        <v>271214.49187681917</v>
      </c>
      <c r="P350" s="11">
        <v>289988.49820531765</v>
      </c>
      <c r="Q350" s="11">
        <v>1345294.1821260229</v>
      </c>
      <c r="R350" s="11">
        <f>SUM('UPL Debt Allocation by Hospital'!I350,'UPL Debt Allocation by Hospital'!K350,'UPL Debt Allocation by Hospital'!O350:Q350)</f>
        <v>763579.08267825155</v>
      </c>
      <c r="S350" s="11">
        <f t="shared" si="16"/>
        <v>0</v>
      </c>
      <c r="T350" s="11">
        <v>489184.30835655681</v>
      </c>
      <c r="U350" s="11">
        <v>330481.1063462022</v>
      </c>
      <c r="V350" s="11">
        <v>293678.50076681079</v>
      </c>
      <c r="W350" s="11">
        <v>317843.57304983924</v>
      </c>
      <c r="X350" s="11">
        <v>1431187.4885194092</v>
      </c>
      <c r="Y350" s="11">
        <f>SUM('UPL Debt Allocation by Hospital'!I350,'UPL Debt Allocation by Hospital'!K350,'UPL Debt Allocation by Hospital'!U350:W350)</f>
        <v>765166.1172140541</v>
      </c>
      <c r="Z350" s="11">
        <f t="shared" si="17"/>
        <v>0</v>
      </c>
      <c r="AA350" s="11">
        <v>0</v>
      </c>
      <c r="AB350" s="11">
        <v>0</v>
      </c>
      <c r="AC350" s="11">
        <v>0</v>
      </c>
      <c r="AD350" s="11">
        <v>19061.261000935825</v>
      </c>
      <c r="AE350" s="11">
        <v>19061.261000935825</v>
      </c>
      <c r="AF350" s="11">
        <f>SUM('UPL Debt Allocation by Hospital'!I350,'UPL Debt Allocation by Hospital'!K350,'UPL Debt Allocation by Hospital'!AA350:AC350)</f>
        <v>734721.85596737172</v>
      </c>
      <c r="AG350" s="11">
        <f t="shared" si="15"/>
        <v>715660.59496643592</v>
      </c>
    </row>
    <row r="351" spans="1:33" ht="16.2" x14ac:dyDescent="0.3">
      <c r="A351" s="13" t="s">
        <v>555</v>
      </c>
      <c r="B351" s="13" t="s">
        <v>555</v>
      </c>
      <c r="C351" s="12" t="s">
        <v>207</v>
      </c>
      <c r="D351" s="12" t="s">
        <v>13</v>
      </c>
      <c r="E351" s="12"/>
      <c r="F351" s="12"/>
      <c r="G351" s="12" t="s">
        <v>692</v>
      </c>
      <c r="H351" s="11">
        <v>2154355.44</v>
      </c>
      <c r="I351" s="11">
        <v>9822994.620000001</v>
      </c>
      <c r="J351" s="11">
        <v>7496655.7999999998</v>
      </c>
      <c r="K351" s="11">
        <v>7140939.2599999998</v>
      </c>
      <c r="L351" s="11">
        <v>4292402.49</v>
      </c>
      <c r="M351" s="11">
        <v>667549.52147030341</v>
      </c>
      <c r="N351" s="11">
        <v>682793.08456716</v>
      </c>
      <c r="O351" s="11">
        <v>584011.43643292948</v>
      </c>
      <c r="P351" s="11">
        <v>488971.71019011916</v>
      </c>
      <c r="Q351" s="11">
        <v>2423325.752660512</v>
      </c>
      <c r="R351" s="11">
        <f>SUM('UPL Debt Allocation by Hospital'!I351,'UPL Debt Allocation by Hospital'!K351,'UPL Debt Allocation by Hospital'!O351:Q351)</f>
        <v>757935.98339064559</v>
      </c>
      <c r="S351" s="11">
        <f t="shared" si="16"/>
        <v>0</v>
      </c>
      <c r="T351" s="11">
        <v>696196.73315010045</v>
      </c>
      <c r="U351" s="11">
        <v>716268.2178179496</v>
      </c>
      <c r="V351" s="11">
        <v>632383.62336549442</v>
      </c>
      <c r="W351" s="11">
        <v>535940.27504180511</v>
      </c>
      <c r="X351" s="11">
        <v>2580788.8493753495</v>
      </c>
      <c r="Y351" s="11">
        <f>SUM('UPL Debt Allocation by Hospital'!I351,'UPL Debt Allocation by Hospital'!K351,'UPL Debt Allocation by Hospital'!U351:W351)</f>
        <v>760957.39002766949</v>
      </c>
      <c r="Z351" s="11">
        <f t="shared" si="17"/>
        <v>0</v>
      </c>
      <c r="AA351" s="11">
        <v>1032334.5375892823</v>
      </c>
      <c r="AB351" s="11">
        <v>1969722.1667381341</v>
      </c>
      <c r="AC351" s="11">
        <v>2708673.4167183433</v>
      </c>
      <c r="AD351" s="11">
        <v>221930.29627569648</v>
      </c>
      <c r="AE351" s="11">
        <v>5932660.4173214566</v>
      </c>
      <c r="AF351" s="11">
        <f>SUM('UPL Debt Allocation by Hospital'!I351,'UPL Debt Allocation by Hospital'!K351,'UPL Debt Allocation by Hospital'!AA351:AC351)</f>
        <v>861197.04972247127</v>
      </c>
      <c r="AG351" s="11">
        <f t="shared" si="15"/>
        <v>0</v>
      </c>
    </row>
    <row r="352" spans="1:33" ht="16.2" x14ac:dyDescent="0.3">
      <c r="A352" s="13" t="s">
        <v>691</v>
      </c>
      <c r="B352" s="13" t="s">
        <v>691</v>
      </c>
      <c r="C352" s="12" t="s">
        <v>690</v>
      </c>
      <c r="D352" s="12" t="s">
        <v>13</v>
      </c>
      <c r="E352" s="12"/>
      <c r="F352" s="12"/>
      <c r="G352" s="12" t="s">
        <v>660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272849.12325330434</v>
      </c>
      <c r="Q352" s="11">
        <v>272849.12325330434</v>
      </c>
      <c r="R352" s="11">
        <f>SUM('UPL Debt Allocation by Hospital'!I352,'UPL Debt Allocation by Hospital'!K352,'UPL Debt Allocation by Hospital'!O352:Q352)</f>
        <v>0</v>
      </c>
      <c r="S352" s="11">
        <f t="shared" si="16"/>
        <v>0</v>
      </c>
      <c r="T352" s="11">
        <v>0</v>
      </c>
      <c r="U352" s="11">
        <v>0</v>
      </c>
      <c r="V352" s="11">
        <v>0</v>
      </c>
      <c r="W352" s="11">
        <v>299057.86186369485</v>
      </c>
      <c r="X352" s="11">
        <v>299057.86186369485</v>
      </c>
      <c r="Y352" s="11">
        <f>SUM('UPL Debt Allocation by Hospital'!I352,'UPL Debt Allocation by Hospital'!K352,'UPL Debt Allocation by Hospital'!U352:W352)</f>
        <v>0</v>
      </c>
      <c r="Z352" s="11">
        <f t="shared" si="17"/>
        <v>0</v>
      </c>
      <c r="AA352" s="11">
        <v>0</v>
      </c>
      <c r="AB352" s="11">
        <v>0</v>
      </c>
      <c r="AC352" s="11">
        <v>0</v>
      </c>
      <c r="AD352" s="11">
        <v>56679.136290178001</v>
      </c>
      <c r="AE352" s="11">
        <v>56679.136290178001</v>
      </c>
      <c r="AF352" s="11">
        <f>SUM('UPL Debt Allocation by Hospital'!I352,'UPL Debt Allocation by Hospital'!K352,'UPL Debt Allocation by Hospital'!AA352:AC352)</f>
        <v>0</v>
      </c>
      <c r="AG352" s="11">
        <f t="shared" si="15"/>
        <v>0</v>
      </c>
    </row>
    <row r="353" spans="1:33" ht="16.2" x14ac:dyDescent="0.3">
      <c r="A353" s="13" t="s">
        <v>556</v>
      </c>
      <c r="B353" s="13" t="s">
        <v>556</v>
      </c>
      <c r="C353" s="12" t="s">
        <v>689</v>
      </c>
      <c r="D353" s="12" t="s">
        <v>13</v>
      </c>
      <c r="E353" s="12"/>
      <c r="F353" s="12" t="s">
        <v>661</v>
      </c>
      <c r="G353" s="12" t="s">
        <v>653</v>
      </c>
      <c r="H353" s="11">
        <v>0</v>
      </c>
      <c r="I353" s="11">
        <v>0</v>
      </c>
      <c r="J353" s="11">
        <v>0</v>
      </c>
      <c r="K353" s="11">
        <v>0</v>
      </c>
      <c r="L353" s="11">
        <v>5357375.2299999995</v>
      </c>
      <c r="M353" s="11">
        <v>0</v>
      </c>
      <c r="N353" s="11">
        <v>0</v>
      </c>
      <c r="O353" s="11">
        <v>342970.33969389403</v>
      </c>
      <c r="P353" s="11">
        <v>468596.56965930742</v>
      </c>
      <c r="Q353" s="11">
        <v>811566.90935320151</v>
      </c>
      <c r="R353" s="11">
        <f>SUM('UPL Debt Allocation by Hospital'!I353,'UPL Debt Allocation by Hospital'!K353,'UPL Debt Allocation by Hospital'!O353:Q353)</f>
        <v>155868.76838042535</v>
      </c>
      <c r="S353" s="11">
        <f t="shared" si="16"/>
        <v>0</v>
      </c>
      <c r="T353" s="11">
        <v>0</v>
      </c>
      <c r="U353" s="11">
        <v>0</v>
      </c>
      <c r="V353" s="11">
        <v>371377.70357246703</v>
      </c>
      <c r="W353" s="11">
        <v>513607.98425170436</v>
      </c>
      <c r="X353" s="11">
        <v>884985.68782417139</v>
      </c>
      <c r="Y353" s="11">
        <f>SUM('UPL Debt Allocation by Hospital'!I353,'UPL Debt Allocation by Hospital'!K353,'UPL Debt Allocation by Hospital'!U353:W353)</f>
        <v>156645.5319584492</v>
      </c>
      <c r="Z353" s="11">
        <f t="shared" si="17"/>
        <v>0</v>
      </c>
      <c r="AA353" s="11">
        <v>0</v>
      </c>
      <c r="AB353" s="11">
        <v>0</v>
      </c>
      <c r="AC353" s="11">
        <v>375417.89449678722</v>
      </c>
      <c r="AD353" s="11">
        <v>2581313.13789724</v>
      </c>
      <c r="AE353" s="11">
        <v>2956731.0323940273</v>
      </c>
      <c r="AF353" s="11">
        <f>SUM('UPL Debt Allocation by Hospital'!I353,'UPL Debt Allocation by Hospital'!K353,'UPL Debt Allocation by Hospital'!AA353:AC353)</f>
        <v>156756.00588949345</v>
      </c>
      <c r="AG353" s="11">
        <f t="shared" si="15"/>
        <v>0</v>
      </c>
    </row>
    <row r="354" spans="1:33" ht="16.2" x14ac:dyDescent="0.3">
      <c r="A354" s="13" t="s">
        <v>557</v>
      </c>
      <c r="B354" s="13" t="s">
        <v>557</v>
      </c>
      <c r="C354" s="12" t="s">
        <v>208</v>
      </c>
      <c r="D354" s="12" t="s">
        <v>28</v>
      </c>
      <c r="E354" s="12" t="s">
        <v>14</v>
      </c>
      <c r="F354" s="12"/>
      <c r="G354" s="12" t="s">
        <v>688</v>
      </c>
      <c r="H354" s="11">
        <v>474876.43</v>
      </c>
      <c r="I354" s="11">
        <v>532786.79</v>
      </c>
      <c r="J354" s="11">
        <v>580520.14</v>
      </c>
      <c r="K354" s="11">
        <v>411006.94</v>
      </c>
      <c r="L354" s="11">
        <v>242081.78000000003</v>
      </c>
      <c r="M354" s="11">
        <v>11152.839901020729</v>
      </c>
      <c r="N354" s="11">
        <v>14806.066046676777</v>
      </c>
      <c r="O354" s="11">
        <v>6803.1568610625263</v>
      </c>
      <c r="P354" s="11">
        <v>26139.531491096735</v>
      </c>
      <c r="Q354" s="11">
        <v>58901.594299856763</v>
      </c>
      <c r="R354" s="11">
        <f>SUM('UPL Debt Allocation by Hospital'!I354,'UPL Debt Allocation by Hospital'!K354,'UPL Debt Allocation by Hospital'!O354:Q354)</f>
        <v>48458.549124669938</v>
      </c>
      <c r="S354" s="11">
        <f t="shared" si="16"/>
        <v>0</v>
      </c>
      <c r="T354" s="11">
        <v>11152.839901020729</v>
      </c>
      <c r="U354" s="11">
        <v>15190.991629601667</v>
      </c>
      <c r="V354" s="11">
        <v>6803.1568610625263</v>
      </c>
      <c r="W354" s="11">
        <v>26139.531491096735</v>
      </c>
      <c r="X354" s="11">
        <v>59286.519882781657</v>
      </c>
      <c r="Y354" s="11">
        <f>SUM('UPL Debt Allocation by Hospital'!I354,'UPL Debt Allocation by Hospital'!K354,'UPL Debt Allocation by Hospital'!U354:W354)</f>
        <v>48469.074381544509</v>
      </c>
      <c r="Z354" s="11">
        <f t="shared" si="17"/>
        <v>0</v>
      </c>
      <c r="AA354" s="11">
        <v>420.4027492319135</v>
      </c>
      <c r="AB354" s="11">
        <v>1959.9629141164696</v>
      </c>
      <c r="AC354" s="11">
        <v>2792.675793206482</v>
      </c>
      <c r="AD354" s="11">
        <v>6032.1509059413793</v>
      </c>
      <c r="AE354" s="11">
        <v>11205.192362496244</v>
      </c>
      <c r="AF354" s="11">
        <f>SUM('UPL Debt Allocation by Hospital'!I354,'UPL Debt Allocation by Hospital'!K354,'UPL Debt Allocation by Hospital'!AA354:AC354)</f>
        <v>47704.134832879157</v>
      </c>
      <c r="AG354" s="11">
        <f t="shared" si="15"/>
        <v>36498.942470382914</v>
      </c>
    </row>
    <row r="355" spans="1:33" ht="16.2" x14ac:dyDescent="0.3">
      <c r="A355" s="13" t="s">
        <v>558</v>
      </c>
      <c r="B355" s="13" t="s">
        <v>558</v>
      </c>
      <c r="C355" s="12" t="s">
        <v>687</v>
      </c>
      <c r="D355" s="12" t="s">
        <v>13</v>
      </c>
      <c r="E355" s="12"/>
      <c r="F355" s="12"/>
      <c r="G355" s="12" t="s">
        <v>673</v>
      </c>
      <c r="H355" s="11">
        <v>0</v>
      </c>
      <c r="I355" s="11">
        <v>2894916</v>
      </c>
      <c r="J355" s="11">
        <v>1706035.97</v>
      </c>
      <c r="K355" s="11">
        <v>1584110.06</v>
      </c>
      <c r="L355" s="11">
        <v>927844.65</v>
      </c>
      <c r="M355" s="11">
        <v>249520.71954138833</v>
      </c>
      <c r="N355" s="11">
        <v>138728.49960317108</v>
      </c>
      <c r="O355" s="11">
        <v>259267.21027592215</v>
      </c>
      <c r="P355" s="11">
        <v>181592.29522146453</v>
      </c>
      <c r="Q355" s="11">
        <v>829108.72464194614</v>
      </c>
      <c r="R355" s="11">
        <f>SUM('UPL Debt Allocation by Hospital'!I355,'UPL Debt Allocation by Hospital'!K355,'UPL Debt Allocation by Hospital'!O355:Q355)</f>
        <v>181776.74358797434</v>
      </c>
      <c r="S355" s="11">
        <f t="shared" si="16"/>
        <v>0</v>
      </c>
      <c r="T355" s="11">
        <v>260228.64852836967</v>
      </c>
      <c r="U355" s="11">
        <v>145529.9085729795</v>
      </c>
      <c r="V355" s="11">
        <v>280741.65611477825</v>
      </c>
      <c r="W355" s="11">
        <v>199035.28694660874</v>
      </c>
      <c r="X355" s="11">
        <v>885535.50016273605</v>
      </c>
      <c r="Y355" s="11">
        <f>SUM('UPL Debt Allocation by Hospital'!I355,'UPL Debt Allocation by Hospital'!K355,'UPL Debt Allocation by Hospital'!U355:W355)</f>
        <v>182842.73399582726</v>
      </c>
      <c r="Z355" s="11">
        <f t="shared" si="17"/>
        <v>0</v>
      </c>
      <c r="AA355" s="11">
        <v>650618.22754502017</v>
      </c>
      <c r="AB355" s="11">
        <v>350133.41923731175</v>
      </c>
      <c r="AC355" s="11">
        <v>1621389.11023395</v>
      </c>
      <c r="AD355" s="11">
        <v>99252.775738583281</v>
      </c>
      <c r="AE355" s="11">
        <v>2721393.532754865</v>
      </c>
      <c r="AF355" s="11">
        <f>SUM('UPL Debt Allocation by Hospital'!I355,'UPL Debt Allocation by Hospital'!K355,'UPL Debt Allocation by Hospital'!AA355:AC355)</f>
        <v>235771.41065383732</v>
      </c>
      <c r="AG355" s="11">
        <f t="shared" si="15"/>
        <v>0</v>
      </c>
    </row>
    <row r="356" spans="1:33" ht="16.2" x14ac:dyDescent="0.3">
      <c r="A356" s="13" t="s">
        <v>559</v>
      </c>
      <c r="B356" s="13" t="s">
        <v>559</v>
      </c>
      <c r="C356" s="12" t="s">
        <v>626</v>
      </c>
      <c r="D356" s="12" t="s">
        <v>28</v>
      </c>
      <c r="E356" s="12" t="s">
        <v>14</v>
      </c>
      <c r="F356" s="12"/>
      <c r="G356" s="12" t="s">
        <v>685</v>
      </c>
      <c r="H356" s="11">
        <v>316999.94</v>
      </c>
      <c r="I356" s="11">
        <v>448362.88</v>
      </c>
      <c r="J356" s="11">
        <v>993272.74</v>
      </c>
      <c r="K356" s="11">
        <v>670748.43999999994</v>
      </c>
      <c r="L356" s="11">
        <v>489554.48</v>
      </c>
      <c r="M356" s="11">
        <v>15817.059569631381</v>
      </c>
      <c r="N356" s="11">
        <v>11914.145613886267</v>
      </c>
      <c r="O356" s="11">
        <v>12892.944620573537</v>
      </c>
      <c r="P356" s="11">
        <v>52140.284809082194</v>
      </c>
      <c r="Q356" s="11">
        <v>92764.434613173376</v>
      </c>
      <c r="R356" s="11">
        <f>SUM('UPL Debt Allocation by Hospital'!I356,'UPL Debt Allocation by Hospital'!K356,'UPL Debt Allocation by Hospital'!O356:Q356)</f>
        <v>70792.681350430445</v>
      </c>
      <c r="S356" s="11">
        <f t="shared" si="16"/>
        <v>0</v>
      </c>
      <c r="T356" s="11">
        <v>15817.059569631381</v>
      </c>
      <c r="U356" s="11">
        <v>11914.145613886267</v>
      </c>
      <c r="V356" s="11">
        <v>12892.944620573537</v>
      </c>
      <c r="W356" s="11">
        <v>52140.284809082194</v>
      </c>
      <c r="X356" s="11">
        <v>92764.434613173376</v>
      </c>
      <c r="Y356" s="11">
        <f>SUM('UPL Debt Allocation by Hospital'!I356,'UPL Debt Allocation by Hospital'!K356,'UPL Debt Allocation by Hospital'!U356:W356)</f>
        <v>70792.681350430445</v>
      </c>
      <c r="Z356" s="11">
        <f t="shared" si="17"/>
        <v>0</v>
      </c>
      <c r="AA356" s="11">
        <v>0</v>
      </c>
      <c r="AB356" s="11">
        <v>2581.4980729504878</v>
      </c>
      <c r="AC356" s="11">
        <v>910.12921542572224</v>
      </c>
      <c r="AD356" s="11">
        <v>32771.186874251121</v>
      </c>
      <c r="AE356" s="11">
        <v>36262.814162627328</v>
      </c>
      <c r="AF356" s="11">
        <f>SUM('UPL Debt Allocation by Hospital'!I356,'UPL Debt Allocation by Hospital'!K356,'UPL Debt Allocation by Hospital'!AA356:AC356)</f>
        <v>69777.297924038052</v>
      </c>
      <c r="AG356" s="11">
        <f t="shared" si="15"/>
        <v>33514.483761410724</v>
      </c>
    </row>
    <row r="357" spans="1:33" ht="16.2" x14ac:dyDescent="0.3">
      <c r="A357" s="13" t="s">
        <v>560</v>
      </c>
      <c r="B357" s="13" t="s">
        <v>560</v>
      </c>
      <c r="C357" s="12" t="s">
        <v>209</v>
      </c>
      <c r="D357" s="12" t="s">
        <v>13</v>
      </c>
      <c r="E357" s="12"/>
      <c r="F357" s="12"/>
      <c r="G357" s="12" t="s">
        <v>684</v>
      </c>
      <c r="H357" s="11">
        <v>14209518.65</v>
      </c>
      <c r="I357" s="11">
        <v>19572914.989999998</v>
      </c>
      <c r="J357" s="11">
        <v>15701492.01</v>
      </c>
      <c r="K357" s="11">
        <v>16019635.759999998</v>
      </c>
      <c r="L357" s="11">
        <v>14987160.649999999</v>
      </c>
      <c r="M357" s="11">
        <v>603887.99829759519</v>
      </c>
      <c r="N357" s="11">
        <v>801769.95061012008</v>
      </c>
      <c r="O357" s="11">
        <v>736072.300298883</v>
      </c>
      <c r="P357" s="11">
        <v>639148.70062887867</v>
      </c>
      <c r="Q357" s="11">
        <v>2780878.9498354769</v>
      </c>
      <c r="R357" s="11">
        <f>SUM('UPL Debt Allocation by Hospital'!I357,'UPL Debt Allocation by Hospital'!K357,'UPL Debt Allocation by Hospital'!O357:Q357)</f>
        <v>1810717.7155494294</v>
      </c>
      <c r="S357" s="11">
        <f t="shared" si="16"/>
        <v>0</v>
      </c>
      <c r="T357" s="11">
        <v>629803.24018109881</v>
      </c>
      <c r="U357" s="11">
        <v>841078.13421623677</v>
      </c>
      <c r="V357" s="11">
        <v>797039.30314289278</v>
      </c>
      <c r="W357" s="11">
        <v>700542.63522621174</v>
      </c>
      <c r="X357" s="11">
        <v>2968463.3127664402</v>
      </c>
      <c r="Y357" s="11">
        <f>SUM('UPL Debt Allocation by Hospital'!I357,'UPL Debt Allocation by Hospital'!K357,'UPL Debt Allocation by Hospital'!U357:W357)</f>
        <v>1814168.2986216035</v>
      </c>
      <c r="Z357" s="11">
        <f t="shared" si="17"/>
        <v>0</v>
      </c>
      <c r="AA357" s="11">
        <v>0</v>
      </c>
      <c r="AB357" s="11">
        <v>0</v>
      </c>
      <c r="AC357" s="11">
        <v>0</v>
      </c>
      <c r="AD357" s="11">
        <v>540529.00482846657</v>
      </c>
      <c r="AE357" s="11">
        <v>540529.00482846657</v>
      </c>
      <c r="AF357" s="11">
        <f>SUM('UPL Debt Allocation by Hospital'!I357,'UPL Debt Allocation by Hospital'!K357,'UPL Debt Allocation by Hospital'!AA357:AC357)</f>
        <v>1752153.2760998902</v>
      </c>
      <c r="AG357" s="11">
        <f t="shared" si="15"/>
        <v>1211624.2712714237</v>
      </c>
    </row>
    <row r="358" spans="1:33" ht="16.2" x14ac:dyDescent="0.3">
      <c r="A358" s="13" t="s">
        <v>561</v>
      </c>
      <c r="B358" s="13" t="s">
        <v>561</v>
      </c>
      <c r="C358" s="12" t="s">
        <v>210</v>
      </c>
      <c r="D358" s="12" t="s">
        <v>13</v>
      </c>
      <c r="E358" s="12" t="s">
        <v>14</v>
      </c>
      <c r="F358" s="12"/>
      <c r="G358" s="12" t="s">
        <v>683</v>
      </c>
      <c r="H358" s="11">
        <v>568678.09000000008</v>
      </c>
      <c r="I358" s="11">
        <v>520281.99</v>
      </c>
      <c r="J358" s="11">
        <v>1188825.7999999998</v>
      </c>
      <c r="K358" s="11">
        <v>1496786.2</v>
      </c>
      <c r="L358" s="11">
        <v>1587493</v>
      </c>
      <c r="M358" s="11">
        <v>13765.062551088467</v>
      </c>
      <c r="N358" s="11">
        <v>25000.514633397677</v>
      </c>
      <c r="O358" s="11">
        <v>38143.817789420595</v>
      </c>
      <c r="P358" s="11">
        <v>63440.877058320082</v>
      </c>
      <c r="Q358" s="11">
        <v>140350.27203222684</v>
      </c>
      <c r="R358" s="11">
        <f>SUM('UPL Debt Allocation by Hospital'!I358,'UPL Debt Allocation by Hospital'!K358,'UPL Debt Allocation by Hospital'!O358:Q358)</f>
        <v>133528.13516143622</v>
      </c>
      <c r="S358" s="11">
        <f t="shared" si="16"/>
        <v>0</v>
      </c>
      <c r="T358" s="11">
        <v>13765.062551088467</v>
      </c>
      <c r="U358" s="11">
        <v>25000.514633397677</v>
      </c>
      <c r="V358" s="11">
        <v>38143.817789420595</v>
      </c>
      <c r="W358" s="11">
        <v>63440.877058320082</v>
      </c>
      <c r="X358" s="11">
        <v>140350.27203222684</v>
      </c>
      <c r="Y358" s="11">
        <f>SUM('UPL Debt Allocation by Hospital'!I358,'UPL Debt Allocation by Hospital'!K358,'UPL Debt Allocation by Hospital'!U358:W358)</f>
        <v>133528.13516143622</v>
      </c>
      <c r="Z358" s="11">
        <f t="shared" si="17"/>
        <v>0</v>
      </c>
      <c r="AA358" s="11">
        <v>5992.4731156987436</v>
      </c>
      <c r="AB358" s="11">
        <v>0</v>
      </c>
      <c r="AC358" s="11">
        <v>0</v>
      </c>
      <c r="AD358" s="11">
        <v>31363.772067198461</v>
      </c>
      <c r="AE358" s="11">
        <v>37356.245182897204</v>
      </c>
      <c r="AF358" s="11">
        <f>SUM('UPL Debt Allocation by Hospital'!I358,'UPL Debt Allocation by Hospital'!K358,'UPL Debt Allocation by Hospital'!AA358:AC358)</f>
        <v>131588.98350021793</v>
      </c>
      <c r="AG358" s="11">
        <f t="shared" si="15"/>
        <v>94232.738317320734</v>
      </c>
    </row>
    <row r="359" spans="1:33" ht="16.2" x14ac:dyDescent="0.3">
      <c r="A359" s="13" t="s">
        <v>562</v>
      </c>
      <c r="B359" s="13" t="s">
        <v>562</v>
      </c>
      <c r="C359" s="12" t="s">
        <v>682</v>
      </c>
      <c r="D359" s="12" t="s">
        <v>13</v>
      </c>
      <c r="E359" s="12"/>
      <c r="F359" s="12"/>
      <c r="G359" s="12" t="s">
        <v>672</v>
      </c>
      <c r="H359" s="11">
        <v>0</v>
      </c>
      <c r="I359" s="11">
        <v>0</v>
      </c>
      <c r="J359" s="11">
        <v>0</v>
      </c>
      <c r="K359" s="11">
        <v>6926751.9900000002</v>
      </c>
      <c r="L359" s="11">
        <v>7269472.25</v>
      </c>
      <c r="M359" s="11">
        <v>0</v>
      </c>
      <c r="N359" s="11">
        <v>318983.11411585601</v>
      </c>
      <c r="O359" s="11">
        <v>337551.33350111055</v>
      </c>
      <c r="P359" s="11">
        <v>366594.74514654768</v>
      </c>
      <c r="Q359" s="11">
        <v>1023129.1927635142</v>
      </c>
      <c r="R359" s="11">
        <f>SUM('UPL Debt Allocation by Hospital'!I359,'UPL Debt Allocation by Hospital'!K359,'UPL Debt Allocation by Hospital'!O359:Q359)</f>
        <v>406129.06644739315</v>
      </c>
      <c r="S359" s="11">
        <f t="shared" si="16"/>
        <v>0</v>
      </c>
      <c r="T359" s="11">
        <v>0</v>
      </c>
      <c r="U359" s="11">
        <v>334621.82295917883</v>
      </c>
      <c r="V359" s="11">
        <v>365509.85483278567</v>
      </c>
      <c r="W359" s="11">
        <v>401808.29370748211</v>
      </c>
      <c r="X359" s="11">
        <v>1101939.9714994465</v>
      </c>
      <c r="Y359" s="11">
        <f>SUM('UPL Debt Allocation by Hospital'!I359,'UPL Debt Allocation by Hospital'!K359,'UPL Debt Allocation by Hospital'!U359:W359)</f>
        <v>407321.175822341</v>
      </c>
      <c r="Z359" s="11">
        <f t="shared" si="17"/>
        <v>0</v>
      </c>
      <c r="AA359" s="11">
        <v>0</v>
      </c>
      <c r="AB359" s="11">
        <v>0</v>
      </c>
      <c r="AC359" s="11">
        <v>0</v>
      </c>
      <c r="AD359" s="11">
        <v>413791.61036231479</v>
      </c>
      <c r="AE359" s="11">
        <v>413791.61036231479</v>
      </c>
      <c r="AF359" s="11">
        <f>SUM('UPL Debt Allocation by Hospital'!I359,'UPL Debt Allocation by Hospital'!K359,'UPL Debt Allocation by Hospital'!AA359:AC359)</f>
        <v>388176.99906862329</v>
      </c>
      <c r="AG359" s="11">
        <f t="shared" si="15"/>
        <v>0</v>
      </c>
    </row>
    <row r="360" spans="1:33" ht="16.2" x14ac:dyDescent="0.3">
      <c r="A360" s="13" t="s">
        <v>681</v>
      </c>
      <c r="B360" s="13" t="s">
        <v>681</v>
      </c>
      <c r="C360" s="12" t="s">
        <v>680</v>
      </c>
      <c r="D360" s="12" t="s">
        <v>13</v>
      </c>
      <c r="E360" s="12"/>
      <c r="F360" s="12"/>
      <c r="G360" s="12" t="s">
        <v>671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20871.297045472751</v>
      </c>
      <c r="Q360" s="11">
        <v>20871.297045472751</v>
      </c>
      <c r="R360" s="11">
        <f>SUM('UPL Debt Allocation by Hospital'!I360,'UPL Debt Allocation by Hospital'!K360,'UPL Debt Allocation by Hospital'!O360:Q360)</f>
        <v>0</v>
      </c>
      <c r="S360" s="11">
        <f t="shared" si="16"/>
        <v>0</v>
      </c>
      <c r="T360" s="11">
        <v>0</v>
      </c>
      <c r="U360" s="11">
        <v>0</v>
      </c>
      <c r="V360" s="11">
        <v>0</v>
      </c>
      <c r="W360" s="11">
        <v>22876.106011696866</v>
      </c>
      <c r="X360" s="11">
        <v>22876.106011696866</v>
      </c>
      <c r="Y360" s="11">
        <f>SUM('UPL Debt Allocation by Hospital'!I360,'UPL Debt Allocation by Hospital'!K360,'UPL Debt Allocation by Hospital'!U360:W360)</f>
        <v>0</v>
      </c>
      <c r="Z360" s="11">
        <f t="shared" si="17"/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f>SUM('UPL Debt Allocation by Hospital'!I360,'UPL Debt Allocation by Hospital'!K360,'UPL Debt Allocation by Hospital'!AA360:AC360)</f>
        <v>0</v>
      </c>
      <c r="AG360" s="11">
        <f t="shared" si="15"/>
        <v>0</v>
      </c>
    </row>
    <row r="361" spans="1:33" ht="16.2" x14ac:dyDescent="0.3">
      <c r="A361" s="13" t="s">
        <v>563</v>
      </c>
      <c r="B361" s="13" t="s">
        <v>563</v>
      </c>
      <c r="C361" s="12" t="s">
        <v>211</v>
      </c>
      <c r="D361" s="12" t="s">
        <v>28</v>
      </c>
      <c r="E361" s="12" t="s">
        <v>14</v>
      </c>
      <c r="F361" s="12"/>
      <c r="G361" s="12" t="s">
        <v>679</v>
      </c>
      <c r="H361" s="11">
        <v>1378115.99</v>
      </c>
      <c r="I361" s="11">
        <v>1093266.51</v>
      </c>
      <c r="J361" s="11">
        <v>1714292.03</v>
      </c>
      <c r="K361" s="11">
        <v>1920115.7800000003</v>
      </c>
      <c r="L361" s="11">
        <v>1817837.56</v>
      </c>
      <c r="M361" s="11">
        <v>16372.291561873648</v>
      </c>
      <c r="N361" s="11">
        <v>33245.982281487843</v>
      </c>
      <c r="O361" s="11">
        <v>48234.343448231419</v>
      </c>
      <c r="P361" s="11">
        <v>94240.279712541829</v>
      </c>
      <c r="Q361" s="11">
        <v>192092.89700413472</v>
      </c>
      <c r="R361" s="11">
        <f>SUM('UPL Debt Allocation by Hospital'!I361,'UPL Debt Allocation by Hospital'!K361,'UPL Debt Allocation by Hospital'!O361:Q361)</f>
        <v>184275.46323105687</v>
      </c>
      <c r="S361" s="11">
        <f t="shared" si="16"/>
        <v>0</v>
      </c>
      <c r="T361" s="11">
        <v>16372.291561873648</v>
      </c>
      <c r="U361" s="11">
        <v>33245.982281487843</v>
      </c>
      <c r="V361" s="11">
        <v>48234.343448231419</v>
      </c>
      <c r="W361" s="11">
        <v>94240.279712541829</v>
      </c>
      <c r="X361" s="11">
        <v>192092.89700413472</v>
      </c>
      <c r="Y361" s="11">
        <f>SUM('UPL Debt Allocation by Hospital'!I361,'UPL Debt Allocation by Hospital'!K361,'UPL Debt Allocation by Hospital'!U361:W361)</f>
        <v>184275.46323105681</v>
      </c>
      <c r="Z361" s="11">
        <f t="shared" si="17"/>
        <v>0</v>
      </c>
      <c r="AA361" s="11">
        <v>10138.417218639821</v>
      </c>
      <c r="AB361" s="11">
        <v>6904.8827079978728</v>
      </c>
      <c r="AC361" s="11">
        <v>5349.4651267650424</v>
      </c>
      <c r="AD361" s="11">
        <v>8549.2472538471065</v>
      </c>
      <c r="AE361" s="11">
        <v>30942.012307249839</v>
      </c>
      <c r="AF361" s="11">
        <f>SUM('UPL Debt Allocation by Hospital'!I361,'UPL Debt Allocation by Hospital'!K361,'UPL Debt Allocation by Hospital'!AA361:AC361)</f>
        <v>182212.09516892739</v>
      </c>
      <c r="AG361" s="11">
        <f t="shared" si="15"/>
        <v>151270.08286167757</v>
      </c>
    </row>
    <row r="362" spans="1:33" ht="16.2" x14ac:dyDescent="0.3">
      <c r="A362" s="13" t="s">
        <v>564</v>
      </c>
      <c r="B362" s="13" t="s">
        <v>564</v>
      </c>
      <c r="C362" s="12" t="s">
        <v>627</v>
      </c>
      <c r="D362" s="12" t="s">
        <v>13</v>
      </c>
      <c r="E362" s="12" t="s">
        <v>14</v>
      </c>
      <c r="F362" s="12"/>
      <c r="G362" s="12" t="s">
        <v>678</v>
      </c>
      <c r="H362" s="11">
        <v>0</v>
      </c>
      <c r="I362" s="11">
        <v>0</v>
      </c>
      <c r="J362" s="11">
        <v>1689252</v>
      </c>
      <c r="K362" s="11">
        <v>1598183.35</v>
      </c>
      <c r="L362" s="11">
        <v>1446747.37</v>
      </c>
      <c r="M362" s="11">
        <v>38231.567646046838</v>
      </c>
      <c r="N362" s="11">
        <v>70003.264402777364</v>
      </c>
      <c r="O362" s="11">
        <v>34238.498177524409</v>
      </c>
      <c r="P362" s="11">
        <v>0</v>
      </c>
      <c r="Q362" s="11">
        <v>142473.3302263486</v>
      </c>
      <c r="R362" s="11">
        <f>SUM('UPL Debt Allocation by Hospital'!I362,'UPL Debt Allocation by Hospital'!K362,'UPL Debt Allocation by Hospital'!O362:Q362)</f>
        <v>133350.45385791315</v>
      </c>
      <c r="S362" s="11">
        <f t="shared" si="16"/>
        <v>0</v>
      </c>
      <c r="T362" s="11">
        <v>38231.567646046838</v>
      </c>
      <c r="U362" s="11">
        <v>73139.897629490719</v>
      </c>
      <c r="V362" s="11">
        <v>34238.498177524409</v>
      </c>
      <c r="W362" s="11">
        <v>0</v>
      </c>
      <c r="X362" s="11">
        <v>145609.96345306197</v>
      </c>
      <c r="Y362" s="11">
        <f>SUM('UPL Debt Allocation by Hospital'!I362,'UPL Debt Allocation by Hospital'!K362,'UPL Debt Allocation by Hospital'!U362:W362)</f>
        <v>133436.22074870177</v>
      </c>
      <c r="Z362" s="11">
        <f t="shared" si="17"/>
        <v>0</v>
      </c>
      <c r="AA362" s="11">
        <v>125317.33377172738</v>
      </c>
      <c r="AB362" s="11">
        <v>0</v>
      </c>
      <c r="AC362" s="11">
        <v>0</v>
      </c>
      <c r="AD362" s="11">
        <v>0</v>
      </c>
      <c r="AE362" s="11">
        <v>125317.33377172738</v>
      </c>
      <c r="AF362" s="11">
        <f>SUM('UPL Debt Allocation by Hospital'!I362,'UPL Debt Allocation by Hospital'!K362,'UPL Debt Allocation by Hospital'!AA362:AC362)</f>
        <v>132881.58778414674</v>
      </c>
      <c r="AG362" s="11">
        <f t="shared" si="15"/>
        <v>7564.254012419362</v>
      </c>
    </row>
    <row r="363" spans="1:33" ht="16.2" x14ac:dyDescent="0.3">
      <c r="A363" s="13" t="s">
        <v>565</v>
      </c>
      <c r="B363" s="13" t="s">
        <v>565</v>
      </c>
      <c r="C363" s="12" t="s">
        <v>212</v>
      </c>
      <c r="D363" s="12" t="s">
        <v>13</v>
      </c>
      <c r="E363" s="12"/>
      <c r="F363" s="12"/>
      <c r="G363" s="12" t="s">
        <v>673</v>
      </c>
      <c r="H363" s="11">
        <v>3743845.4</v>
      </c>
      <c r="I363" s="11">
        <v>7397196.1700000009</v>
      </c>
      <c r="J363" s="11">
        <v>0</v>
      </c>
      <c r="K363" s="11">
        <v>0</v>
      </c>
      <c r="L363" s="11">
        <v>6992072.75</v>
      </c>
      <c r="M363" s="11">
        <v>0</v>
      </c>
      <c r="N363" s="11">
        <v>1012839.6361679174</v>
      </c>
      <c r="O363" s="11">
        <v>394773.43258876121</v>
      </c>
      <c r="P363" s="11">
        <v>320295.92540775985</v>
      </c>
      <c r="Q363" s="11">
        <v>1727908.9941644385</v>
      </c>
      <c r="R363" s="11">
        <f>SUM('UPL Debt Allocation by Hospital'!I363,'UPL Debt Allocation by Hospital'!K363,'UPL Debt Allocation by Hospital'!O363:Q363)</f>
        <v>392521.77630504838</v>
      </c>
      <c r="S363" s="11">
        <f t="shared" si="16"/>
        <v>0</v>
      </c>
      <c r="T363" s="11">
        <v>0</v>
      </c>
      <c r="U363" s="11">
        <v>1062495.8827655164</v>
      </c>
      <c r="V363" s="11">
        <v>427471.51534178102</v>
      </c>
      <c r="W363" s="11">
        <v>351062.20417344937</v>
      </c>
      <c r="X363" s="11">
        <v>1841029.6022807469</v>
      </c>
      <c r="Y363" s="11">
        <f>SUM('UPL Debt Allocation by Hospital'!I363,'UPL Debt Allocation by Hospital'!K363,'UPL Debt Allocation by Hospital'!U363:W363)</f>
        <v>394773.64546576457</v>
      </c>
      <c r="Z363" s="11">
        <f t="shared" si="17"/>
        <v>0</v>
      </c>
      <c r="AA363" s="11">
        <v>0</v>
      </c>
      <c r="AB363" s="11">
        <v>6902847.1977693914</v>
      </c>
      <c r="AC363" s="11">
        <v>78446.097095351186</v>
      </c>
      <c r="AD363" s="11">
        <v>48207.086675203303</v>
      </c>
      <c r="AE363" s="11">
        <v>7029500.3815399455</v>
      </c>
      <c r="AF363" s="11">
        <f>SUM('UPL Debt Allocation by Hospital'!I363,'UPL Debt Allocation by Hospital'!K363,'UPL Debt Allocation by Hospital'!AA363:AC363)</f>
        <v>544926.30188336782</v>
      </c>
      <c r="AG363" s="11">
        <f t="shared" si="15"/>
        <v>0</v>
      </c>
    </row>
    <row r="364" spans="1:33" ht="16.2" x14ac:dyDescent="0.3">
      <c r="A364" s="13" t="s">
        <v>566</v>
      </c>
      <c r="B364" s="13" t="s">
        <v>566</v>
      </c>
      <c r="C364" s="12" t="s">
        <v>213</v>
      </c>
      <c r="D364" s="12" t="s">
        <v>28</v>
      </c>
      <c r="E364" s="12" t="s">
        <v>14</v>
      </c>
      <c r="F364" s="12"/>
      <c r="G364" s="12" t="s">
        <v>677</v>
      </c>
      <c r="H364" s="11">
        <v>1175695.07</v>
      </c>
      <c r="I364" s="11">
        <v>914093.88</v>
      </c>
      <c r="J364" s="11">
        <v>883987.77</v>
      </c>
      <c r="K364" s="11">
        <v>1285160.21</v>
      </c>
      <c r="L364" s="11">
        <v>1066028.71</v>
      </c>
      <c r="M364" s="11">
        <v>27516.02667215066</v>
      </c>
      <c r="N364" s="11">
        <v>43064.598944324222</v>
      </c>
      <c r="O364" s="11">
        <v>47105.715169619325</v>
      </c>
      <c r="P364" s="11">
        <v>77870.992849907692</v>
      </c>
      <c r="Q364" s="11">
        <v>195557.33363600189</v>
      </c>
      <c r="R364" s="11">
        <f>SUM('UPL Debt Allocation by Hospital'!I364,'UPL Debt Allocation by Hospital'!K364,'UPL Debt Allocation by Hospital'!O364:Q364)</f>
        <v>119104.53439899212</v>
      </c>
      <c r="S364" s="11">
        <f t="shared" si="16"/>
        <v>0</v>
      </c>
      <c r="T364" s="11">
        <v>28303.816542314529</v>
      </c>
      <c r="U364" s="11">
        <v>43064.598944324222</v>
      </c>
      <c r="V364" s="11">
        <v>47105.715169619325</v>
      </c>
      <c r="W364" s="11">
        <v>77870.992849907692</v>
      </c>
      <c r="X364" s="11">
        <v>196345.12350616578</v>
      </c>
      <c r="Y364" s="11">
        <f>SUM('UPL Debt Allocation by Hospital'!I364,'UPL Debt Allocation by Hospital'!K364,'UPL Debt Allocation by Hospital'!U364:W364)</f>
        <v>119126.07763967982</v>
      </c>
      <c r="Z364" s="11">
        <f t="shared" si="17"/>
        <v>0</v>
      </c>
      <c r="AA364" s="11">
        <v>11120.40681082986</v>
      </c>
      <c r="AB364" s="11">
        <v>6784.2509782333327</v>
      </c>
      <c r="AC364" s="11">
        <v>3698.6226548502236</v>
      </c>
      <c r="AD364" s="11">
        <v>5769.2194582739457</v>
      </c>
      <c r="AE364" s="11">
        <v>27372.499902187363</v>
      </c>
      <c r="AF364" s="11">
        <f>SUM('UPL Debt Allocation by Hospital'!I364,'UPL Debt Allocation by Hospital'!K364,'UPL Debt Allocation by Hospital'!AA364:AC364)</f>
        <v>116477.22460355508</v>
      </c>
      <c r="AG364" s="11">
        <f t="shared" si="15"/>
        <v>89104.724701367712</v>
      </c>
    </row>
    <row r="365" spans="1:33" ht="16.2" x14ac:dyDescent="0.3">
      <c r="A365" s="13" t="s">
        <v>567</v>
      </c>
      <c r="B365" s="13" t="s">
        <v>567</v>
      </c>
      <c r="C365" s="12" t="s">
        <v>214</v>
      </c>
      <c r="D365" s="12" t="s">
        <v>13</v>
      </c>
      <c r="E365" s="12"/>
      <c r="F365" s="12"/>
      <c r="G365" s="12" t="s">
        <v>653</v>
      </c>
      <c r="H365" s="11">
        <v>0</v>
      </c>
      <c r="I365" s="11">
        <v>0</v>
      </c>
      <c r="J365" s="11">
        <v>0</v>
      </c>
      <c r="K365" s="11">
        <v>0</v>
      </c>
      <c r="L365" s="11">
        <v>565676.51</v>
      </c>
      <c r="M365" s="11">
        <v>0</v>
      </c>
      <c r="N365" s="11">
        <v>0</v>
      </c>
      <c r="O365" s="11">
        <v>29179.123556879029</v>
      </c>
      <c r="P365" s="11">
        <v>21309.519055200661</v>
      </c>
      <c r="Q365" s="11">
        <v>50488.64261207969</v>
      </c>
      <c r="R365" s="11">
        <f>SUM('UPL Debt Allocation by Hospital'!I365,'UPL Debt Allocation by Hospital'!K365,'UPL Debt Allocation by Hospital'!O365:Q365)</f>
        <v>16265.57790805082</v>
      </c>
      <c r="S365" s="11">
        <f t="shared" si="16"/>
        <v>0</v>
      </c>
      <c r="T365" s="11">
        <v>0</v>
      </c>
      <c r="U365" s="11">
        <v>0</v>
      </c>
      <c r="V365" s="11">
        <v>31595.956398103466</v>
      </c>
      <c r="W365" s="11">
        <v>23356.421783608559</v>
      </c>
      <c r="X365" s="11">
        <v>54952.378181712025</v>
      </c>
      <c r="Y365" s="11">
        <f>SUM('UPL Debt Allocation by Hospital'!I365,'UPL Debt Allocation by Hospital'!K365,'UPL Debt Allocation by Hospital'!U365:W365)</f>
        <v>16331.663157398825</v>
      </c>
      <c r="Z365" s="11">
        <f t="shared" si="17"/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f>SUM('UPL Debt Allocation by Hospital'!I365,'UPL Debt Allocation by Hospital'!K365,'UPL Debt Allocation by Hospital'!AA365:AC365)</f>
        <v>15467.711533876716</v>
      </c>
      <c r="AG365" s="11">
        <f t="shared" si="15"/>
        <v>15467.711533876716</v>
      </c>
    </row>
    <row r="366" spans="1:33" ht="16.2" x14ac:dyDescent="0.3">
      <c r="A366" s="15" t="s">
        <v>235</v>
      </c>
      <c r="B366" s="13" t="s">
        <v>235</v>
      </c>
      <c r="C366" s="12" t="s">
        <v>676</v>
      </c>
      <c r="D366" s="12" t="s">
        <v>219</v>
      </c>
      <c r="E366" s="12"/>
      <c r="F366" s="12"/>
      <c r="G366" s="12" t="s">
        <v>675</v>
      </c>
      <c r="H366" s="11">
        <v>0</v>
      </c>
      <c r="I366" s="11">
        <v>0</v>
      </c>
      <c r="J366" s="11">
        <v>0</v>
      </c>
      <c r="K366" s="11">
        <v>152317.45000000001</v>
      </c>
      <c r="L366" s="11">
        <v>142357.08000000002</v>
      </c>
      <c r="M366" s="11">
        <v>0</v>
      </c>
      <c r="N366" s="11">
        <v>7704.8462409209433</v>
      </c>
      <c r="O366" s="11">
        <v>7431.9122586176973</v>
      </c>
      <c r="P366" s="11">
        <v>9001.0046936978779</v>
      </c>
      <c r="Q366" s="11">
        <v>24137.763193236518</v>
      </c>
      <c r="R366" s="11">
        <f>SUM('UPL Debt Allocation by Hospital'!I366,'UPL Debt Allocation by Hospital'!K366,'UPL Debt Allocation by Hospital'!O366:Q366)</f>
        <v>8471.3793223646026</v>
      </c>
      <c r="S366" s="11">
        <f t="shared" si="16"/>
        <v>0</v>
      </c>
      <c r="T366" s="11">
        <v>0</v>
      </c>
      <c r="U366" s="11">
        <v>8082.7911424174699</v>
      </c>
      <c r="V366" s="11">
        <v>8047.4787126516185</v>
      </c>
      <c r="W366" s="11">
        <v>9865.6033276800008</v>
      </c>
      <c r="X366" s="11">
        <v>25995.873182749088</v>
      </c>
      <c r="Y366" s="11">
        <f>SUM('UPL Debt Allocation by Hospital'!I366,'UPL Debt Allocation by Hospital'!K366,'UPL Debt Allocation by Hospital'!U366:W366)</f>
        <v>8498.5455913777732</v>
      </c>
      <c r="Z366" s="11">
        <f t="shared" si="17"/>
        <v>0</v>
      </c>
      <c r="AA366" s="11">
        <v>0</v>
      </c>
      <c r="AB366" s="11">
        <v>0</v>
      </c>
      <c r="AC366" s="11">
        <v>189.60291323491123</v>
      </c>
      <c r="AD366" s="11">
        <v>11228.491181921941</v>
      </c>
      <c r="AE366" s="11">
        <v>11418.094095156852</v>
      </c>
      <c r="AF366" s="11">
        <f>SUM('UPL Debt Allocation by Hospital'!I366,'UPL Debt Allocation by Hospital'!K366,'UPL Debt Allocation by Hospital'!AA366:AC366)</f>
        <v>8062.6691492109758</v>
      </c>
      <c r="AG366" s="11">
        <f t="shared" si="15"/>
        <v>0</v>
      </c>
    </row>
    <row r="367" spans="1:33" ht="16.2" x14ac:dyDescent="0.3">
      <c r="A367" s="13" t="s">
        <v>568</v>
      </c>
      <c r="B367" s="13" t="s">
        <v>568</v>
      </c>
      <c r="C367" s="12" t="s">
        <v>674</v>
      </c>
      <c r="D367" s="12" t="s">
        <v>13</v>
      </c>
      <c r="E367" s="12"/>
      <c r="F367" s="12"/>
      <c r="G367" s="12" t="s">
        <v>673</v>
      </c>
      <c r="H367" s="11">
        <v>2295790.9699999997</v>
      </c>
      <c r="I367" s="11">
        <v>3771100.7299999995</v>
      </c>
      <c r="J367" s="11">
        <v>5884372.3899999997</v>
      </c>
      <c r="K367" s="11">
        <v>6541777.04</v>
      </c>
      <c r="L367" s="11">
        <v>4205979.5200000005</v>
      </c>
      <c r="M367" s="11">
        <v>284558.48866459483</v>
      </c>
      <c r="N367" s="11">
        <v>310296.49250963738</v>
      </c>
      <c r="O367" s="11">
        <v>199634.25217429971</v>
      </c>
      <c r="P367" s="11">
        <v>268404.68806194264</v>
      </c>
      <c r="Q367" s="11">
        <v>1062893.9214104745</v>
      </c>
      <c r="R367" s="11">
        <f>SUM('UPL Debt Allocation by Hospital'!I367,'UPL Debt Allocation by Hospital'!K367,'UPL Debt Allocation by Hospital'!O367:Q367)</f>
        <v>563505.697441553</v>
      </c>
      <c r="S367" s="11">
        <f t="shared" si="16"/>
        <v>0</v>
      </c>
      <c r="T367" s="11">
        <v>296770.02803039801</v>
      </c>
      <c r="U367" s="11">
        <v>325509.32443308528</v>
      </c>
      <c r="V367" s="11">
        <v>216169.45125070869</v>
      </c>
      <c r="W367" s="11">
        <v>294186.51293036347</v>
      </c>
      <c r="X367" s="11">
        <v>1132635.3166445554</v>
      </c>
      <c r="Y367" s="11">
        <f>SUM('UPL Debt Allocation by Hospital'!I367,'UPL Debt Allocation by Hospital'!K367,'UPL Debt Allocation by Hospital'!U367:W367)</f>
        <v>564707.74745469028</v>
      </c>
      <c r="Z367" s="11">
        <f t="shared" si="17"/>
        <v>0</v>
      </c>
      <c r="AA367" s="11">
        <v>0</v>
      </c>
      <c r="AB367" s="11">
        <v>0</v>
      </c>
      <c r="AC367" s="11">
        <v>0</v>
      </c>
      <c r="AD367" s="11">
        <v>140133.81324283834</v>
      </c>
      <c r="AE367" s="11">
        <v>140133.81324283834</v>
      </c>
      <c r="AF367" s="11">
        <f>SUM('UPL Debt Allocation by Hospital'!I367,'UPL Debt Allocation by Hospital'!K367,'UPL Debt Allocation by Hospital'!AA367:AC367)</f>
        <v>541780.66369594773</v>
      </c>
      <c r="AG367" s="11">
        <f t="shared" si="15"/>
        <v>401646.85045310936</v>
      </c>
    </row>
    <row r="368" spans="1:33" ht="16.2" x14ac:dyDescent="0.3">
      <c r="A368" s="13" t="s">
        <v>569</v>
      </c>
      <c r="B368" s="13" t="s">
        <v>569</v>
      </c>
      <c r="C368" s="12" t="s">
        <v>215</v>
      </c>
      <c r="D368" s="12" t="s">
        <v>13</v>
      </c>
      <c r="E368" s="12"/>
      <c r="F368" s="12"/>
      <c r="G368" s="12" t="s">
        <v>672</v>
      </c>
      <c r="H368" s="11">
        <v>0</v>
      </c>
      <c r="I368" s="11">
        <v>0</v>
      </c>
      <c r="J368" s="11">
        <v>0</v>
      </c>
      <c r="K368" s="11">
        <v>0</v>
      </c>
      <c r="L368" s="11">
        <v>5815929.1600000001</v>
      </c>
      <c r="M368" s="11">
        <v>0</v>
      </c>
      <c r="N368" s="11">
        <v>0</v>
      </c>
      <c r="O368" s="11">
        <v>272543.70475240541</v>
      </c>
      <c r="P368" s="11">
        <v>279533.42955911538</v>
      </c>
      <c r="Q368" s="11">
        <v>552077.13431152073</v>
      </c>
      <c r="R368" s="11">
        <f>SUM('UPL Debt Allocation by Hospital'!I368,'UPL Debt Allocation by Hospital'!K368,'UPL Debt Allocation by Hospital'!O368:Q368)</f>
        <v>166481.62030597008</v>
      </c>
      <c r="S368" s="11">
        <f t="shared" si="16"/>
        <v>0</v>
      </c>
      <c r="T368" s="11">
        <v>0</v>
      </c>
      <c r="U368" s="11">
        <v>0</v>
      </c>
      <c r="V368" s="11">
        <v>295117.80897560442</v>
      </c>
      <c r="W368" s="11">
        <v>306384.23450518609</v>
      </c>
      <c r="X368" s="11">
        <v>601502.04348079045</v>
      </c>
      <c r="Y368" s="11">
        <f>SUM('UPL Debt Allocation by Hospital'!I368,'UPL Debt Allocation by Hospital'!K368,'UPL Debt Allocation by Hospital'!U368:W368)</f>
        <v>167098.88074738404</v>
      </c>
      <c r="Z368" s="11">
        <f t="shared" si="17"/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f>SUM('UPL Debt Allocation by Hospital'!I368,'UPL Debt Allocation by Hospital'!K368,'UPL Debt Allocation by Hospital'!AA368:AC368)</f>
        <v>159029.25604660856</v>
      </c>
      <c r="AG368" s="11">
        <f t="shared" si="15"/>
        <v>159029.25604660856</v>
      </c>
    </row>
    <row r="369" spans="1:33" ht="16.2" x14ac:dyDescent="0.3">
      <c r="A369" s="13" t="s">
        <v>570</v>
      </c>
      <c r="B369" s="13" t="s">
        <v>570</v>
      </c>
      <c r="C369" s="12" t="s">
        <v>216</v>
      </c>
      <c r="D369" s="12" t="s">
        <v>13</v>
      </c>
      <c r="E369" s="12"/>
      <c r="F369" s="12"/>
      <c r="G369" s="12" t="s">
        <v>671</v>
      </c>
      <c r="H369" s="11">
        <v>37098.99</v>
      </c>
      <c r="I369" s="11">
        <v>8645620.2400000002</v>
      </c>
      <c r="J369" s="11">
        <v>11639382.740000002</v>
      </c>
      <c r="K369" s="11">
        <v>11788305.57</v>
      </c>
      <c r="L369" s="11">
        <v>9306725.8200000003</v>
      </c>
      <c r="M369" s="11">
        <v>680925.10621236044</v>
      </c>
      <c r="N369" s="11">
        <v>638886.23363923864</v>
      </c>
      <c r="O369" s="11">
        <v>523677.17333523941</v>
      </c>
      <c r="P369" s="11">
        <v>490727.65765575017</v>
      </c>
      <c r="Q369" s="11">
        <v>2334216.1708425889</v>
      </c>
      <c r="R369" s="11">
        <f>SUM('UPL Debt Allocation by Hospital'!I369,'UPL Debt Allocation by Hospital'!K369,'UPL Debt Allocation by Hospital'!O369:Q369)</f>
        <v>1091433.5123670017</v>
      </c>
      <c r="S369" s="11">
        <f t="shared" si="16"/>
        <v>0</v>
      </c>
      <c r="T369" s="11">
        <v>710146.31756577385</v>
      </c>
      <c r="U369" s="11">
        <v>670208.75621095777</v>
      </c>
      <c r="V369" s="11">
        <v>567052.02619019488</v>
      </c>
      <c r="W369" s="11">
        <v>537864.89143182768</v>
      </c>
      <c r="X369" s="11">
        <v>2485271.9913987541</v>
      </c>
      <c r="Y369" s="11">
        <f>SUM('UPL Debt Allocation by Hospital'!I369,'UPL Debt Allocation by Hospital'!K369,'UPL Debt Allocation by Hospital'!U369:W369)</f>
        <v>1094275.1098839843</v>
      </c>
      <c r="Z369" s="11">
        <f t="shared" si="17"/>
        <v>0</v>
      </c>
      <c r="AA369" s="11">
        <v>88697.048542346529</v>
      </c>
      <c r="AB369" s="11">
        <v>0</v>
      </c>
      <c r="AC369" s="11">
        <v>90539.197563961265</v>
      </c>
      <c r="AD369" s="11">
        <v>0</v>
      </c>
      <c r="AE369" s="11">
        <v>179236.24610630778</v>
      </c>
      <c r="AF369" s="11">
        <f>SUM('UPL Debt Allocation by Hospital'!I369,'UPL Debt Allocation by Hospital'!K369,'UPL Debt Allocation by Hospital'!AA369:AC369)</f>
        <v>1045925.1177588394</v>
      </c>
      <c r="AG369" s="11">
        <f t="shared" si="15"/>
        <v>866688.87165253167</v>
      </c>
    </row>
    <row r="370" spans="1:33" ht="16.2" x14ac:dyDescent="0.3">
      <c r="A370" s="13" t="s">
        <v>571</v>
      </c>
      <c r="B370" s="13" t="s">
        <v>571</v>
      </c>
      <c r="C370" s="12" t="s">
        <v>217</v>
      </c>
      <c r="D370" s="12" t="s">
        <v>28</v>
      </c>
      <c r="E370" s="12" t="s">
        <v>14</v>
      </c>
      <c r="F370" s="12"/>
      <c r="G370" s="12" t="s">
        <v>670</v>
      </c>
      <c r="H370" s="11">
        <v>1104715.29</v>
      </c>
      <c r="I370" s="11">
        <v>750057.28</v>
      </c>
      <c r="J370" s="11">
        <v>909994.6</v>
      </c>
      <c r="K370" s="11">
        <v>888013.23</v>
      </c>
      <c r="L370" s="11">
        <v>1400242.26</v>
      </c>
      <c r="M370" s="11">
        <v>11107.762765064572</v>
      </c>
      <c r="N370" s="11">
        <v>21354.944135587015</v>
      </c>
      <c r="O370" s="11">
        <v>38563.119635443436</v>
      </c>
      <c r="P370" s="11">
        <v>43675.272676632288</v>
      </c>
      <c r="Q370" s="11">
        <v>114701.09921272732</v>
      </c>
      <c r="R370" s="11">
        <f>SUM('UPL Debt Allocation by Hospital'!I370,'UPL Debt Allocation by Hospital'!K370,'UPL Debt Allocation by Hospital'!O370:Q370)</f>
        <v>113331.1706725516</v>
      </c>
      <c r="S370" s="11">
        <f t="shared" si="16"/>
        <v>0</v>
      </c>
      <c r="T370" s="11">
        <v>11107.762765064572</v>
      </c>
      <c r="U370" s="11">
        <v>21354.944135587015</v>
      </c>
      <c r="V370" s="11">
        <v>38563.119635443436</v>
      </c>
      <c r="W370" s="11">
        <v>43675.272676632288</v>
      </c>
      <c r="X370" s="11">
        <v>114701.09921272732</v>
      </c>
      <c r="Y370" s="11">
        <f>SUM('UPL Debt Allocation by Hospital'!I370,'UPL Debt Allocation by Hospital'!K370,'UPL Debt Allocation by Hospital'!U370:W370)</f>
        <v>113331.17067255158</v>
      </c>
      <c r="Z370" s="11">
        <f t="shared" si="17"/>
        <v>0</v>
      </c>
      <c r="AA370" s="11">
        <v>13467.597741450458</v>
      </c>
      <c r="AB370" s="11">
        <v>30972.672650952514</v>
      </c>
      <c r="AC370" s="11">
        <v>11839.70216675347</v>
      </c>
      <c r="AD370" s="11">
        <v>21548.346896262858</v>
      </c>
      <c r="AE370" s="11">
        <v>77828.319455419303</v>
      </c>
      <c r="AF370" s="11">
        <f>SUM('UPL Debt Allocation by Hospital'!I370,'UPL Debt Allocation by Hospital'!K370,'UPL Debt Allocation by Hospital'!AA370:AC370)</f>
        <v>112927.96901411534</v>
      </c>
      <c r="AG370" s="11">
        <f t="shared" si="15"/>
        <v>35099.649558696037</v>
      </c>
    </row>
    <row r="371" spans="1:33" ht="16.2" x14ac:dyDescent="0.3">
      <c r="A371" s="13" t="s">
        <v>572</v>
      </c>
      <c r="B371" s="13" t="s">
        <v>572</v>
      </c>
      <c r="C371" s="12" t="s">
        <v>639</v>
      </c>
      <c r="D371" s="12" t="s">
        <v>28</v>
      </c>
      <c r="E371" s="12" t="s">
        <v>14</v>
      </c>
      <c r="F371" s="12"/>
      <c r="G371" s="12" t="s">
        <v>669</v>
      </c>
      <c r="H371" s="11">
        <v>206317.86</v>
      </c>
      <c r="I371" s="11">
        <v>267375.04000000004</v>
      </c>
      <c r="J371" s="11">
        <v>765703.32000000007</v>
      </c>
      <c r="K371" s="11">
        <v>1006385.37</v>
      </c>
      <c r="L371" s="11">
        <v>1026667.96</v>
      </c>
      <c r="M371" s="11">
        <v>24695.057345921839</v>
      </c>
      <c r="N371" s="11">
        <v>19233.422094032059</v>
      </c>
      <c r="O371" s="11">
        <v>34457.223890170244</v>
      </c>
      <c r="P371" s="11">
        <v>56519.195834600512</v>
      </c>
      <c r="Q371" s="11">
        <v>134904.89916472466</v>
      </c>
      <c r="R371" s="11">
        <f>SUM('UPL Debt Allocation by Hospital'!I371,'UPL Debt Allocation by Hospital'!K371,'UPL Debt Allocation by Hospital'!O371:Q371)</f>
        <v>85286.628519207065</v>
      </c>
      <c r="S371" s="11">
        <f t="shared" si="16"/>
        <v>0</v>
      </c>
      <c r="T371" s="11">
        <v>25402.082246429123</v>
      </c>
      <c r="U371" s="11">
        <v>19233.422094032059</v>
      </c>
      <c r="V371" s="11">
        <v>34457.223890170244</v>
      </c>
      <c r="W371" s="11">
        <v>56519.195834600512</v>
      </c>
      <c r="X371" s="11">
        <v>135611.92406523193</v>
      </c>
      <c r="Y371" s="11">
        <f>SUM('UPL Debt Allocation by Hospital'!I371,'UPL Debt Allocation by Hospital'!K371,'UPL Debt Allocation by Hospital'!U371:W371)</f>
        <v>85305.963126290371</v>
      </c>
      <c r="Z371" s="11">
        <f t="shared" si="17"/>
        <v>0</v>
      </c>
      <c r="AA371" s="11">
        <v>14480.520381415316</v>
      </c>
      <c r="AB371" s="11">
        <v>14096.682594929332</v>
      </c>
      <c r="AC371" s="11">
        <v>9663.4545987010806</v>
      </c>
      <c r="AD371" s="11">
        <v>13432.95193628591</v>
      </c>
      <c r="AE371" s="11">
        <v>51673.609511331641</v>
      </c>
      <c r="AF371" s="11">
        <f>SUM('UPL Debt Allocation by Hospital'!I371,'UPL Debt Allocation by Hospital'!K371,'UPL Debt Allocation by Hospital'!AA371:AC371)</f>
        <v>84188.885984494802</v>
      </c>
      <c r="AG371" s="11">
        <f t="shared" si="15"/>
        <v>32515.276473163161</v>
      </c>
    </row>
    <row r="372" spans="1:33" ht="16.2" x14ac:dyDescent="0.3">
      <c r="A372" s="13" t="s">
        <v>573</v>
      </c>
      <c r="B372" s="13" t="s">
        <v>573</v>
      </c>
      <c r="C372" s="12" t="s">
        <v>668</v>
      </c>
      <c r="D372" s="12" t="s">
        <v>13</v>
      </c>
      <c r="E372" s="12"/>
      <c r="F372" s="12"/>
      <c r="G372" s="12" t="s">
        <v>667</v>
      </c>
      <c r="H372" s="11">
        <v>0</v>
      </c>
      <c r="I372" s="11">
        <v>0</v>
      </c>
      <c r="J372" s="11">
        <v>0</v>
      </c>
      <c r="K372" s="11">
        <v>0</v>
      </c>
      <c r="L372" s="11">
        <v>5188583.37</v>
      </c>
      <c r="M372" s="11">
        <v>0</v>
      </c>
      <c r="N372" s="11">
        <v>0</v>
      </c>
      <c r="O372" s="11">
        <v>245763.36951165553</v>
      </c>
      <c r="P372" s="11">
        <v>303799.917608505</v>
      </c>
      <c r="Q372" s="11">
        <v>549563.28712016053</v>
      </c>
      <c r="R372" s="11">
        <f>SUM('UPL Debt Allocation by Hospital'!I372,'UPL Debt Allocation by Hospital'!K372,'UPL Debt Allocation by Hospital'!O372:Q372)</f>
        <v>148595.36547103547</v>
      </c>
      <c r="S372" s="11">
        <f t="shared" si="16"/>
        <v>0</v>
      </c>
      <c r="T372" s="11">
        <v>0</v>
      </c>
      <c r="U372" s="11">
        <v>0</v>
      </c>
      <c r="V372" s="11">
        <v>266119.32644942706</v>
      </c>
      <c r="W372" s="11">
        <v>332981.65928142081</v>
      </c>
      <c r="X372" s="11">
        <v>599100.98573084781</v>
      </c>
      <c r="Y372" s="11">
        <f>SUM('UPL Debt Allocation by Hospital'!I372,'UPL Debt Allocation by Hospital'!K372,'UPL Debt Allocation by Hospital'!U372:W372)</f>
        <v>149151.97346932316</v>
      </c>
      <c r="Z372" s="11">
        <f t="shared" si="17"/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f>SUM('UPL Debt Allocation by Hospital'!I372,'UPL Debt Allocation by Hospital'!K372,'UPL Debt Allocation by Hospital'!AA372:AC372)</f>
        <v>141875.27574130651</v>
      </c>
      <c r="AG372" s="11">
        <f t="shared" si="15"/>
        <v>141875.27574130651</v>
      </c>
    </row>
    <row r="373" spans="1:33" ht="16.2" x14ac:dyDescent="0.3">
      <c r="A373" s="13" t="s">
        <v>666</v>
      </c>
      <c r="B373" s="13" t="s">
        <v>666</v>
      </c>
      <c r="C373" s="12" t="s">
        <v>665</v>
      </c>
      <c r="D373" s="12" t="s">
        <v>13</v>
      </c>
      <c r="E373" s="12" t="s">
        <v>14</v>
      </c>
      <c r="F373" s="12"/>
      <c r="G373" s="12" t="s">
        <v>664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342989.03828479926</v>
      </c>
      <c r="Q373" s="11">
        <v>342989.03828479926</v>
      </c>
      <c r="R373" s="11">
        <f>SUM('UPL Debt Allocation by Hospital'!I373,'UPL Debt Allocation by Hospital'!K373,'UPL Debt Allocation by Hospital'!O373:Q373)</f>
        <v>0</v>
      </c>
      <c r="S373" s="11">
        <f t="shared" si="16"/>
        <v>0</v>
      </c>
      <c r="T373" s="11">
        <v>0</v>
      </c>
      <c r="U373" s="11">
        <v>0</v>
      </c>
      <c r="V373" s="11">
        <v>0</v>
      </c>
      <c r="W373" s="11">
        <v>342989.03828479926</v>
      </c>
      <c r="X373" s="11">
        <v>342989.03828479926</v>
      </c>
      <c r="Y373" s="11">
        <f>SUM('UPL Debt Allocation by Hospital'!I373,'UPL Debt Allocation by Hospital'!K373,'UPL Debt Allocation by Hospital'!U373:W373)</f>
        <v>0</v>
      </c>
      <c r="Z373" s="11">
        <f t="shared" si="17"/>
        <v>0</v>
      </c>
      <c r="AA373" s="11">
        <v>0</v>
      </c>
      <c r="AB373" s="11">
        <v>0</v>
      </c>
      <c r="AC373" s="11">
        <v>0</v>
      </c>
      <c r="AD373" s="11">
        <v>96659.003434320548</v>
      </c>
      <c r="AE373" s="11">
        <v>96659.003434320548</v>
      </c>
      <c r="AF373" s="11">
        <f>SUM('UPL Debt Allocation by Hospital'!I373,'UPL Debt Allocation by Hospital'!K373,'UPL Debt Allocation by Hospital'!AA373:AC373)</f>
        <v>0</v>
      </c>
      <c r="AG373" s="11">
        <f t="shared" si="15"/>
        <v>0</v>
      </c>
    </row>
    <row r="374" spans="1:33" ht="16.2" x14ac:dyDescent="0.3">
      <c r="A374" s="13" t="s">
        <v>600</v>
      </c>
      <c r="B374" s="13" t="s">
        <v>600</v>
      </c>
      <c r="C374" s="12" t="s">
        <v>575</v>
      </c>
      <c r="D374" s="12" t="s">
        <v>13</v>
      </c>
      <c r="E374" s="12"/>
      <c r="F374" s="12"/>
      <c r="G374" s="12" t="s">
        <v>653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172433.81326114287</v>
      </c>
      <c r="Q374" s="11">
        <v>172433.81326114287</v>
      </c>
      <c r="R374" s="11">
        <f>SUM('UPL Debt Allocation by Hospital'!I374,'UPL Debt Allocation by Hospital'!K374,'UPL Debt Allocation by Hospital'!O374:Q374)</f>
        <v>0</v>
      </c>
      <c r="S374" s="11">
        <f t="shared" si="16"/>
        <v>0</v>
      </c>
      <c r="T374" s="11">
        <v>0</v>
      </c>
      <c r="U374" s="11">
        <v>0</v>
      </c>
      <c r="V374" s="11">
        <v>0</v>
      </c>
      <c r="W374" s="11">
        <v>188997.07974874909</v>
      </c>
      <c r="X374" s="11">
        <v>188997.07974874909</v>
      </c>
      <c r="Y374" s="11">
        <f>SUM('UPL Debt Allocation by Hospital'!I374,'UPL Debt Allocation by Hospital'!K374,'UPL Debt Allocation by Hospital'!U374:W374)</f>
        <v>0</v>
      </c>
      <c r="Z374" s="11">
        <f t="shared" si="17"/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f>SUM('UPL Debt Allocation by Hospital'!I374,'UPL Debt Allocation by Hospital'!K374,'UPL Debt Allocation by Hospital'!AA374:AC374)</f>
        <v>0</v>
      </c>
      <c r="AG374" s="11">
        <f t="shared" si="15"/>
        <v>0</v>
      </c>
    </row>
    <row r="375" spans="1:33" ht="16.2" x14ac:dyDescent="0.3">
      <c r="A375" s="13" t="s">
        <v>663</v>
      </c>
      <c r="B375" s="13" t="s">
        <v>663</v>
      </c>
      <c r="C375" s="12" t="s">
        <v>662</v>
      </c>
      <c r="D375" s="12" t="s">
        <v>13</v>
      </c>
      <c r="E375" s="12"/>
      <c r="F375" s="12" t="s">
        <v>661</v>
      </c>
      <c r="G375" s="12" t="s">
        <v>660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514074.64025002409</v>
      </c>
      <c r="Q375" s="11">
        <v>514074.64025002409</v>
      </c>
      <c r="R375" s="11">
        <f>SUM('UPL Debt Allocation by Hospital'!I375,'UPL Debt Allocation by Hospital'!K375,'UPL Debt Allocation by Hospital'!O375:Q375)</f>
        <v>0</v>
      </c>
      <c r="S375" s="11">
        <f t="shared" si="16"/>
        <v>0</v>
      </c>
      <c r="T375" s="11">
        <v>0</v>
      </c>
      <c r="U375" s="11">
        <v>0</v>
      </c>
      <c r="V375" s="11">
        <v>0</v>
      </c>
      <c r="W375" s="11">
        <v>563454.48692827532</v>
      </c>
      <c r="X375" s="11">
        <v>563454.48692827532</v>
      </c>
      <c r="Y375" s="11">
        <f>SUM('UPL Debt Allocation by Hospital'!I375,'UPL Debt Allocation by Hospital'!K375,'UPL Debt Allocation by Hospital'!U375:W375)</f>
        <v>0</v>
      </c>
      <c r="Z375" s="11">
        <f t="shared" si="17"/>
        <v>0</v>
      </c>
      <c r="AA375" s="11">
        <v>0</v>
      </c>
      <c r="AB375" s="11">
        <v>0</v>
      </c>
      <c r="AC375" s="11">
        <v>0</v>
      </c>
      <c r="AD375" s="11">
        <v>3336462.4708172646</v>
      </c>
      <c r="AE375" s="11">
        <v>3336462.4708172646</v>
      </c>
      <c r="AF375" s="11">
        <f>SUM('UPL Debt Allocation by Hospital'!I375,'UPL Debt Allocation by Hospital'!K375,'UPL Debt Allocation by Hospital'!AA375:AC375)</f>
        <v>0</v>
      </c>
      <c r="AG375" s="11">
        <f t="shared" si="15"/>
        <v>0</v>
      </c>
    </row>
    <row r="376" spans="1:33" ht="16.2" x14ac:dyDescent="0.3">
      <c r="A376" s="13" t="s">
        <v>314</v>
      </c>
      <c r="B376" s="13" t="s">
        <v>314</v>
      </c>
      <c r="C376" s="12" t="s">
        <v>659</v>
      </c>
      <c r="D376" s="12" t="s">
        <v>13</v>
      </c>
      <c r="E376" s="12"/>
      <c r="F376" s="12"/>
      <c r="G376" s="12" t="s">
        <v>653</v>
      </c>
      <c r="H376" s="11">
        <v>0</v>
      </c>
      <c r="I376" s="11">
        <v>1196914.99</v>
      </c>
      <c r="J376" s="11">
        <v>804916.89</v>
      </c>
      <c r="K376" s="11">
        <v>0</v>
      </c>
      <c r="L376" s="11">
        <v>1672494.61</v>
      </c>
      <c r="M376" s="11">
        <v>21411.11352536059</v>
      </c>
      <c r="N376" s="11">
        <v>133277.05870480443</v>
      </c>
      <c r="O376" s="11">
        <v>135440.3847376116</v>
      </c>
      <c r="P376" s="11">
        <v>113478.39879700882</v>
      </c>
      <c r="Q376" s="11">
        <v>403606.95576478541</v>
      </c>
      <c r="R376" s="11">
        <f>SUM('UPL Debt Allocation by Hospital'!I376,'UPL Debt Allocation by Hospital'!K376,'UPL Debt Allocation by Hospital'!O376:Q376)</f>
        <v>95824.944371278994</v>
      </c>
      <c r="S376" s="11">
        <f t="shared" si="16"/>
        <v>0</v>
      </c>
      <c r="T376" s="11">
        <v>22329.949779051851</v>
      </c>
      <c r="U376" s="11">
        <v>139811.20118553101</v>
      </c>
      <c r="V376" s="11">
        <v>146658.56849230366</v>
      </c>
      <c r="W376" s="11">
        <v>124378.65625994149</v>
      </c>
      <c r="X376" s="11">
        <v>433178.37571682804</v>
      </c>
      <c r="Y376" s="11">
        <f>SUM('UPL Debt Allocation by Hospital'!I376,'UPL Debt Allocation by Hospital'!K376,'UPL Debt Allocation by Hospital'!U376:W376)</f>
        <v>96335.485440176228</v>
      </c>
      <c r="Z376" s="11">
        <f t="shared" si="17"/>
        <v>0</v>
      </c>
      <c r="AA376" s="11">
        <v>0</v>
      </c>
      <c r="AB376" s="11">
        <v>908328.56293835002</v>
      </c>
      <c r="AC376" s="11">
        <v>338117.0839698902</v>
      </c>
      <c r="AD376" s="11">
        <v>423556.21201857348</v>
      </c>
      <c r="AE376" s="11">
        <v>1670001.8589268136</v>
      </c>
      <c r="AF376" s="11">
        <f>SUM('UPL Debt Allocation by Hospital'!I376,'UPL Debt Allocation by Hospital'!K376,'UPL Debt Allocation by Hospital'!AA376:AC376)</f>
        <v>121974.07565983618</v>
      </c>
      <c r="AG376" s="11">
        <f t="shared" si="15"/>
        <v>0</v>
      </c>
    </row>
    <row r="377" spans="1:33" ht="16.2" x14ac:dyDescent="0.3">
      <c r="A377" s="14" t="s">
        <v>457</v>
      </c>
      <c r="B377" s="13" t="s">
        <v>457</v>
      </c>
      <c r="C377" s="12" t="s">
        <v>143</v>
      </c>
      <c r="D377" s="12" t="s">
        <v>28</v>
      </c>
      <c r="E377" s="12" t="s">
        <v>14</v>
      </c>
      <c r="F377" s="12"/>
      <c r="G377" s="12" t="s">
        <v>658</v>
      </c>
      <c r="H377" s="11">
        <v>1016648.5800000001</v>
      </c>
      <c r="I377" s="11">
        <v>467967.98</v>
      </c>
      <c r="J377" s="11">
        <v>183899.83</v>
      </c>
      <c r="K377" s="11">
        <v>0</v>
      </c>
      <c r="L377" s="11">
        <v>943630.72</v>
      </c>
      <c r="M377" s="11">
        <v>0</v>
      </c>
      <c r="N377" s="11">
        <v>0</v>
      </c>
      <c r="O377" s="11">
        <v>37566.108542256945</v>
      </c>
      <c r="P377" s="11">
        <v>0</v>
      </c>
      <c r="Q377" s="11">
        <v>37566.108542256945</v>
      </c>
      <c r="R377" s="11">
        <f>SUM('UPL Debt Allocation by Hospital'!I377,'UPL Debt Allocation by Hospital'!K377,'UPL Debt Allocation by Hospital'!O377:Q377)</f>
        <v>50143.199315825892</v>
      </c>
      <c r="S377" s="11">
        <f t="shared" si="16"/>
        <v>12577.090773568947</v>
      </c>
      <c r="T377" s="11">
        <v>0</v>
      </c>
      <c r="U377" s="11">
        <v>0</v>
      </c>
      <c r="V377" s="11">
        <v>37566.108542256945</v>
      </c>
      <c r="W377" s="11">
        <v>0</v>
      </c>
      <c r="X377" s="11">
        <v>37566.108542256945</v>
      </c>
      <c r="Y377" s="11">
        <f>SUM('UPL Debt Allocation by Hospital'!I377,'UPL Debt Allocation by Hospital'!K377,'UPL Debt Allocation by Hospital'!U377:W377)</f>
        <v>50143.199315825892</v>
      </c>
      <c r="Z377" s="11">
        <f t="shared" si="17"/>
        <v>12577.090773568947</v>
      </c>
      <c r="AA377" s="11">
        <v>0</v>
      </c>
      <c r="AB377" s="11">
        <v>0</v>
      </c>
      <c r="AC377" s="11">
        <v>71399.786783068324</v>
      </c>
      <c r="AD377" s="11">
        <v>0</v>
      </c>
      <c r="AE377" s="11">
        <v>71399.786783068324</v>
      </c>
      <c r="AF377" s="11">
        <f>SUM('UPL Debt Allocation by Hospital'!I377,'UPL Debt Allocation by Hospital'!K377,'UPL Debt Allocation by Hospital'!AA377:AC377)</f>
        <v>51068.338624083277</v>
      </c>
      <c r="AG377" s="11">
        <f t="shared" si="15"/>
        <v>0</v>
      </c>
    </row>
    <row r="378" spans="1:33" ht="16.2" x14ac:dyDescent="0.3">
      <c r="A378" s="13" t="s">
        <v>366</v>
      </c>
      <c r="B378" s="13" t="s">
        <v>366</v>
      </c>
      <c r="C378" s="12" t="s">
        <v>657</v>
      </c>
      <c r="D378" s="12" t="s">
        <v>13</v>
      </c>
      <c r="E378" s="12"/>
      <c r="F378" s="12"/>
      <c r="G378" s="12" t="s">
        <v>653</v>
      </c>
      <c r="H378" s="11">
        <v>5479355.6500000004</v>
      </c>
      <c r="I378" s="11">
        <v>17619097.890000001</v>
      </c>
      <c r="J378" s="11">
        <v>16211592.84</v>
      </c>
      <c r="K378" s="11">
        <v>14838140.329999998</v>
      </c>
      <c r="L378" s="11">
        <v>11198995.699999999</v>
      </c>
      <c r="M378" s="11">
        <v>883343.92901105352</v>
      </c>
      <c r="N378" s="11">
        <v>802774.36042149621</v>
      </c>
      <c r="O378" s="11">
        <v>627260.57412807236</v>
      </c>
      <c r="P378" s="11">
        <v>494385.64582204225</v>
      </c>
      <c r="Q378" s="11">
        <v>2807764.5093826642</v>
      </c>
      <c r="R378" s="11">
        <f>SUM('UPL Debt Allocation by Hospital'!I378,'UPL Debt Allocation by Hospital'!K378,'UPL Debt Allocation by Hospital'!O378:Q378)</f>
        <v>1571214.6150664045</v>
      </c>
      <c r="S378" s="11">
        <f t="shared" si="16"/>
        <v>0</v>
      </c>
      <c r="T378" s="11">
        <v>921251.73915329902</v>
      </c>
      <c r="U378" s="11">
        <v>842131.78698720678</v>
      </c>
      <c r="V378" s="11">
        <v>679214.9775083831</v>
      </c>
      <c r="W378" s="11">
        <v>541874.25054828858</v>
      </c>
      <c r="X378" s="11">
        <v>2984472.7541971779</v>
      </c>
      <c r="Y378" s="11">
        <f>SUM('UPL Debt Allocation by Hospital'!I378,'UPL Debt Allocation by Hospital'!K378,'UPL Debt Allocation by Hospital'!U378:W378)</f>
        <v>1574748.0603713915</v>
      </c>
      <c r="Z378" s="11">
        <f t="shared" si="17"/>
        <v>0</v>
      </c>
      <c r="AA378" s="11">
        <v>0</v>
      </c>
      <c r="AB378" s="11">
        <v>0</v>
      </c>
      <c r="AC378" s="11">
        <v>86426.930823299495</v>
      </c>
      <c r="AD378" s="11">
        <v>0</v>
      </c>
      <c r="AE378" s="11">
        <v>86426.930823299495</v>
      </c>
      <c r="AF378" s="11">
        <f>SUM('UPL Debt Allocation by Hospital'!I378,'UPL Debt Allocation by Hospital'!K378,'UPL Debt Allocation by Hospital'!AA378:AC378)</f>
        <v>1510319.144438145</v>
      </c>
      <c r="AG378" s="11">
        <f t="shared" si="15"/>
        <v>1423892.2136148454</v>
      </c>
    </row>
    <row r="379" spans="1:33" ht="16.2" x14ac:dyDescent="0.3">
      <c r="A379" s="13" t="s">
        <v>277</v>
      </c>
      <c r="B379" s="13" t="s">
        <v>277</v>
      </c>
      <c r="C379" s="12" t="s">
        <v>656</v>
      </c>
      <c r="D379" s="12" t="s">
        <v>28</v>
      </c>
      <c r="E379" s="12" t="s">
        <v>14</v>
      </c>
      <c r="F379" s="12"/>
      <c r="G379" s="12" t="s">
        <v>655</v>
      </c>
      <c r="H379" s="11">
        <v>165543.73000000001</v>
      </c>
      <c r="I379" s="11">
        <v>493469.04</v>
      </c>
      <c r="J379" s="11">
        <v>303964.75</v>
      </c>
      <c r="K379" s="11">
        <v>408614.99</v>
      </c>
      <c r="L379" s="11">
        <v>1198294.08</v>
      </c>
      <c r="M379" s="11">
        <v>8996.0261284319713</v>
      </c>
      <c r="N379" s="11">
        <v>9936.4953152480084</v>
      </c>
      <c r="O379" s="11">
        <v>31172.556373818588</v>
      </c>
      <c r="P379" s="11">
        <v>28453.262675531594</v>
      </c>
      <c r="Q379" s="11">
        <v>78558.340493030162</v>
      </c>
      <c r="R379" s="11">
        <f>SUM('UPL Debt Allocation by Hospital'!I379,'UPL Debt Allocation by Hospital'!K379,'UPL Debt Allocation by Hospital'!O379:Q379)</f>
        <v>63622.560830001334</v>
      </c>
      <c r="S379" s="11">
        <f t="shared" si="16"/>
        <v>0</v>
      </c>
      <c r="T379" s="11">
        <v>8996.0261284319713</v>
      </c>
      <c r="U379" s="11">
        <v>9936.4953152480084</v>
      </c>
      <c r="V379" s="11">
        <v>31172.556373818588</v>
      </c>
      <c r="W379" s="11">
        <v>28453.262675531594</v>
      </c>
      <c r="X379" s="11">
        <v>78558.340493030162</v>
      </c>
      <c r="Y379" s="11">
        <f>SUM('UPL Debt Allocation by Hospital'!I379,'UPL Debt Allocation by Hospital'!K379,'UPL Debt Allocation by Hospital'!U379:W379)</f>
        <v>63622.560830001326</v>
      </c>
      <c r="Z379" s="11">
        <f t="shared" si="17"/>
        <v>0</v>
      </c>
      <c r="AA379" s="11">
        <v>23222.007137067405</v>
      </c>
      <c r="AB379" s="11">
        <v>631.21659504413594</v>
      </c>
      <c r="AC379" s="11">
        <v>114.43311991140361</v>
      </c>
      <c r="AD379" s="11">
        <v>3809.9789301868568</v>
      </c>
      <c r="AE379" s="11">
        <v>27777.6357822098</v>
      </c>
      <c r="AF379" s="11">
        <f>SUM('UPL Debt Allocation by Hospital'!I379,'UPL Debt Allocation by Hospital'!K379,'UPL Debt Allocation by Hospital'!AA379:AC379)</f>
        <v>62907.905415633453</v>
      </c>
      <c r="AG379" s="11">
        <f t="shared" si="15"/>
        <v>35130.269633423653</v>
      </c>
    </row>
    <row r="380" spans="1:33" ht="16.2" x14ac:dyDescent="0.3">
      <c r="A380" s="13" t="s">
        <v>307</v>
      </c>
      <c r="B380" s="13" t="s">
        <v>307</v>
      </c>
      <c r="C380" s="12" t="s">
        <v>654</v>
      </c>
      <c r="D380" s="12" t="s">
        <v>13</v>
      </c>
      <c r="E380" s="12"/>
      <c r="F380" s="12"/>
      <c r="G380" s="12" t="s">
        <v>653</v>
      </c>
      <c r="H380" s="11">
        <v>0</v>
      </c>
      <c r="I380" s="11">
        <v>4873196.9800000004</v>
      </c>
      <c r="J380" s="11">
        <v>8012972.6400000006</v>
      </c>
      <c r="K380" s="11">
        <v>9154185.2199999988</v>
      </c>
      <c r="L380" s="11">
        <v>7318902.5899999999</v>
      </c>
      <c r="M380" s="11">
        <v>461993.96909758594</v>
      </c>
      <c r="N380" s="11">
        <v>426725.12810277625</v>
      </c>
      <c r="O380" s="11">
        <v>409703.4297753119</v>
      </c>
      <c r="P380" s="11">
        <v>408590.77794648218</v>
      </c>
      <c r="Q380" s="11">
        <v>1707013.3049221563</v>
      </c>
      <c r="R380" s="11">
        <f>SUM('UPL Debt Allocation by Hospital'!I380,'UPL Debt Allocation by Hospital'!K380,'UPL Debt Allocation by Hospital'!O380:Q380)</f>
        <v>787097.02482007246</v>
      </c>
      <c r="S380" s="11">
        <f t="shared" si="16"/>
        <v>0</v>
      </c>
      <c r="T380" s="11">
        <v>481819.97241547884</v>
      </c>
      <c r="U380" s="11">
        <v>447646.07889675815</v>
      </c>
      <c r="V380" s="11">
        <v>443638.126350865</v>
      </c>
      <c r="W380" s="11">
        <v>447838.28869576147</v>
      </c>
      <c r="X380" s="11">
        <v>1820942.4663588635</v>
      </c>
      <c r="Y380" s="11">
        <f>SUM('UPL Debt Allocation by Hospital'!I380,'UPL Debt Allocation by Hospital'!K380,'UPL Debt Allocation by Hospital'!U380:W380)</f>
        <v>789139.15118330065</v>
      </c>
      <c r="Z380" s="11">
        <f t="shared" si="17"/>
        <v>0</v>
      </c>
      <c r="AA380" s="11">
        <v>32188.966643091593</v>
      </c>
      <c r="AB380" s="11">
        <v>0</v>
      </c>
      <c r="AC380" s="11">
        <v>54680.412084879019</v>
      </c>
      <c r="AD380" s="11">
        <v>0</v>
      </c>
      <c r="AE380" s="11">
        <v>86869.378727970616</v>
      </c>
      <c r="AF380" s="11">
        <f>SUM('UPL Debt Allocation by Hospital'!I380,'UPL Debt Allocation by Hospital'!K380,'UPL Debt Allocation by Hospital'!AA380:AC380)</f>
        <v>753967.52762283548</v>
      </c>
      <c r="AG380" s="11">
        <f t="shared" si="15"/>
        <v>667098.14889486483</v>
      </c>
    </row>
    <row r="381" spans="1:33" ht="16.2" x14ac:dyDescent="0.3">
      <c r="A381" s="13" t="s">
        <v>410</v>
      </c>
      <c r="B381" s="13" t="s">
        <v>410</v>
      </c>
      <c r="C381" s="12" t="s">
        <v>652</v>
      </c>
      <c r="D381" s="12" t="s">
        <v>13</v>
      </c>
      <c r="E381" s="12" t="s">
        <v>14</v>
      </c>
      <c r="F381" s="12"/>
      <c r="G381" s="12" t="s">
        <v>651</v>
      </c>
      <c r="H381" s="11">
        <v>4187836.9</v>
      </c>
      <c r="I381" s="11">
        <v>2392035.0099999998</v>
      </c>
      <c r="J381" s="11">
        <v>2623965.0999999996</v>
      </c>
      <c r="K381" s="11">
        <v>2658582.46</v>
      </c>
      <c r="L381" s="11">
        <v>2418959.65</v>
      </c>
      <c r="M381" s="11">
        <v>93637.41645277341</v>
      </c>
      <c r="N381" s="11">
        <v>132779.18626172503</v>
      </c>
      <c r="O381" s="11">
        <v>100817.68276242496</v>
      </c>
      <c r="P381" s="11">
        <v>265908.61625767598</v>
      </c>
      <c r="Q381" s="11">
        <v>593142.90173459938</v>
      </c>
      <c r="R381" s="11">
        <f>SUM('UPL Debt Allocation by Hospital'!I381,'UPL Debt Allocation by Hospital'!K381,'UPL Debt Allocation by Hospital'!O381:Q381)</f>
        <v>302678.3155722649</v>
      </c>
      <c r="S381" s="11">
        <f t="shared" si="16"/>
        <v>0</v>
      </c>
      <c r="T381" s="11">
        <v>96318.27619421533</v>
      </c>
      <c r="U381" s="11">
        <v>132779.18626172503</v>
      </c>
      <c r="V381" s="11">
        <v>100817.68276242496</v>
      </c>
      <c r="W381" s="11">
        <v>265908.61625767598</v>
      </c>
      <c r="X381" s="11">
        <v>595823.76147604128</v>
      </c>
      <c r="Y381" s="11">
        <f>SUM('UPL Debt Allocation by Hospital'!I381,'UPL Debt Allocation by Hospital'!K381,'UPL Debt Allocation by Hospital'!U381:W381)</f>
        <v>302751.62751602964</v>
      </c>
      <c r="Z381" s="11">
        <f t="shared" si="17"/>
        <v>0</v>
      </c>
      <c r="AA381" s="11">
        <v>100366.6515458525</v>
      </c>
      <c r="AB381" s="11">
        <v>156641.20256327424</v>
      </c>
      <c r="AC381" s="11">
        <v>85115.325805834771</v>
      </c>
      <c r="AD381" s="11">
        <v>353552.95238237554</v>
      </c>
      <c r="AE381" s="11">
        <v>695676.13229733706</v>
      </c>
      <c r="AF381" s="11">
        <f>SUM('UPL Debt Allocation by Hospital'!I381,'UPL Debt Allocation by Hospital'!K381,'UPL Debt Allocation by Hospital'!AA381:AC381)</f>
        <v>303085.44874323433</v>
      </c>
      <c r="AG381" s="11">
        <f t="shared" si="15"/>
        <v>0</v>
      </c>
    </row>
    <row r="382" spans="1:33" ht="16.2" x14ac:dyDescent="0.3">
      <c r="A382" s="13" t="s">
        <v>304</v>
      </c>
      <c r="B382" s="13" t="s">
        <v>304</v>
      </c>
      <c r="C382" s="12" t="s">
        <v>48</v>
      </c>
      <c r="D382" s="12" t="s">
        <v>13</v>
      </c>
      <c r="E382" s="12" t="s">
        <v>14</v>
      </c>
      <c r="F382" s="12"/>
      <c r="G382" s="12" t="s">
        <v>650</v>
      </c>
      <c r="H382" s="11">
        <v>1871668.6600000001</v>
      </c>
      <c r="I382" s="11">
        <v>822743</v>
      </c>
      <c r="J382" s="11">
        <v>1562086.98</v>
      </c>
      <c r="K382" s="11">
        <v>1684299.6199999999</v>
      </c>
      <c r="L382" s="11">
        <v>1167945.6400000001</v>
      </c>
      <c r="M382" s="11">
        <v>11594.949084171463</v>
      </c>
      <c r="N382" s="11">
        <v>33413.549754112588</v>
      </c>
      <c r="O382" s="11">
        <v>30672.172788028249</v>
      </c>
      <c r="P382" s="11">
        <v>37154.22024352591</v>
      </c>
      <c r="Q382" s="11">
        <v>112834.89186983822</v>
      </c>
      <c r="R382" s="11">
        <f>SUM('UPL Debt Allocation by Hospital'!I382,'UPL Debt Allocation by Hospital'!K382,'UPL Debt Allocation by Hospital'!O382:Q382)</f>
        <v>155787.02034223889</v>
      </c>
      <c r="S382" s="11">
        <f t="shared" si="16"/>
        <v>42952.128472400669</v>
      </c>
      <c r="T382" s="11">
        <v>11594.949084171463</v>
      </c>
      <c r="U382" s="11">
        <v>33413.549754112588</v>
      </c>
      <c r="V382" s="11">
        <v>30672.172788028249</v>
      </c>
      <c r="W382" s="11">
        <v>37154.22024352591</v>
      </c>
      <c r="X382" s="11">
        <v>112834.89186983822</v>
      </c>
      <c r="Y382" s="11">
        <f>SUM('UPL Debt Allocation by Hospital'!I382,'UPL Debt Allocation by Hospital'!K382,'UPL Debt Allocation by Hospital'!U382:W382)</f>
        <v>155787.02034223886</v>
      </c>
      <c r="Z382" s="11">
        <f t="shared" si="17"/>
        <v>42952.12847240064</v>
      </c>
      <c r="AA382" s="11">
        <v>0</v>
      </c>
      <c r="AB382" s="11">
        <v>1671.6119361123494</v>
      </c>
      <c r="AC382" s="11">
        <v>1695.1344361929132</v>
      </c>
      <c r="AD382" s="11">
        <v>39890.101148896065</v>
      </c>
      <c r="AE382" s="11">
        <v>43256.847521201329</v>
      </c>
      <c r="AF382" s="11">
        <f>SUM('UPL Debt Allocation by Hospital'!I382,'UPL Debt Allocation by Hospital'!K382,'UPL Debt Allocation by Hospital'!AA382:AC382)</f>
        <v>153809.65994634724</v>
      </c>
      <c r="AG382" s="11">
        <f t="shared" si="15"/>
        <v>110552.81242514591</v>
      </c>
    </row>
    <row r="383" spans="1:33" ht="16.2" x14ac:dyDescent="0.3">
      <c r="A383" s="13" t="s">
        <v>360</v>
      </c>
      <c r="B383" s="13" t="s">
        <v>360</v>
      </c>
      <c r="C383" s="12" t="s">
        <v>81</v>
      </c>
      <c r="D383" s="12" t="s">
        <v>13</v>
      </c>
      <c r="E383" s="12" t="s">
        <v>14</v>
      </c>
      <c r="F383" s="12"/>
      <c r="G383" s="12" t="s">
        <v>649</v>
      </c>
      <c r="H383" s="11">
        <v>2322564.41</v>
      </c>
      <c r="I383" s="11">
        <v>3475613.9800000004</v>
      </c>
      <c r="J383" s="11">
        <v>1733788.4300000002</v>
      </c>
      <c r="K383" s="11">
        <v>3668228.83</v>
      </c>
      <c r="L383" s="11">
        <v>4371307.03</v>
      </c>
      <c r="M383" s="11">
        <v>276540.29396146641</v>
      </c>
      <c r="N383" s="11">
        <v>287561.70557194593</v>
      </c>
      <c r="O383" s="11">
        <v>253360.98063334954</v>
      </c>
      <c r="P383" s="11">
        <v>325457.3922006028</v>
      </c>
      <c r="Q383" s="11">
        <v>1142920.3723673646</v>
      </c>
      <c r="R383" s="11">
        <f>SUM('UPL Debt Allocation by Hospital'!I383,'UPL Debt Allocation by Hospital'!K383,'UPL Debt Allocation by Hospital'!O383:Q383)</f>
        <v>371877.79299172567</v>
      </c>
      <c r="S383" s="11">
        <f t="shared" si="16"/>
        <v>0</v>
      </c>
      <c r="T383" s="11">
        <v>276540.29396146641</v>
      </c>
      <c r="U383" s="11">
        <v>287561.70557194593</v>
      </c>
      <c r="V383" s="11">
        <v>253360.98063334954</v>
      </c>
      <c r="W383" s="11">
        <v>325457.3922006028</v>
      </c>
      <c r="X383" s="11">
        <v>1142920.3723673646</v>
      </c>
      <c r="Y383" s="11">
        <f>SUM('UPL Debt Allocation by Hospital'!I383,'UPL Debt Allocation by Hospital'!K383,'UPL Debt Allocation by Hospital'!U383:W383)</f>
        <v>371877.79299172561</v>
      </c>
      <c r="Z383" s="11">
        <f t="shared" si="17"/>
        <v>0</v>
      </c>
      <c r="AA383" s="11">
        <v>1152979.1686818863</v>
      </c>
      <c r="AB383" s="11">
        <v>817230.45819388446</v>
      </c>
      <c r="AC383" s="11">
        <v>112989.53272181604</v>
      </c>
      <c r="AD383" s="11">
        <v>123135.49691161202</v>
      </c>
      <c r="AE383" s="11">
        <v>2206334.6565091987</v>
      </c>
      <c r="AF383" s="11">
        <f>SUM('UPL Debt Allocation by Hospital'!I383,'UPL Debt Allocation by Hospital'!K383,'UPL Debt Allocation by Hospital'!AA383:AC383)</f>
        <v>406490.04544371919</v>
      </c>
      <c r="AG383" s="11">
        <f t="shared" si="15"/>
        <v>0</v>
      </c>
    </row>
    <row r="384" spans="1:33" ht="16.2" x14ac:dyDescent="0.3">
      <c r="A384" s="13"/>
      <c r="B384" s="30" t="s">
        <v>998</v>
      </c>
      <c r="C384" s="12" t="s">
        <v>648</v>
      </c>
      <c r="D384" s="12" t="s">
        <v>648</v>
      </c>
      <c r="E384" s="12"/>
      <c r="F384" s="12"/>
      <c r="G384" s="12"/>
      <c r="H384" s="11">
        <v>27757367.879999999</v>
      </c>
      <c r="I384" s="11">
        <v>41138643.030000001</v>
      </c>
      <c r="J384" s="11">
        <v>118628728.77832678</v>
      </c>
      <c r="K384" s="11">
        <v>121976342</v>
      </c>
      <c r="L384" s="11">
        <v>181024317.96000001</v>
      </c>
      <c r="M384" s="11">
        <v>6407540.0744071696</v>
      </c>
      <c r="N384" s="11">
        <v>7276040.3307686346</v>
      </c>
      <c r="O384" s="11">
        <v>10593760.753181532</v>
      </c>
      <c r="P384" s="11">
        <v>10892514.572498903</v>
      </c>
      <c r="Q384" s="11">
        <v>35169855.73085624</v>
      </c>
      <c r="R384" s="11">
        <f>SUM('UPL Debt Allocation by Hospital'!I384,'UPL Debt Allocation by Hospital'!K384,'UPL Debt Allocation by Hospital'!O384:Q384)</f>
        <v>13169717.334814513</v>
      </c>
      <c r="S384" s="11">
        <f t="shared" si="16"/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f>SUM('UPL Debt Allocation by Hospital'!I384,'UPL Debt Allocation by Hospital'!K384,'UPL Debt Allocation by Hospital'!U384:W384)</f>
        <v>12505867.70134569</v>
      </c>
      <c r="Z384" s="11">
        <f t="shared" si="17"/>
        <v>12505867.70134569</v>
      </c>
      <c r="AA384" s="11">
        <v>0</v>
      </c>
      <c r="AB384" s="11"/>
      <c r="AC384" s="11"/>
      <c r="AD384" s="11"/>
      <c r="AE384" s="11"/>
      <c r="AF384" s="11">
        <f>SUM('UPL Debt Allocation by Hospital'!I384,'UPL Debt Allocation by Hospital'!K384,'UPL Debt Allocation by Hospital'!AA384:AC384)</f>
        <v>12505867.70134569</v>
      </c>
      <c r="AG384" s="11">
        <f t="shared" si="15"/>
        <v>12505867.70134569</v>
      </c>
    </row>
    <row r="385" spans="1:33" ht="16.2" x14ac:dyDescent="0.3">
      <c r="A385" s="13"/>
      <c r="B385" s="30" t="s">
        <v>647</v>
      </c>
      <c r="C385" s="12" t="s">
        <v>647</v>
      </c>
      <c r="D385" s="12" t="s">
        <v>647</v>
      </c>
      <c r="E385" s="12"/>
      <c r="F385" s="12"/>
      <c r="G385" s="12"/>
      <c r="H385" s="11">
        <v>389448.6</v>
      </c>
      <c r="I385" s="11">
        <v>146198.25</v>
      </c>
      <c r="J385" s="11">
        <v>76309</v>
      </c>
      <c r="K385" s="11">
        <v>28103.25</v>
      </c>
      <c r="L385" s="11">
        <v>86421.9</v>
      </c>
      <c r="M385" s="11">
        <v>4119.9335567039325</v>
      </c>
      <c r="N385" s="11">
        <v>25490.373221730631</v>
      </c>
      <c r="O385" s="11">
        <v>21544.356829219505</v>
      </c>
      <c r="P385" s="11">
        <v>22087.650937830989</v>
      </c>
      <c r="Q385" s="11">
        <v>73242.31454548506</v>
      </c>
      <c r="R385" s="11">
        <f>SUM('UPL Debt Allocation by Hospital'!I385,'UPL Debt Allocation by Hospital'!K385,'UPL Debt Allocation by Hospital'!O385:Q385)</f>
        <v>13064.773937413658</v>
      </c>
      <c r="S385" s="11">
        <f t="shared" si="16"/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f>SUM('UPL Debt Allocation by Hospital'!I385,'UPL Debt Allocation by Hospital'!K385,'UPL Debt Allocation by Hospital'!U385:W385)</f>
        <v>11666.006218795101</v>
      </c>
      <c r="Z385" s="11">
        <f t="shared" si="17"/>
        <v>11666.006218795101</v>
      </c>
      <c r="AA385" s="11">
        <v>0</v>
      </c>
      <c r="AB385" s="11"/>
      <c r="AC385" s="11"/>
      <c r="AD385" s="11"/>
      <c r="AE385" s="11"/>
      <c r="AF385" s="11">
        <f>SUM('UPL Debt Allocation by Hospital'!I385,'UPL Debt Allocation by Hospital'!K385,'UPL Debt Allocation by Hospital'!AA385:AC385)</f>
        <v>11666.006218795097</v>
      </c>
      <c r="AG385" s="11">
        <f t="shared" si="15"/>
        <v>11666.006218795097</v>
      </c>
    </row>
    <row r="386" spans="1:33" x14ac:dyDescent="0.25">
      <c r="H386" s="10">
        <f t="shared" ref="H386:J386" si="18">SUM(H3:H385)</f>
        <v>3548235274.8599968</v>
      </c>
      <c r="I386" s="10">
        <f t="shared" si="18"/>
        <v>3816910698.7799997</v>
      </c>
      <c r="J386" s="10">
        <f t="shared" si="18"/>
        <v>3367897706.0983295</v>
      </c>
      <c r="K386" s="10">
        <f>SUM(K3:K385)</f>
        <v>3178509963.7099972</v>
      </c>
      <c r="L386" s="10">
        <f>SUM(L3:L385)</f>
        <v>2945930358.3000016</v>
      </c>
      <c r="M386" s="10">
        <f t="shared" ref="M386:S386" si="19">SUM(M3:M385)</f>
        <v>165754666.27167132</v>
      </c>
      <c r="N386" s="10">
        <f t="shared" si="19"/>
        <v>169505389.36666059</v>
      </c>
      <c r="O386" s="10">
        <f t="shared" si="19"/>
        <v>154069641.69999832</v>
      </c>
      <c r="P386" s="10">
        <f t="shared" si="19"/>
        <v>156866270.51843914</v>
      </c>
      <c r="Q386" s="10">
        <f t="shared" si="19"/>
        <v>646195967.85676968</v>
      </c>
      <c r="R386" s="10">
        <f t="shared" si="19"/>
        <v>373518409.18000013</v>
      </c>
      <c r="S386" s="10">
        <f t="shared" si="19"/>
        <v>9126235.4605350401</v>
      </c>
      <c r="AE386" s="10">
        <f>SUM(AE3:AE385)</f>
        <v>646195967.8567692</v>
      </c>
      <c r="AF386" s="10">
        <f>SUM(AF3:AF385)</f>
        <v>373518409.17999983</v>
      </c>
      <c r="AG386" s="10">
        <f>SUM(AG3:AG385)</f>
        <v>245902365.42997739</v>
      </c>
    </row>
  </sheetData>
  <autoFilter ref="A2:AA386"/>
  <conditionalFormatting sqref="B1:B1048576">
    <cfRule type="duplicateValues" dxfId="2" priority="1"/>
  </conditionalFormatting>
  <pageMargins left="0.7" right="0.7" top="0.75" bottom="0.75" header="0.3" footer="0.3"/>
  <pageSetup paperSize="5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5"/>
  <sheetViews>
    <sheetView zoomScaleNormal="100" workbookViewId="0">
      <selection activeCell="F21" sqref="F21"/>
    </sheetView>
  </sheetViews>
  <sheetFormatPr defaultColWidth="8.765625" defaultRowHeight="13.2" outlineLevelCol="1" x14ac:dyDescent="0.25"/>
  <cols>
    <col min="1" max="2" width="9" style="9" bestFit="1" customWidth="1"/>
    <col min="3" max="3" width="55.07421875" style="9" bestFit="1" customWidth="1"/>
    <col min="4" max="4" width="15.61328125" style="9" bestFit="1" customWidth="1"/>
    <col min="5" max="5" width="11.765625" style="9" bestFit="1" customWidth="1"/>
    <col min="6" max="6" width="11.23046875" style="9" bestFit="1" customWidth="1"/>
    <col min="7" max="7" width="9.23046875" style="9" bestFit="1" customWidth="1" outlineLevel="1"/>
    <col min="8" max="8" width="12.765625" style="10" bestFit="1" customWidth="1"/>
    <col min="9" max="9" width="15.07421875" style="10" bestFit="1" customWidth="1"/>
    <col min="10" max="10" width="15.3046875" style="10" bestFit="1" customWidth="1"/>
    <col min="11" max="11" width="15.07421875" style="10" bestFit="1" customWidth="1"/>
    <col min="12" max="12" width="12.765625" style="10" bestFit="1" customWidth="1" outlineLevel="1"/>
    <col min="13" max="14" width="14.61328125" style="10" bestFit="1" customWidth="1" outlineLevel="1"/>
    <col min="15" max="17" width="15.07421875" style="10" bestFit="1" customWidth="1"/>
    <col min="18" max="18" width="12.765625" style="10" bestFit="1" customWidth="1" outlineLevel="1"/>
    <col min="19" max="20" width="14.69140625" style="10" bestFit="1" customWidth="1" outlineLevel="1"/>
    <col min="21" max="23" width="15.07421875" style="10" bestFit="1" customWidth="1"/>
    <col min="24" max="26" width="12.765625" style="10" bestFit="1" customWidth="1"/>
    <col min="27" max="29" width="15.07421875" style="10" bestFit="1" customWidth="1"/>
    <col min="30" max="16384" width="8.765625" style="9"/>
  </cols>
  <sheetData>
    <row r="1" spans="1:29" x14ac:dyDescent="0.25">
      <c r="H1" s="10">
        <f>SUM(H3:H385)</f>
        <v>3548235274.8599968</v>
      </c>
      <c r="I1" s="10">
        <f t="shared" ref="I1:W1" si="0">SUM(I3:I385)</f>
        <v>36322588.377054989</v>
      </c>
      <c r="J1" s="10">
        <f t="shared" si="0"/>
        <v>3816910698.7799997</v>
      </c>
      <c r="K1" s="10">
        <f t="shared" si="0"/>
        <v>64250605.999598578</v>
      </c>
      <c r="L1" s="10">
        <f t="shared" si="0"/>
        <v>3533652372.3699975</v>
      </c>
      <c r="M1" s="10">
        <f t="shared" si="0"/>
        <v>3348015353.0766597</v>
      </c>
      <c r="N1" s="10">
        <f t="shared" si="0"/>
        <v>3099999999.9999981</v>
      </c>
      <c r="O1" s="10">
        <f t="shared" si="0"/>
        <v>96632777.911743835</v>
      </c>
      <c r="P1" s="10">
        <f t="shared" si="0"/>
        <v>91546842.23217842</v>
      </c>
      <c r="Q1" s="10">
        <f t="shared" si="0"/>
        <v>84765594.659424379</v>
      </c>
      <c r="R1" s="10">
        <f t="shared" si="0"/>
        <v>3533652372.3699975</v>
      </c>
      <c r="S1" s="10">
        <f t="shared" si="0"/>
        <v>3348015353.0766611</v>
      </c>
      <c r="T1" s="10">
        <f t="shared" si="0"/>
        <v>3099999999.9999981</v>
      </c>
      <c r="U1" s="10">
        <f t="shared" si="0"/>
        <v>96632777.911743879</v>
      </c>
      <c r="V1" s="10">
        <f t="shared" si="0"/>
        <v>91546842.23217833</v>
      </c>
      <c r="W1" s="10">
        <f t="shared" si="0"/>
        <v>84765594.659424379</v>
      </c>
      <c r="X1" s="10">
        <f t="shared" ref="X1:AC1" si="1">SUM(X3:X385)</f>
        <v>3533652372.3699999</v>
      </c>
      <c r="Y1" s="10">
        <f t="shared" si="1"/>
        <v>3348015353.0766563</v>
      </c>
      <c r="Z1" s="10">
        <f t="shared" si="1"/>
        <v>3100000000.000001</v>
      </c>
      <c r="AA1" s="10">
        <f t="shared" si="1"/>
        <v>96632777.91174385</v>
      </c>
      <c r="AB1" s="10">
        <f t="shared" si="1"/>
        <v>91546842.232178494</v>
      </c>
      <c r="AC1" s="10">
        <f t="shared" si="1"/>
        <v>84765594.65942429</v>
      </c>
    </row>
    <row r="2" spans="1:29" ht="26.4" x14ac:dyDescent="0.25">
      <c r="A2" s="23" t="s">
        <v>984</v>
      </c>
      <c r="B2" s="24" t="s">
        <v>614</v>
      </c>
      <c r="C2" s="24" t="s">
        <v>12</v>
      </c>
      <c r="D2" s="24" t="s">
        <v>983</v>
      </c>
      <c r="E2" s="23" t="s">
        <v>982</v>
      </c>
      <c r="F2" s="23" t="s">
        <v>661</v>
      </c>
      <c r="G2" s="23" t="s">
        <v>981</v>
      </c>
      <c r="H2" s="31" t="s">
        <v>999</v>
      </c>
      <c r="I2" s="25" t="s">
        <v>1031</v>
      </c>
      <c r="J2" s="31" t="s">
        <v>1000</v>
      </c>
      <c r="K2" s="25" t="s">
        <v>1030</v>
      </c>
      <c r="L2" s="21" t="s">
        <v>1012</v>
      </c>
      <c r="M2" s="21" t="s">
        <v>1013</v>
      </c>
      <c r="N2" s="21" t="s">
        <v>1014</v>
      </c>
      <c r="O2" s="25" t="s">
        <v>1027</v>
      </c>
      <c r="P2" s="25" t="s">
        <v>1028</v>
      </c>
      <c r="Q2" s="25" t="s">
        <v>1029</v>
      </c>
      <c r="R2" s="20" t="s">
        <v>1015</v>
      </c>
      <c r="S2" s="20" t="s">
        <v>1016</v>
      </c>
      <c r="T2" s="20" t="s">
        <v>1017</v>
      </c>
      <c r="U2" s="25" t="s">
        <v>1024</v>
      </c>
      <c r="V2" s="25" t="s">
        <v>1025</v>
      </c>
      <c r="W2" s="25" t="s">
        <v>1026</v>
      </c>
      <c r="X2" s="22" t="s">
        <v>1018</v>
      </c>
      <c r="Y2" s="22" t="s">
        <v>1019</v>
      </c>
      <c r="Z2" s="22" t="s">
        <v>1020</v>
      </c>
      <c r="AA2" s="25" t="s">
        <v>1021</v>
      </c>
      <c r="AB2" s="25" t="s">
        <v>1022</v>
      </c>
      <c r="AC2" s="25" t="s">
        <v>1023</v>
      </c>
    </row>
    <row r="3" spans="1:29" ht="16.2" x14ac:dyDescent="0.3">
      <c r="A3" s="13" t="s">
        <v>975</v>
      </c>
      <c r="B3" s="13" t="s">
        <v>240</v>
      </c>
      <c r="C3" s="12" t="s">
        <v>15</v>
      </c>
      <c r="D3" s="12" t="s">
        <v>13</v>
      </c>
      <c r="E3" s="12" t="s">
        <v>14</v>
      </c>
      <c r="F3" s="12"/>
      <c r="G3" s="12" t="s">
        <v>842</v>
      </c>
      <c r="H3" s="11">
        <v>2522796.3199999998</v>
      </c>
      <c r="I3" s="11">
        <f>(H3/$H$1)*'UPL Debt Allocated by DY'!$E$2</f>
        <v>25825.370978006704</v>
      </c>
      <c r="J3" s="11">
        <v>1685577</v>
      </c>
      <c r="K3" s="11">
        <f>(J3/$J$1)*'UPL Debt Allocated by DY'!$E$3</f>
        <v>28373.559733425536</v>
      </c>
      <c r="L3" s="11">
        <f>'UC Withheld Payment by Hospital'!J3+'UC Withheld Payment by Hospital'!M3</f>
        <v>1522021.1257138038</v>
      </c>
      <c r="M3" s="11">
        <f>'UC Withheld Payment by Hospital'!K3+'UC Withheld Payment by Hospital'!N3</f>
        <v>2220687.8982502078</v>
      </c>
      <c r="N3" s="11">
        <f>'UC Withheld Payment by Hospital'!L3+'UC Withheld Payment by Hospital'!O3</f>
        <v>1841201.1317454258</v>
      </c>
      <c r="O3" s="11">
        <f>(L3/$L$1)*'UPL Debt Allocated by DY'!$E$4</f>
        <v>41621.844459884058</v>
      </c>
      <c r="P3" s="11">
        <f>(M3/$M$1)*'UPL Debt Allocated by DY'!$E$5</f>
        <v>60721.63452930397</v>
      </c>
      <c r="Q3" s="11">
        <f>(N3/$N$1)*'UPL Debt Allocated by DY'!$E$6</f>
        <v>50345.325425808493</v>
      </c>
      <c r="R3" s="11">
        <f>'UC Withheld Payment by Hospital'!J3+'UC Withheld Payment by Hospital'!T3</f>
        <v>1522021.1257138038</v>
      </c>
      <c r="S3" s="11">
        <f>'UC Withheld Payment by Hospital'!K3+'UC Withheld Payment by Hospital'!U3</f>
        <v>2220687.8982502078</v>
      </c>
      <c r="T3" s="11">
        <f>'UC Withheld Payment by Hospital'!L3+'UC Withheld Payment by Hospital'!V3</f>
        <v>1841201.1317454258</v>
      </c>
      <c r="U3" s="11">
        <f>(R3/$R$1)*'UPL Debt Allocated by DY'!$E$4</f>
        <v>41621.844459884058</v>
      </c>
      <c r="V3" s="11">
        <f>(S3/$S$1)*'UPL Debt Allocated by DY'!$E$5</f>
        <v>60721.634529303949</v>
      </c>
      <c r="W3" s="11">
        <f>(T3/$T$1)*'UPL Debt Allocated by DY'!$E$6</f>
        <v>50345.325425808493</v>
      </c>
      <c r="X3" s="11">
        <f>'UC Withheld Payment by Hospital'!J3+'UC Withheld Payment by Hospital'!AA3</f>
        <v>1510009.76</v>
      </c>
      <c r="Y3" s="11">
        <f>'UC Withheld Payment by Hospital'!K3+'UC Withheld Payment by Hospital'!AB3</f>
        <v>2177207.77</v>
      </c>
      <c r="Z3" s="11">
        <f>'UC Withheld Payment by Hospital'!L3+'UC Withheld Payment by Hospital'!AC3</f>
        <v>1800955.5930982002</v>
      </c>
      <c r="AA3" s="11">
        <f>(X3/$X$1)*'UPL Debt Allocated by DY'!$E$4</f>
        <v>41293.376485921937</v>
      </c>
      <c r="AB3" s="11">
        <f>(Y3/$Y$1)*'UPL Debt Allocated by DY'!$E$5</f>
        <v>59532.730650025573</v>
      </c>
      <c r="AC3" s="11">
        <f>(Z3/$Z$1)*'UPL Debt Allocated by DY'!$E$6</f>
        <v>49244.86187231783</v>
      </c>
    </row>
    <row r="4" spans="1:29" ht="16.2" x14ac:dyDescent="0.3">
      <c r="A4" s="13" t="s">
        <v>241</v>
      </c>
      <c r="B4" s="13" t="s">
        <v>241</v>
      </c>
      <c r="C4" s="12" t="s">
        <v>16</v>
      </c>
      <c r="D4" s="12" t="s">
        <v>13</v>
      </c>
      <c r="E4" s="12" t="s">
        <v>14</v>
      </c>
      <c r="F4" s="12"/>
      <c r="G4" s="12" t="s">
        <v>974</v>
      </c>
      <c r="H4" s="11">
        <v>514067.60000000009</v>
      </c>
      <c r="I4" s="11">
        <f>(H4/$H$1)*'UPL Debt Allocated by DY'!$E$2</f>
        <v>5262.4091657837689</v>
      </c>
      <c r="J4" s="11">
        <v>1270596.29</v>
      </c>
      <c r="K4" s="11">
        <f>(J4/$J$1)*'UPL Debt Allocated by DY'!$E$3</f>
        <v>21388.129840039273</v>
      </c>
      <c r="L4" s="11">
        <f>'UC Withheld Payment by Hospital'!J4+'UC Withheld Payment by Hospital'!M4</f>
        <v>3191379.3713025642</v>
      </c>
      <c r="M4" s="11">
        <f>'UC Withheld Payment by Hospital'!K4+'UC Withheld Payment by Hospital'!N4</f>
        <v>4197782.2914325949</v>
      </c>
      <c r="N4" s="11">
        <f>'UC Withheld Payment by Hospital'!L4+'UC Withheld Payment by Hospital'!O4</f>
        <v>5235016.3499783035</v>
      </c>
      <c r="O4" s="11">
        <f>(L4/$L$1)*'UPL Debt Allocated by DY'!$E$4</f>
        <v>87272.833182615796</v>
      </c>
      <c r="P4" s="11">
        <f>(M4/$M$1)*'UPL Debt Allocated by DY'!$E$5</f>
        <v>114782.54208292835</v>
      </c>
      <c r="Q4" s="11">
        <f>(N4/$N$1)*'UPL Debt Allocated by DY'!$E$6</f>
        <v>143144.9270831357</v>
      </c>
      <c r="R4" s="11">
        <f>'UC Withheld Payment by Hospital'!J4+'UC Withheld Payment by Hospital'!T4</f>
        <v>3191379.3713025642</v>
      </c>
      <c r="S4" s="11">
        <f>'UC Withheld Payment by Hospital'!K4+'UC Withheld Payment by Hospital'!U4</f>
        <v>4197782.2914325949</v>
      </c>
      <c r="T4" s="11">
        <f>'UC Withheld Payment by Hospital'!L4+'UC Withheld Payment by Hospital'!V4</f>
        <v>5235016.3499783035</v>
      </c>
      <c r="U4" s="11">
        <f>(R4/$R$1)*'UPL Debt Allocated by DY'!$E$4</f>
        <v>87272.833182615796</v>
      </c>
      <c r="V4" s="11">
        <f>(S4/$S$1)*'UPL Debt Allocated by DY'!$E$5</f>
        <v>114782.54208292831</v>
      </c>
      <c r="W4" s="11">
        <f>(T4/$T$1)*'UPL Debt Allocated by DY'!$E$6</f>
        <v>143144.9270831357</v>
      </c>
      <c r="X4" s="11">
        <f>'UC Withheld Payment by Hospital'!J4+'UC Withheld Payment by Hospital'!AA4</f>
        <v>3189329.52814274</v>
      </c>
      <c r="Y4" s="11">
        <f>'UC Withheld Payment by Hospital'!K4+'UC Withheld Payment by Hospital'!AB4</f>
        <v>4131068.35</v>
      </c>
      <c r="Z4" s="11">
        <f>'UC Withheld Payment by Hospital'!L4+'UC Withheld Payment by Hospital'!AC4</f>
        <v>5104243.4700000007</v>
      </c>
      <c r="AA4" s="11">
        <f>(X4/$X$1)*'UPL Debt Allocated by DY'!$E$4</f>
        <v>87216.777289748061</v>
      </c>
      <c r="AB4" s="11">
        <f>(Y4/$Y$1)*'UPL Debt Allocated by DY'!$E$5</f>
        <v>112958.34176514792</v>
      </c>
      <c r="AC4" s="11">
        <f>(Z4/$Z$1)*'UPL Debt Allocated by DY'!$E$6</f>
        <v>139569.10742613996</v>
      </c>
    </row>
    <row r="5" spans="1:29" ht="16.2" x14ac:dyDescent="0.3">
      <c r="A5" s="13" t="s">
        <v>973</v>
      </c>
      <c r="B5" s="13" t="s">
        <v>242</v>
      </c>
      <c r="C5" s="12" t="s">
        <v>17</v>
      </c>
      <c r="D5" s="12" t="s">
        <v>13</v>
      </c>
      <c r="E5" s="12"/>
      <c r="F5" s="12"/>
      <c r="G5" s="12" t="s">
        <v>848</v>
      </c>
      <c r="H5" s="11">
        <v>7669692.8000000007</v>
      </c>
      <c r="I5" s="11">
        <f>(H5/$H$1)*'UPL Debt Allocated by DY'!$E$2</f>
        <v>78513.140469202452</v>
      </c>
      <c r="J5" s="11">
        <v>5001375.59</v>
      </c>
      <c r="K5" s="11">
        <f>(J5/$J$1)*'UPL Debt Allocated by DY'!$E$3</f>
        <v>84188.873633278927</v>
      </c>
      <c r="L5" s="11">
        <f>'UC Withheld Payment by Hospital'!J5+'UC Withheld Payment by Hospital'!M5</f>
        <v>3793782.1724053826</v>
      </c>
      <c r="M5" s="11">
        <f>'UC Withheld Payment by Hospital'!K5+'UC Withheld Payment by Hospital'!N5</f>
        <v>16183026.507649418</v>
      </c>
      <c r="N5" s="11">
        <f>'UC Withheld Payment by Hospital'!L5+'UC Withheld Payment by Hospital'!O5</f>
        <v>12974083.345089283</v>
      </c>
      <c r="O5" s="11">
        <f>(L5/$L$1)*'UPL Debt Allocated by DY'!$E$4</f>
        <v>103746.39932838207</v>
      </c>
      <c r="P5" s="11">
        <f>(M5/$M$1)*'UPL Debt Allocated by DY'!$E$5</f>
        <v>442502.44347700267</v>
      </c>
      <c r="Q5" s="11">
        <f>(N5/$N$1)*'UPL Debt Allocated by DY'!$E$6</f>
        <v>354759.96448626713</v>
      </c>
      <c r="R5" s="11">
        <f>'UC Withheld Payment by Hospital'!J5+'UC Withheld Payment by Hospital'!T5</f>
        <v>3853751.4134121547</v>
      </c>
      <c r="S5" s="11">
        <f>'UC Withheld Payment by Hospital'!K5+'UC Withheld Payment by Hospital'!U5</f>
        <v>16220148.120620117</v>
      </c>
      <c r="T5" s="11">
        <f>'UC Withheld Payment by Hospital'!L5+'UC Withheld Payment by Hospital'!V5</f>
        <v>13025513.261019543</v>
      </c>
      <c r="U5" s="11">
        <f>(R5/$R$1)*'UPL Debt Allocated by DY'!$E$4</f>
        <v>105386.34399103619</v>
      </c>
      <c r="V5" s="11">
        <f>(S5/$S$1)*'UPL Debt Allocated by DY'!$E$5</f>
        <v>443517.48256363918</v>
      </c>
      <c r="W5" s="11">
        <f>(T5/$T$1)*'UPL Debt Allocated by DY'!$E$6</f>
        <v>356166.250746626</v>
      </c>
      <c r="X5" s="11">
        <f>'UC Withheld Payment by Hospital'!J5+'UC Withheld Payment by Hospital'!AA5</f>
        <v>7769050.9998913109</v>
      </c>
      <c r="Y5" s="11">
        <f>'UC Withheld Payment by Hospital'!K5+'UC Withheld Payment by Hospital'!AB5</f>
        <v>15425856.09</v>
      </c>
      <c r="Z5" s="11">
        <f>'UC Withheld Payment by Hospital'!L5+'UC Withheld Payment by Hospital'!AC5</f>
        <v>12353155.060000002</v>
      </c>
      <c r="AA5" s="11">
        <f>(X5/$X$1)*'UPL Debt Allocated by DY'!$E$4</f>
        <v>212455.81080008391</v>
      </c>
      <c r="AB5" s="11">
        <f>(Y5/$Y$1)*'UPL Debt Allocated by DY'!$E$5</f>
        <v>421798.66722229583</v>
      </c>
      <c r="AC5" s="11">
        <f>(Z5/$Z$1)*'UPL Debt Allocated by DY'!$E$6</f>
        <v>337781.4627680573</v>
      </c>
    </row>
    <row r="6" spans="1:29" ht="16.2" x14ac:dyDescent="0.3">
      <c r="A6" s="13" t="s">
        <v>243</v>
      </c>
      <c r="B6" s="13" t="s">
        <v>243</v>
      </c>
      <c r="C6" s="12" t="s">
        <v>972</v>
      </c>
      <c r="D6" s="12" t="s">
        <v>13</v>
      </c>
      <c r="E6" s="12"/>
      <c r="F6" s="12"/>
      <c r="G6" s="12" t="s">
        <v>673</v>
      </c>
      <c r="H6" s="11">
        <v>20166725.920000002</v>
      </c>
      <c r="I6" s="11">
        <f>(H6/$H$1)*'UPL Debt Allocated by DY'!$E$2</f>
        <v>206442.81671371061</v>
      </c>
      <c r="J6" s="11">
        <v>21870973.079999998</v>
      </c>
      <c r="K6" s="11">
        <f>(J6/$J$1)*'UPL Debt Allocated by DY'!$E$3</f>
        <v>368157.23109268927</v>
      </c>
      <c r="L6" s="11">
        <f>'UC Withheld Payment by Hospital'!J6+'UC Withheld Payment by Hospital'!M6</f>
        <v>20369166.620196827</v>
      </c>
      <c r="M6" s="11">
        <f>'UC Withheld Payment by Hospital'!K6+'UC Withheld Payment by Hospital'!N6</f>
        <v>18386108.250543833</v>
      </c>
      <c r="N6" s="11">
        <f>'UC Withheld Payment by Hospital'!L6+'UC Withheld Payment by Hospital'!O6</f>
        <v>18559011.689839721</v>
      </c>
      <c r="O6" s="11">
        <f>(L6/$L$1)*'UPL Debt Allocated by DY'!$E$4</f>
        <v>557023.99297886796</v>
      </c>
      <c r="P6" s="11">
        <f>(M6/$M$1)*'UPL Debt Allocated by DY'!$E$5</f>
        <v>502742.66207576409</v>
      </c>
      <c r="Q6" s="11">
        <f>(N6/$N$1)*'UPL Debt Allocated by DY'!$E$6</f>
        <v>507472.79425176582</v>
      </c>
      <c r="R6" s="11">
        <f>'UC Withheld Payment by Hospital'!J6+'UC Withheld Payment by Hospital'!T6</f>
        <v>20408796.143851429</v>
      </c>
      <c r="S6" s="11">
        <f>'UC Withheld Payment by Hospital'!K6+'UC Withheld Payment by Hospital'!U6</f>
        <v>18427590.592531931</v>
      </c>
      <c r="T6" s="11">
        <f>'UC Withheld Payment by Hospital'!L6+'UC Withheld Payment by Hospital'!V6</f>
        <v>18629240.66604571</v>
      </c>
      <c r="U6" s="11">
        <f>(R6/$R$1)*'UPL Debt Allocated by DY'!$E$4</f>
        <v>558107.71898089547</v>
      </c>
      <c r="V6" s="11">
        <f>(S6/$S$1)*'UPL Debt Allocated by DY'!$E$5</f>
        <v>503876.93925699487</v>
      </c>
      <c r="W6" s="11">
        <f>(T6/$T$1)*'UPL Debt Allocated by DY'!$E$6</f>
        <v>509393.11713254754</v>
      </c>
      <c r="X6" s="11">
        <f>'UC Withheld Payment by Hospital'!J6+'UC Withheld Payment by Hospital'!AA6</f>
        <v>19445702.59</v>
      </c>
      <c r="Y6" s="11">
        <f>'UC Withheld Payment by Hospital'!K6+'UC Withheld Payment by Hospital'!AB6</f>
        <v>17539991.940000001</v>
      </c>
      <c r="Z6" s="11">
        <f>'UC Withheld Payment by Hospital'!L6+'UC Withheld Payment by Hospital'!AC6</f>
        <v>17711116.899999999</v>
      </c>
      <c r="AA6" s="11">
        <f>(X6/$X$1)*'UPL Debt Allocated by DY'!$E$4</f>
        <v>531770.54834542074</v>
      </c>
      <c r="AB6" s="11">
        <f>(Y6/$Y$1)*'UPL Debt Allocated by DY'!$E$5</f>
        <v>479606.78358576668</v>
      </c>
      <c r="AC6" s="11">
        <f>(Z6/$Z$1)*'UPL Debt Allocated by DY'!$E$6</f>
        <v>484288.1793906712</v>
      </c>
    </row>
    <row r="7" spans="1:29" ht="16.2" x14ac:dyDescent="0.3">
      <c r="A7" s="13" t="s">
        <v>244</v>
      </c>
      <c r="B7" s="13" t="s">
        <v>244</v>
      </c>
      <c r="C7" s="12" t="s">
        <v>18</v>
      </c>
      <c r="D7" s="12" t="s">
        <v>13</v>
      </c>
      <c r="E7" s="12"/>
      <c r="F7" s="12"/>
      <c r="G7" s="12" t="s">
        <v>673</v>
      </c>
      <c r="H7" s="11">
        <v>104907348.86</v>
      </c>
      <c r="I7" s="11">
        <f>(H7/$H$1)*'UPL Debt Allocated by DY'!$E$2</f>
        <v>1073915.9484062784</v>
      </c>
      <c r="J7" s="11">
        <v>88889302.640000001</v>
      </c>
      <c r="K7" s="11">
        <f>(J7/$J$1)*'UPL Debt Allocated by DY'!$E$3</f>
        <v>1496286.3981405657</v>
      </c>
      <c r="L7" s="11">
        <f>'UC Withheld Payment by Hospital'!J7+'UC Withheld Payment by Hospital'!M7</f>
        <v>103745796.76982197</v>
      </c>
      <c r="M7" s="11">
        <f>'UC Withheld Payment by Hospital'!K7+'UC Withheld Payment by Hospital'!N7</f>
        <v>84385086.333998159</v>
      </c>
      <c r="N7" s="11">
        <f>'UC Withheld Payment by Hospital'!L7+'UC Withheld Payment by Hospital'!O7</f>
        <v>70090329.67764692</v>
      </c>
      <c r="O7" s="11">
        <f>(L7/$L$1)*'UPL Debt Allocated by DY'!$E$4</f>
        <v>2837077.1887250617</v>
      </c>
      <c r="P7" s="11">
        <f>(M7/$M$1)*'UPL Debt Allocated by DY'!$E$5</f>
        <v>2307393.297425657</v>
      </c>
      <c r="Q7" s="11">
        <f>(N7/$N$1)*'UPL Debt Allocated by DY'!$E$6</f>
        <v>1916531.7661293058</v>
      </c>
      <c r="R7" s="11">
        <f>'UC Withheld Payment by Hospital'!J7+'UC Withheld Payment by Hospital'!T7</f>
        <v>103959561.50382523</v>
      </c>
      <c r="S7" s="11">
        <f>'UC Withheld Payment by Hospital'!K7+'UC Withheld Payment by Hospital'!U7</f>
        <v>84579595.826769575</v>
      </c>
      <c r="T7" s="11">
        <f>'UC Withheld Payment by Hospital'!L7+'UC Withheld Payment by Hospital'!V7</f>
        <v>70372758.925430745</v>
      </c>
      <c r="U7" s="11">
        <f>(R7/$R$1)*'UPL Debt Allocated by DY'!$E$4</f>
        <v>2842922.8911002632</v>
      </c>
      <c r="V7" s="11">
        <f>(S7/$S$1)*'UPL Debt Allocated by DY'!$E$5</f>
        <v>2312711.8900751919</v>
      </c>
      <c r="W7" s="11">
        <f>(T7/$T$1)*'UPL Debt Allocated by DY'!$E$6</f>
        <v>1924254.43810918</v>
      </c>
      <c r="X7" s="11">
        <f>'UC Withheld Payment by Hospital'!J7+'UC Withheld Payment by Hospital'!AA7</f>
        <v>98764559.939999998</v>
      </c>
      <c r="Y7" s="11">
        <f>'UC Withheld Payment by Hospital'!K7+'UC Withheld Payment by Hospital'!AB7</f>
        <v>80417671.610000014</v>
      </c>
      <c r="Z7" s="11">
        <f>'UC Withheld Payment by Hospital'!L7+'UC Withheld Payment by Hospital'!AC7</f>
        <v>66680479.489999995</v>
      </c>
      <c r="AA7" s="11">
        <f>(X7/$X$1)*'UPL Debt Allocated by DY'!$E$4</f>
        <v>2700858.1435055248</v>
      </c>
      <c r="AB7" s="11">
        <f>(Y7/$Y$1)*'UPL Debt Allocated by DY'!$E$5</f>
        <v>2198909.8373741056</v>
      </c>
      <c r="AC7" s="11">
        <f>(Z7/$Z$1)*'UPL Debt Allocated by DY'!$E$6</f>
        <v>1823293.7084340004</v>
      </c>
    </row>
    <row r="8" spans="1:29" ht="16.2" x14ac:dyDescent="0.3">
      <c r="A8" s="13" t="s">
        <v>245</v>
      </c>
      <c r="B8" s="13" t="s">
        <v>245</v>
      </c>
      <c r="C8" s="12" t="s">
        <v>630</v>
      </c>
      <c r="D8" s="12" t="s">
        <v>13</v>
      </c>
      <c r="E8" s="12"/>
      <c r="F8" s="12"/>
      <c r="G8" s="12" t="s">
        <v>717</v>
      </c>
      <c r="H8" s="11">
        <v>57595620.039999999</v>
      </c>
      <c r="I8" s="11">
        <f>(H8/$H$1)*'UPL Debt Allocated by DY'!$E$2</f>
        <v>589595.06260946079</v>
      </c>
      <c r="J8" s="11">
        <v>23657949.02</v>
      </c>
      <c r="K8" s="11">
        <f>(J8/$J$1)*'UPL Debt Allocated by DY'!$E$3</f>
        <v>398237.65374664357</v>
      </c>
      <c r="L8" s="11">
        <f>'UC Withheld Payment by Hospital'!J8+'UC Withheld Payment by Hospital'!M8</f>
        <v>16711884.037904281</v>
      </c>
      <c r="M8" s="11">
        <f>'UC Withheld Payment by Hospital'!K8+'UC Withheld Payment by Hospital'!N8</f>
        <v>14370097.186991699</v>
      </c>
      <c r="N8" s="11">
        <f>'UC Withheld Payment by Hospital'!L8+'UC Withheld Payment by Hospital'!O8</f>
        <v>13522415.956135197</v>
      </c>
      <c r="O8" s="11">
        <f>(L8/$L$1)*'UPL Debt Allocated by DY'!$E$4</f>
        <v>457010.37016227707</v>
      </c>
      <c r="P8" s="11">
        <f>(M8/$M$1)*'UPL Debt Allocated by DY'!$E$5</f>
        <v>392930.40243369434</v>
      </c>
      <c r="Q8" s="11">
        <f>(N8/$N$1)*'UPL Debt Allocated by DY'!$E$6</f>
        <v>369753.42895286763</v>
      </c>
      <c r="R8" s="11">
        <f>'UC Withheld Payment by Hospital'!J8+'UC Withheld Payment by Hospital'!T8</f>
        <v>16744791.801585978</v>
      </c>
      <c r="S8" s="11">
        <f>'UC Withheld Payment by Hospital'!K8+'UC Withheld Payment by Hospital'!U8</f>
        <v>14401798.973885782</v>
      </c>
      <c r="T8" s="11">
        <f>'UC Withheld Payment by Hospital'!L8+'UC Withheld Payment by Hospital'!V8</f>
        <v>13573669.587973058</v>
      </c>
      <c r="U8" s="11">
        <f>(R8/$R$1)*'UPL Debt Allocated by DY'!$E$4</f>
        <v>457910.2800244611</v>
      </c>
      <c r="V8" s="11">
        <f>(S8/$S$1)*'UPL Debt Allocated by DY'!$E$5</f>
        <v>393797.24388369045</v>
      </c>
      <c r="W8" s="11">
        <f>(T8/$T$1)*'UPL Debt Allocated by DY'!$E$6</f>
        <v>371154.89494680043</v>
      </c>
      <c r="X8" s="11">
        <f>'UC Withheld Payment by Hospital'!J8+'UC Withheld Payment by Hospital'!AA8</f>
        <v>15945053.32</v>
      </c>
      <c r="Y8" s="11">
        <f>'UC Withheld Payment by Hospital'!K8+'UC Withheld Payment by Hospital'!AB8</f>
        <v>13723475.09</v>
      </c>
      <c r="Z8" s="11">
        <f>'UC Withheld Payment by Hospital'!L8+'UC Withheld Payment by Hospital'!AC8</f>
        <v>12903616</v>
      </c>
      <c r="AA8" s="11">
        <f>(X8/$X$1)*'UPL Debt Allocated by DY'!$E$4</f>
        <v>436040.28746864485</v>
      </c>
      <c r="AB8" s="11">
        <f>(Y8/$Y$1)*'UPL Debt Allocated by DY'!$E$5</f>
        <v>375249.41687825485</v>
      </c>
      <c r="AC8" s="11">
        <f>(Z8/$Z$1)*'UPL Debt Allocated by DY'!$E$6</f>
        <v>352833.12370866549</v>
      </c>
    </row>
    <row r="9" spans="1:29" ht="16.2" x14ac:dyDescent="0.3">
      <c r="A9" s="13" t="s">
        <v>246</v>
      </c>
      <c r="B9" s="13" t="s">
        <v>246</v>
      </c>
      <c r="C9" s="12" t="s">
        <v>19</v>
      </c>
      <c r="D9" s="12" t="s">
        <v>13</v>
      </c>
      <c r="E9" s="12"/>
      <c r="F9" s="12"/>
      <c r="G9" s="12" t="s">
        <v>678</v>
      </c>
      <c r="H9" s="11">
        <v>62503191.220000006</v>
      </c>
      <c r="I9" s="11">
        <f>(H9/$H$1)*'UPL Debt Allocated by DY'!$E$2</f>
        <v>639832.9059580171</v>
      </c>
      <c r="J9" s="11">
        <v>39524483.400000006</v>
      </c>
      <c r="K9" s="11">
        <f>(J9/$J$1)*'UPL Debt Allocated by DY'!$E$3</f>
        <v>665321.3058096345</v>
      </c>
      <c r="L9" s="11">
        <f>'UC Withheld Payment by Hospital'!J9+'UC Withheld Payment by Hospital'!M9</f>
        <v>19228502.982237488</v>
      </c>
      <c r="M9" s="11">
        <f>'UC Withheld Payment by Hospital'!K9+'UC Withheld Payment by Hospital'!N9</f>
        <v>28547942.19531488</v>
      </c>
      <c r="N9" s="11">
        <f>'UC Withheld Payment by Hospital'!L9+'UC Withheld Payment by Hospital'!O9</f>
        <v>22052707.19048262</v>
      </c>
      <c r="O9" s="11">
        <f>(L9/$L$1)*'UPL Debt Allocated by DY'!$E$4</f>
        <v>525830.91443475557</v>
      </c>
      <c r="P9" s="11">
        <f>(M9/$M$1)*'UPL Debt Allocated by DY'!$E$5</f>
        <v>780603.93534521468</v>
      </c>
      <c r="Q9" s="11">
        <f>(N9/$N$1)*'UPL Debt Allocated by DY'!$E$6</f>
        <v>603003.49640368554</v>
      </c>
      <c r="R9" s="11">
        <f>'UC Withheld Payment by Hospital'!J9+'UC Withheld Payment by Hospital'!T9</f>
        <v>19271720.205436479</v>
      </c>
      <c r="S9" s="11">
        <f>'UC Withheld Payment by Hospital'!K9+'UC Withheld Payment by Hospital'!U9</f>
        <v>28615719.955889668</v>
      </c>
      <c r="T9" s="11">
        <f>'UC Withheld Payment by Hospital'!L9+'UC Withheld Payment by Hospital'!V9</f>
        <v>22139231.591722246</v>
      </c>
      <c r="U9" s="11">
        <f>(R9/$R$1)*'UPL Debt Allocated by DY'!$E$4</f>
        <v>527012.75121191132</v>
      </c>
      <c r="V9" s="11">
        <f>(S9/$S$1)*'UPL Debt Allocated by DY'!$E$5</f>
        <v>782457.22432385909</v>
      </c>
      <c r="W9" s="11">
        <f>(T9/$T$1)*'UPL Debt Allocated by DY'!$E$6</f>
        <v>605369.39715324272</v>
      </c>
      <c r="X9" s="11">
        <f>'UC Withheld Payment by Hospital'!J9+'UC Withheld Payment by Hospital'!AA9</f>
        <v>18221436.849999998</v>
      </c>
      <c r="Y9" s="11">
        <f>'UC Withheld Payment by Hospital'!K9+'UC Withheld Payment by Hospital'!AB9</f>
        <v>27165477.609999999</v>
      </c>
      <c r="Z9" s="11">
        <f>'UC Withheld Payment by Hospital'!L9+'UC Withheld Payment by Hospital'!AC9</f>
        <v>21008073.009999998</v>
      </c>
      <c r="AA9" s="11">
        <f>(X9/$X$1)*'UPL Debt Allocated by DY'!$E$4</f>
        <v>498291.25075423444</v>
      </c>
      <c r="AB9" s="11">
        <f>(Y9/$Y$1)*'UPL Debt Allocated by DY'!$E$5</f>
        <v>742802.35621951264</v>
      </c>
      <c r="AC9" s="11">
        <f>(Z9/$Z$1)*'UPL Debt Allocated by DY'!$E$6</f>
        <v>574439.29075524304</v>
      </c>
    </row>
    <row r="10" spans="1:29" ht="16.2" x14ac:dyDescent="0.3">
      <c r="A10" s="13" t="s">
        <v>247</v>
      </c>
      <c r="B10" s="13" t="s">
        <v>247</v>
      </c>
      <c r="C10" s="12" t="s">
        <v>20</v>
      </c>
      <c r="D10" s="12" t="s">
        <v>13</v>
      </c>
      <c r="E10" s="12"/>
      <c r="F10" s="12" t="s">
        <v>661</v>
      </c>
      <c r="G10" s="12" t="s">
        <v>971</v>
      </c>
      <c r="H10" s="11">
        <v>0</v>
      </c>
      <c r="I10" s="11">
        <f>(H10/$H$1)*'UPL Debt Allocated by DY'!$E$2</f>
        <v>0</v>
      </c>
      <c r="J10" s="11">
        <v>26859706.98</v>
      </c>
      <c r="K10" s="11">
        <f>(J10/$J$1)*'UPL Debt Allocated by DY'!$E$3</f>
        <v>452133.30534252478</v>
      </c>
      <c r="L10" s="11">
        <f>'UC Withheld Payment by Hospital'!J10+'UC Withheld Payment by Hospital'!M10</f>
        <v>18856447.459261876</v>
      </c>
      <c r="M10" s="11">
        <f>'UC Withheld Payment by Hospital'!K10+'UC Withheld Payment by Hospital'!N10</f>
        <v>13764398.971309677</v>
      </c>
      <c r="N10" s="11">
        <f>'UC Withheld Payment by Hospital'!L10+'UC Withheld Payment by Hospital'!O10</f>
        <v>7024542.2240564683</v>
      </c>
      <c r="O10" s="11">
        <f>(L10/$L$1)*'UPL Debt Allocated by DY'!$E$4</f>
        <v>515656.52404942556</v>
      </c>
      <c r="P10" s="11">
        <f>(M10/$M$1)*'UPL Debt Allocated by DY'!$E$5</f>
        <v>376368.42372580146</v>
      </c>
      <c r="Q10" s="11">
        <f>(N10/$N$1)*'UPL Debt Allocated by DY'!$E$6</f>
        <v>192077.25768786535</v>
      </c>
      <c r="R10" s="11">
        <f>'UC Withheld Payment by Hospital'!J10+'UC Withheld Payment by Hospital'!T10</f>
        <v>18901919.171659429</v>
      </c>
      <c r="S10" s="11">
        <f>'UC Withheld Payment by Hospital'!K10+'UC Withheld Payment by Hospital'!U10</f>
        <v>13803678.02913202</v>
      </c>
      <c r="T10" s="11">
        <f>'UC Withheld Payment by Hospital'!L10+'UC Withheld Payment by Hospital'!V10</f>
        <v>7063347.8617522959</v>
      </c>
      <c r="U10" s="11">
        <f>(R10/$R$1)*'UPL Debt Allocated by DY'!$E$4</f>
        <v>516900.01305806061</v>
      </c>
      <c r="V10" s="11">
        <f>(S10/$S$1)*'UPL Debt Allocated by DY'!$E$5</f>
        <v>377442.45515346073</v>
      </c>
      <c r="W10" s="11">
        <f>(T10/$T$1)*'UPL Debt Allocated by DY'!$E$6</f>
        <v>193138.34896380891</v>
      </c>
      <c r="X10" s="11">
        <f>'UC Withheld Payment by Hospital'!J10+'UC Withheld Payment by Hospital'!AA10</f>
        <v>18011056.164343197</v>
      </c>
      <c r="Y10" s="11">
        <f>'UC Withheld Payment by Hospital'!K10+'UC Withheld Payment by Hospital'!AB10</f>
        <v>13551602.970030425</v>
      </c>
      <c r="Z10" s="11">
        <f>'UC Withheld Payment by Hospital'!L10+'UC Withheld Payment by Hospital'!AC10</f>
        <v>7395491.4264278766</v>
      </c>
      <c r="AA10" s="11">
        <f>(X10/$X$1)*'UPL Debt Allocated by DY'!$E$4</f>
        <v>492538.09002089407</v>
      </c>
      <c r="AB10" s="11">
        <f>(Y10/$Y$1)*'UPL Debt Allocated by DY'!$E$5</f>
        <v>370549.81183119147</v>
      </c>
      <c r="AC10" s="11">
        <f>(Z10/$Z$1)*'UPL Debt Allocated by DY'!$E$6</f>
        <v>202220.39630962376</v>
      </c>
    </row>
    <row r="11" spans="1:29" ht="16.2" x14ac:dyDescent="0.3">
      <c r="A11" s="13" t="s">
        <v>248</v>
      </c>
      <c r="B11" s="13" t="s">
        <v>248</v>
      </c>
      <c r="C11" s="12" t="s">
        <v>21</v>
      </c>
      <c r="D11" s="12" t="s">
        <v>13</v>
      </c>
      <c r="E11" s="12"/>
      <c r="F11" s="12"/>
      <c r="G11" s="12" t="s">
        <v>672</v>
      </c>
      <c r="H11" s="11">
        <v>18220279.530000001</v>
      </c>
      <c r="I11" s="11">
        <f>(H11/$H$1)*'UPL Debt Allocated by DY'!$E$2</f>
        <v>186517.42689446753</v>
      </c>
      <c r="J11" s="11">
        <v>579160</v>
      </c>
      <c r="K11" s="11">
        <f>(J11/$J$1)*'UPL Debt Allocated by DY'!$E$3</f>
        <v>9749.0834623459705</v>
      </c>
      <c r="L11" s="11">
        <f>'UC Withheld Payment by Hospital'!J11+'UC Withheld Payment by Hospital'!M11</f>
        <v>1931183.4312747279</v>
      </c>
      <c r="M11" s="11">
        <f>'UC Withheld Payment by Hospital'!K11+'UC Withheld Payment by Hospital'!N11</f>
        <v>5491473.9909377908</v>
      </c>
      <c r="N11" s="11">
        <f>'UC Withheld Payment by Hospital'!L11+'UC Withheld Payment by Hospital'!O11</f>
        <v>6374853.265488429</v>
      </c>
      <c r="O11" s="11">
        <f>(L11/$L$1)*'UPL Debt Allocated by DY'!$E$4</f>
        <v>52810.972884706352</v>
      </c>
      <c r="P11" s="11">
        <f>(M11/$M$1)*'UPL Debt Allocated by DY'!$E$5</f>
        <v>150156.74961242682</v>
      </c>
      <c r="Q11" s="11">
        <f>(N11/$N$1)*'UPL Debt Allocated by DY'!$E$6</f>
        <v>174312.33158570985</v>
      </c>
      <c r="R11" s="11">
        <f>'UC Withheld Payment by Hospital'!J11+'UC Withheld Payment by Hospital'!T11</f>
        <v>1954051.1313289171</v>
      </c>
      <c r="S11" s="11">
        <f>'UC Withheld Payment by Hospital'!K11+'UC Withheld Payment by Hospital'!U11</f>
        <v>5504714.7983019603</v>
      </c>
      <c r="T11" s="11">
        <f>'UC Withheld Payment by Hospital'!L11+'UC Withheld Payment by Hospital'!V11</f>
        <v>6400602.8033358352</v>
      </c>
      <c r="U11" s="11">
        <f>(R11/$R$1)*'UPL Debt Allocated by DY'!$E$4</f>
        <v>53436.322847811731</v>
      </c>
      <c r="V11" s="11">
        <f>(S11/$S$1)*'UPL Debt Allocated by DY'!$E$5</f>
        <v>150518.80114892297</v>
      </c>
      <c r="W11" s="11">
        <f>(T11/$T$1)*'UPL Debt Allocated by DY'!$E$6</f>
        <v>175016.42025920688</v>
      </c>
      <c r="X11" s="11">
        <f>'UC Withheld Payment by Hospital'!J11+'UC Withheld Payment by Hospital'!AA11</f>
        <v>3330019.9181507863</v>
      </c>
      <c r="Y11" s="11">
        <f>'UC Withheld Payment by Hospital'!K11+'UC Withheld Payment by Hospital'!AB11</f>
        <v>5221400.93</v>
      </c>
      <c r="Z11" s="11">
        <f>'UC Withheld Payment by Hospital'!L11+'UC Withheld Payment by Hospital'!AC11</f>
        <v>6063971.6299999999</v>
      </c>
      <c r="AA11" s="11">
        <f>(X11/$X$1)*'UPL Debt Allocated by DY'!$E$4</f>
        <v>91064.157218307882</v>
      </c>
      <c r="AB11" s="11">
        <f>(Y11/$Y$1)*'UPL Debt Allocated by DY'!$E$5</f>
        <v>142771.9758603852</v>
      </c>
      <c r="AC11" s="11">
        <f>(Z11/$Z$1)*'UPL Debt Allocated by DY'!$E$6</f>
        <v>165811.66490800935</v>
      </c>
    </row>
    <row r="12" spans="1:29" ht="16.2" x14ac:dyDescent="0.3">
      <c r="A12" s="13" t="s">
        <v>249</v>
      </c>
      <c r="B12" s="13" t="s">
        <v>249</v>
      </c>
      <c r="C12" s="12" t="s">
        <v>970</v>
      </c>
      <c r="D12" s="12" t="s">
        <v>13</v>
      </c>
      <c r="E12" s="12"/>
      <c r="F12" s="12"/>
      <c r="G12" s="12" t="s">
        <v>653</v>
      </c>
      <c r="H12" s="11">
        <v>24053933.399999999</v>
      </c>
      <c r="I12" s="11">
        <f>(H12/$H$1)*'UPL Debt Allocated by DY'!$E$2</f>
        <v>246235.3970515012</v>
      </c>
      <c r="J12" s="11">
        <v>32554587.050000001</v>
      </c>
      <c r="K12" s="11">
        <f>(J12/$J$1)*'UPL Debt Allocated by DY'!$E$3</f>
        <v>547996.03949281259</v>
      </c>
      <c r="L12" s="11">
        <f>'UC Withheld Payment by Hospital'!J12+'UC Withheld Payment by Hospital'!M12</f>
        <v>26838532.916108213</v>
      </c>
      <c r="M12" s="11">
        <f>'UC Withheld Payment by Hospital'!K12+'UC Withheld Payment by Hospital'!N12</f>
        <v>22549198.752317578</v>
      </c>
      <c r="N12" s="11">
        <f>'UC Withheld Payment by Hospital'!L12+'UC Withheld Payment by Hospital'!O12</f>
        <v>24839108.954779923</v>
      </c>
      <c r="O12" s="11">
        <f>(L12/$L$1)*'UPL Debt Allocated by DY'!$E$4</f>
        <v>733938.0667543934</v>
      </c>
      <c r="P12" s="11">
        <f>(M12/$M$1)*'UPL Debt Allocated by DY'!$E$5</f>
        <v>616576.60522478016</v>
      </c>
      <c r="Q12" s="11">
        <f>(N12/$N$1)*'UPL Debt Allocated by DY'!$E$6</f>
        <v>679194.14237488888</v>
      </c>
      <c r="R12" s="11">
        <f>'UC Withheld Payment by Hospital'!J12+'UC Withheld Payment by Hospital'!T12</f>
        <v>26901619.008753553</v>
      </c>
      <c r="S12" s="11">
        <f>'UC Withheld Payment by Hospital'!K12+'UC Withheld Payment by Hospital'!U12</f>
        <v>22607210.402580097</v>
      </c>
      <c r="T12" s="11">
        <f>'UC Withheld Payment by Hospital'!L12+'UC Withheld Payment by Hospital'!V12</f>
        <v>24953841.082068294</v>
      </c>
      <c r="U12" s="11">
        <f>(R12/$R$1)*'UPL Debt Allocated by DY'!$E$4</f>
        <v>735663.24618278968</v>
      </c>
      <c r="V12" s="11">
        <f>(S12/$S$1)*'UPL Debt Allocated by DY'!$E$5</f>
        <v>618162.8534447382</v>
      </c>
      <c r="W12" s="11">
        <f>(T12/$T$1)*'UPL Debt Allocated by DY'!$E$6</f>
        <v>682331.3478575144</v>
      </c>
      <c r="X12" s="11">
        <f>'UC Withheld Payment by Hospital'!J12+'UC Withheld Payment by Hospital'!AA12</f>
        <v>25501984.998409353</v>
      </c>
      <c r="Y12" s="11">
        <f>'UC Withheld Payment by Hospital'!K12+'UC Withheld Payment by Hospital'!AB12</f>
        <v>21400430.33540386</v>
      </c>
      <c r="Z12" s="11">
        <f>'UC Withheld Payment by Hospital'!L12+'UC Withheld Payment by Hospital'!AC12</f>
        <v>24191923.559499566</v>
      </c>
      <c r="AA12" s="11">
        <f>(X12/$X$1)*'UPL Debt Allocated by DY'!$E$4</f>
        <v>697388.25242934236</v>
      </c>
      <c r="AB12" s="11">
        <f>(Y12/$Y$1)*'UPL Debt Allocated by DY'!$E$5</f>
        <v>585165.12411318219</v>
      </c>
      <c r="AC12" s="11">
        <f>(Z12/$Z$1)*'UPL Debt Allocated by DY'!$E$6</f>
        <v>661497.67305687722</v>
      </c>
    </row>
    <row r="13" spans="1:29" ht="16.2" x14ac:dyDescent="0.3">
      <c r="A13" s="13" t="s">
        <v>599</v>
      </c>
      <c r="B13" s="13" t="s">
        <v>599</v>
      </c>
      <c r="C13" s="12" t="s">
        <v>574</v>
      </c>
      <c r="D13" s="12" t="s">
        <v>28</v>
      </c>
      <c r="E13" s="12" t="s">
        <v>14</v>
      </c>
      <c r="F13" s="12"/>
      <c r="G13" s="12" t="s">
        <v>827</v>
      </c>
      <c r="H13" s="11">
        <v>1479839.43</v>
      </c>
      <c r="I13" s="11">
        <f>(H13/$H$1)*'UPL Debt Allocated by DY'!$E$2</f>
        <v>15148.825913790766</v>
      </c>
      <c r="J13" s="11">
        <v>805310.52</v>
      </c>
      <c r="K13" s="11">
        <f>(J13/$J$1)*'UPL Debt Allocated by DY'!$E$3</f>
        <v>13555.90764656612</v>
      </c>
      <c r="L13" s="11">
        <f>'UC Withheld Payment by Hospital'!J13+'UC Withheld Payment by Hospital'!M13</f>
        <v>1620777.2729061432</v>
      </c>
      <c r="M13" s="11">
        <f>'UC Withheld Payment by Hospital'!K13+'UC Withheld Payment by Hospital'!N13</f>
        <v>993770.89951409388</v>
      </c>
      <c r="N13" s="11">
        <f>'UC Withheld Payment by Hospital'!L13+'UC Withheld Payment by Hospital'!O13</f>
        <v>0</v>
      </c>
      <c r="O13" s="11">
        <f>(L13/$L$1)*'UPL Debt Allocated by DY'!$E$4</f>
        <v>44322.472544772994</v>
      </c>
      <c r="P13" s="11">
        <f>(M13/$M$1)*'UPL Debt Allocated by DY'!$E$5</f>
        <v>27173.288697479769</v>
      </c>
      <c r="Q13" s="11">
        <f>(N13/$N$1)*'UPL Debt Allocated by DY'!$E$6</f>
        <v>0</v>
      </c>
      <c r="R13" s="11">
        <f>'UC Withheld Payment by Hospital'!J13+'UC Withheld Payment by Hospital'!T13</f>
        <v>1620777.2729061432</v>
      </c>
      <c r="S13" s="11">
        <f>'UC Withheld Payment by Hospital'!K13+'UC Withheld Payment by Hospital'!U13</f>
        <v>993770.89951409388</v>
      </c>
      <c r="T13" s="11">
        <f>'UC Withheld Payment by Hospital'!L13+'UC Withheld Payment by Hospital'!V13</f>
        <v>0</v>
      </c>
      <c r="U13" s="11">
        <f>(R13/$R$1)*'UPL Debt Allocated by DY'!$E$4</f>
        <v>44322.472544772994</v>
      </c>
      <c r="V13" s="11">
        <f>(S13/$S$1)*'UPL Debt Allocated by DY'!$E$5</f>
        <v>27173.288697479751</v>
      </c>
      <c r="W13" s="11">
        <f>(T13/$T$1)*'UPL Debt Allocated by DY'!$E$6</f>
        <v>0</v>
      </c>
      <c r="X13" s="11">
        <f>'UC Withheld Payment by Hospital'!J13+'UC Withheld Payment by Hospital'!AA13</f>
        <v>1603469.6802941032</v>
      </c>
      <c r="Y13" s="11">
        <f>'UC Withheld Payment by Hospital'!K13+'UC Withheld Payment by Hospital'!AB13</f>
        <v>1347984.441234014</v>
      </c>
      <c r="Z13" s="11">
        <f>'UC Withheld Payment by Hospital'!L13+'UC Withheld Payment by Hospital'!AC13</f>
        <v>0</v>
      </c>
      <c r="AA13" s="11">
        <f>(X13/$X$1)*'UPL Debt Allocated by DY'!$E$4</f>
        <v>43849.171671675344</v>
      </c>
      <c r="AB13" s="11">
        <f>(Y13/$Y$1)*'UPL Debt Allocated by DY'!$E$5</f>
        <v>36858.767346953653</v>
      </c>
      <c r="AC13" s="11">
        <f>(Z13/$Z$1)*'UPL Debt Allocated by DY'!$E$6</f>
        <v>0</v>
      </c>
    </row>
    <row r="14" spans="1:29" ht="16.2" x14ac:dyDescent="0.3">
      <c r="A14" s="13" t="s">
        <v>250</v>
      </c>
      <c r="B14" s="13" t="s">
        <v>250</v>
      </c>
      <c r="C14" s="12" t="s">
        <v>22</v>
      </c>
      <c r="D14" s="12" t="s">
        <v>13</v>
      </c>
      <c r="E14" s="12" t="s">
        <v>14</v>
      </c>
      <c r="F14" s="12"/>
      <c r="G14" s="12" t="s">
        <v>969</v>
      </c>
      <c r="H14" s="11">
        <v>1736687.75</v>
      </c>
      <c r="I14" s="11">
        <f>(H14/$H$1)*'UPL Debt Allocated by DY'!$E$2</f>
        <v>17778.131774312151</v>
      </c>
      <c r="J14" s="11">
        <v>4678464.6900000004</v>
      </c>
      <c r="K14" s="11">
        <f>(J14/$J$1)*'UPL Debt Allocated by DY'!$E$3</f>
        <v>78753.268075227184</v>
      </c>
      <c r="L14" s="11">
        <f>'UC Withheld Payment by Hospital'!J14+'UC Withheld Payment by Hospital'!M14</f>
        <v>3366983.3958811969</v>
      </c>
      <c r="M14" s="11">
        <f>'UC Withheld Payment by Hospital'!K14+'UC Withheld Payment by Hospital'!N14</f>
        <v>4126943.8497806112</v>
      </c>
      <c r="N14" s="11">
        <f>'UC Withheld Payment by Hospital'!L14+'UC Withheld Payment by Hospital'!O14</f>
        <v>3702524.2409728873</v>
      </c>
      <c r="O14" s="11">
        <f>(L14/$L$1)*'UPL Debt Allocated by DY'!$E$4</f>
        <v>92074.976381589935</v>
      </c>
      <c r="P14" s="11">
        <f>(M14/$M$1)*'UPL Debt Allocated by DY'!$E$5</f>
        <v>112845.5630198162</v>
      </c>
      <c r="Q14" s="11">
        <f>(N14/$N$1)*'UPL Debt Allocated by DY'!$E$6</f>
        <v>101240.86097645192</v>
      </c>
      <c r="R14" s="11">
        <f>'UC Withheld Payment by Hospital'!J14+'UC Withheld Payment by Hospital'!T14</f>
        <v>3366983.3958811969</v>
      </c>
      <c r="S14" s="11">
        <f>'UC Withheld Payment by Hospital'!K14+'UC Withheld Payment by Hospital'!U14</f>
        <v>4126943.8497806112</v>
      </c>
      <c r="T14" s="11">
        <f>'UC Withheld Payment by Hospital'!L14+'UC Withheld Payment by Hospital'!V14</f>
        <v>3702524.2409728873</v>
      </c>
      <c r="U14" s="11">
        <f>(R14/$R$1)*'UPL Debt Allocated by DY'!$E$4</f>
        <v>92074.976381589935</v>
      </c>
      <c r="V14" s="11">
        <f>(S14/$S$1)*'UPL Debt Allocated by DY'!$E$5</f>
        <v>112845.56301981617</v>
      </c>
      <c r="W14" s="11">
        <f>(T14/$T$1)*'UPL Debt Allocated by DY'!$E$6</f>
        <v>101240.86097645192</v>
      </c>
      <c r="X14" s="11">
        <f>'UC Withheld Payment by Hospital'!J14+'UC Withheld Payment by Hospital'!AA14</f>
        <v>3353789.3381873937</v>
      </c>
      <c r="Y14" s="11">
        <f>'UC Withheld Payment by Hospital'!K14+'UC Withheld Payment by Hospital'!AB14</f>
        <v>4097328.9718728261</v>
      </c>
      <c r="Z14" s="11">
        <f>'UC Withheld Payment by Hospital'!L14+'UC Withheld Payment by Hospital'!AC14</f>
        <v>3784541.7650059997</v>
      </c>
      <c r="AA14" s="11">
        <f>(X14/$X$1)*'UPL Debt Allocated by DY'!$E$4</f>
        <v>91714.166003962135</v>
      </c>
      <c r="AB14" s="11">
        <f>(Y14/$Y$1)*'UPL Debt Allocated by DY'!$E$5</f>
        <v>112035.78520530963</v>
      </c>
      <c r="AC14" s="11">
        <f>(Z14/$Z$1)*'UPL Debt Allocated by DY'!$E$6</f>
        <v>103483.52684650358</v>
      </c>
    </row>
    <row r="15" spans="1:29" ht="16.2" x14ac:dyDescent="0.3">
      <c r="A15" s="13" t="s">
        <v>251</v>
      </c>
      <c r="B15" s="13" t="s">
        <v>251</v>
      </c>
      <c r="C15" s="12" t="s">
        <v>23</v>
      </c>
      <c r="D15" s="12" t="s">
        <v>13</v>
      </c>
      <c r="E15" s="12"/>
      <c r="F15" s="12"/>
      <c r="G15" s="12" t="s">
        <v>673</v>
      </c>
      <c r="H15" s="11">
        <v>26224542.079999998</v>
      </c>
      <c r="I15" s="11">
        <f>(H15/$H$1)*'UPL Debt Allocated by DY'!$E$2</f>
        <v>268455.4922548593</v>
      </c>
      <c r="J15" s="11">
        <v>26663626.360000003</v>
      </c>
      <c r="K15" s="11">
        <f>(J15/$J$1)*'UPL Debt Allocated by DY'!$E$3</f>
        <v>448832.65210381954</v>
      </c>
      <c r="L15" s="11">
        <f>'UC Withheld Payment by Hospital'!J15+'UC Withheld Payment by Hospital'!M15</f>
        <v>25167107.199551165</v>
      </c>
      <c r="M15" s="11">
        <f>'UC Withheld Payment by Hospital'!K15+'UC Withheld Payment by Hospital'!N15</f>
        <v>22660843.623418123</v>
      </c>
      <c r="N15" s="11">
        <f>'UC Withheld Payment by Hospital'!L15+'UC Withheld Payment by Hospital'!O15</f>
        <v>20832813.643790033</v>
      </c>
      <c r="O15" s="11">
        <f>(L15/$L$1)*'UPL Debt Allocated by DY'!$E$4</f>
        <v>688230.54008116038</v>
      </c>
      <c r="P15" s="11">
        <f>(M15/$M$1)*'UPL Debt Allocated by DY'!$E$5</f>
        <v>619629.37957698887</v>
      </c>
      <c r="Q15" s="11">
        <f>(N15/$N$1)*'UPL Debt Allocated by DY'!$E$6</f>
        <v>569647.04417575279</v>
      </c>
      <c r="R15" s="11">
        <f>'UC Withheld Payment by Hospital'!J15+'UC Withheld Payment by Hospital'!T15</f>
        <v>25219247.877331931</v>
      </c>
      <c r="S15" s="11">
        <f>'UC Withheld Payment by Hospital'!K15+'UC Withheld Payment by Hospital'!U15</f>
        <v>22711739.969438341</v>
      </c>
      <c r="T15" s="11">
        <f>'UC Withheld Payment by Hospital'!L15+'UC Withheld Payment by Hospital'!V15</f>
        <v>20916127.163241796</v>
      </c>
      <c r="U15" s="11">
        <f>(R15/$R$1)*'UPL Debt Allocated by DY'!$E$4</f>
        <v>689656.40148607758</v>
      </c>
      <c r="V15" s="11">
        <f>(S15/$S$1)*'UPL Debt Allocated by DY'!$E$5</f>
        <v>621021.06965840515</v>
      </c>
      <c r="W15" s="11">
        <f>(T15/$T$1)*'UPL Debt Allocated by DY'!$E$6</f>
        <v>571925.14740784897</v>
      </c>
      <c r="X15" s="11">
        <f>'UC Withheld Payment by Hospital'!J15+'UC Withheld Payment by Hospital'!AA15</f>
        <v>23952102.93</v>
      </c>
      <c r="Y15" s="11">
        <f>'UC Withheld Payment by Hospital'!K15+'UC Withheld Payment by Hospital'!AB15</f>
        <v>21622709.650000002</v>
      </c>
      <c r="Z15" s="11">
        <f>'UC Withheld Payment by Hospital'!L15+'UC Withheld Payment by Hospital'!AC15</f>
        <v>19826945.370000001</v>
      </c>
      <c r="AA15" s="11">
        <f>(X15/$X$1)*'UPL Debt Allocated by DY'!$E$4</f>
        <v>655004.51064504636</v>
      </c>
      <c r="AB15" s="11">
        <f>(Y15/$Y$1)*'UPL Debt Allocated by DY'!$E$5</f>
        <v>591243.04407436459</v>
      </c>
      <c r="AC15" s="11">
        <f>(Z15/$Z$1)*'UPL Debt Allocated by DY'!$E$6</f>
        <v>542142.8434090229</v>
      </c>
    </row>
    <row r="16" spans="1:29" ht="16.2" x14ac:dyDescent="0.3">
      <c r="A16" s="13" t="s">
        <v>252</v>
      </c>
      <c r="B16" s="13" t="s">
        <v>252</v>
      </c>
      <c r="C16" s="12" t="s">
        <v>968</v>
      </c>
      <c r="D16" s="12" t="s">
        <v>13</v>
      </c>
      <c r="E16" s="12"/>
      <c r="F16" s="12"/>
      <c r="G16" s="12" t="s">
        <v>653</v>
      </c>
      <c r="H16" s="11">
        <v>59773763.109999999</v>
      </c>
      <c r="I16" s="11">
        <f>(H16/$H$1)*'UPL Debt Allocated by DY'!$E$2</f>
        <v>611892.28588506964</v>
      </c>
      <c r="J16" s="11">
        <v>23032719.850000001</v>
      </c>
      <c r="K16" s="11">
        <f>(J16/$J$1)*'UPL Debt Allocated by DY'!$E$3</f>
        <v>387713.08132896404</v>
      </c>
      <c r="L16" s="11">
        <f>'UC Withheld Payment by Hospital'!J16+'UC Withheld Payment by Hospital'!M16</f>
        <v>10575470.390310392</v>
      </c>
      <c r="M16" s="11">
        <f>'UC Withheld Payment by Hospital'!K16+'UC Withheld Payment by Hospital'!N16</f>
        <v>9961422.0298747048</v>
      </c>
      <c r="N16" s="11">
        <f>'UC Withheld Payment by Hospital'!L16+'UC Withheld Payment by Hospital'!O16</f>
        <v>13266774.320891246</v>
      </c>
      <c r="O16" s="11">
        <f>(L16/$L$1)*'UPL Debt Allocated by DY'!$E$4</f>
        <v>289201.36274007068</v>
      </c>
      <c r="P16" s="11">
        <f>(M16/$M$1)*'UPL Debt Allocated by DY'!$E$5</f>
        <v>272381.28706281498</v>
      </c>
      <c r="Q16" s="11">
        <f>(N16/$N$1)*'UPL Debt Allocated by DY'!$E$6</f>
        <v>362763.23049120279</v>
      </c>
      <c r="R16" s="11">
        <f>'UC Withheld Payment by Hospital'!J16+'UC Withheld Payment by Hospital'!T16</f>
        <v>10611963.132376224</v>
      </c>
      <c r="S16" s="11">
        <f>'UC Withheld Payment by Hospital'!K16+'UC Withheld Payment by Hospital'!U16</f>
        <v>9996404.4808516856</v>
      </c>
      <c r="T16" s="11">
        <f>'UC Withheld Payment by Hospital'!L16+'UC Withheld Payment by Hospital'!V16</f>
        <v>13335616.974970229</v>
      </c>
      <c r="U16" s="11">
        <f>(R16/$R$1)*'UPL Debt Allocated by DY'!$E$4</f>
        <v>290199.30896336399</v>
      </c>
      <c r="V16" s="11">
        <f>(S16/$S$1)*'UPL Debt Allocated by DY'!$E$5</f>
        <v>273337.83372785378</v>
      </c>
      <c r="W16" s="11">
        <f>(T16/$T$1)*'UPL Debt Allocated by DY'!$E$6</f>
        <v>364645.64613989246</v>
      </c>
      <c r="X16" s="11">
        <f>'UC Withheld Payment by Hospital'!J16+'UC Withheld Payment by Hospital'!AA16</f>
        <v>10997803.55964555</v>
      </c>
      <c r="Y16" s="11">
        <f>'UC Withheld Payment by Hospital'!K16+'UC Withheld Payment by Hospital'!AB16</f>
        <v>10635299.466390153</v>
      </c>
      <c r="Z16" s="11">
        <f>'UC Withheld Payment by Hospital'!L16+'UC Withheld Payment by Hospital'!AC16</f>
        <v>13579973.22200083</v>
      </c>
      <c r="AA16" s="11">
        <f>(X16/$X$1)*'UPL Debt Allocated by DY'!$E$4</f>
        <v>300750.66727161821</v>
      </c>
      <c r="AB16" s="11">
        <f>(Y16/$Y$1)*'UPL Debt Allocated by DY'!$E$5</f>
        <v>290807.53212403139</v>
      </c>
      <c r="AC16" s="11">
        <f>(Z16/$Z$1)*'UPL Debt Allocated by DY'!$E$6</f>
        <v>371327.25987805153</v>
      </c>
    </row>
    <row r="17" spans="1:29" ht="16.2" x14ac:dyDescent="0.3">
      <c r="A17" s="13" t="s">
        <v>253</v>
      </c>
      <c r="B17" s="13" t="s">
        <v>253</v>
      </c>
      <c r="C17" s="12" t="s">
        <v>24</v>
      </c>
      <c r="D17" s="12" t="s">
        <v>13</v>
      </c>
      <c r="E17" s="12"/>
      <c r="F17" s="12"/>
      <c r="G17" s="12" t="s">
        <v>697</v>
      </c>
      <c r="H17" s="11">
        <v>9231395.4500000011</v>
      </c>
      <c r="I17" s="11">
        <f>(H17/$H$1)*'UPL Debt Allocated by DY'!$E$2</f>
        <v>94499.984105309442</v>
      </c>
      <c r="J17" s="11">
        <v>8321575.0099999998</v>
      </c>
      <c r="K17" s="11">
        <f>(J17/$J$1)*'UPL Debt Allocated by DY'!$E$3</f>
        <v>140078.26733659525</v>
      </c>
      <c r="L17" s="11">
        <f>'UC Withheld Payment by Hospital'!J17+'UC Withheld Payment by Hospital'!M17</f>
        <v>9220304.8435539864</v>
      </c>
      <c r="M17" s="11">
        <f>'UC Withheld Payment by Hospital'!K17+'UC Withheld Payment by Hospital'!N17</f>
        <v>6869869.4134549387</v>
      </c>
      <c r="N17" s="11">
        <f>'UC Withheld Payment by Hospital'!L17+'UC Withheld Payment by Hospital'!O17</f>
        <v>6333875.1727011018</v>
      </c>
      <c r="O17" s="11">
        <f>(L17/$L$1)*'UPL Debt Allocated by DY'!$E$4</f>
        <v>252142.42272172103</v>
      </c>
      <c r="P17" s="11">
        <f>(M17/$M$1)*'UPL Debt Allocated by DY'!$E$5</f>
        <v>187847.06311794103</v>
      </c>
      <c r="Q17" s="11">
        <f>(N17/$N$1)*'UPL Debt Allocated by DY'!$E$6</f>
        <v>173191.83726212053</v>
      </c>
      <c r="R17" s="11">
        <f>'UC Withheld Payment by Hospital'!J17+'UC Withheld Payment by Hospital'!T17</f>
        <v>9234388.7135288361</v>
      </c>
      <c r="S17" s="11">
        <f>'UC Withheld Payment by Hospital'!K17+'UC Withheld Payment by Hospital'!U17</f>
        <v>6887356.319367988</v>
      </c>
      <c r="T17" s="11">
        <f>'UC Withheld Payment by Hospital'!L17+'UC Withheld Payment by Hospital'!V17</f>
        <v>6360332.8611252094</v>
      </c>
      <c r="U17" s="11">
        <f>(R17/$R$1)*'UPL Debt Allocated by DY'!$E$4</f>
        <v>252527.56628877338</v>
      </c>
      <c r="V17" s="11">
        <f>(S17/$S$1)*'UPL Debt Allocated by DY'!$E$5</f>
        <v>188325.21833765338</v>
      </c>
      <c r="W17" s="11">
        <f>(T17/$T$1)*'UPL Debt Allocated by DY'!$E$6</f>
        <v>173915.28942101839</v>
      </c>
      <c r="X17" s="11">
        <f>'UC Withheld Payment by Hospital'!J17+'UC Withheld Payment by Hospital'!AA17</f>
        <v>8892116.5099999998</v>
      </c>
      <c r="Y17" s="11">
        <f>'UC Withheld Payment by Hospital'!K17+'UC Withheld Payment by Hospital'!AB17</f>
        <v>6513188.5800000001</v>
      </c>
      <c r="Z17" s="11">
        <f>'UC Withheld Payment by Hospital'!L17+'UC Withheld Payment by Hospital'!AC17</f>
        <v>6014443.8300000001</v>
      </c>
      <c r="AA17" s="11">
        <f>(X17/$X$1)*'UPL Debt Allocated by DY'!$E$4</f>
        <v>243167.64336947873</v>
      </c>
      <c r="AB17" s="11">
        <f>(Y17/$Y$1)*'UPL Debt Allocated by DY'!$E$5</f>
        <v>178094.1197936119</v>
      </c>
      <c r="AC17" s="11">
        <f>(Z17/$Z$1)*'UPL Debt Allocated by DY'!$E$6</f>
        <v>164457.38961150192</v>
      </c>
    </row>
    <row r="18" spans="1:29" ht="16.2" x14ac:dyDescent="0.3">
      <c r="A18" s="13" t="s">
        <v>254</v>
      </c>
      <c r="B18" s="13" t="s">
        <v>254</v>
      </c>
      <c r="C18" s="12" t="s">
        <v>25</v>
      </c>
      <c r="D18" s="12" t="s">
        <v>13</v>
      </c>
      <c r="E18" s="12"/>
      <c r="F18" s="12"/>
      <c r="G18" s="12" t="s">
        <v>675</v>
      </c>
      <c r="H18" s="11">
        <v>26517431.030000001</v>
      </c>
      <c r="I18" s="11">
        <f>(H18/$H$1)*'UPL Debt Allocated by DY'!$E$2</f>
        <v>271453.73897384491</v>
      </c>
      <c r="J18" s="11">
        <v>15892896.609999999</v>
      </c>
      <c r="K18" s="11">
        <f>(J18/$J$1)*'UPL Debt Allocated by DY'!$E$3</f>
        <v>267527.41126687848</v>
      </c>
      <c r="L18" s="11">
        <f>'UC Withheld Payment by Hospital'!J18+'UC Withheld Payment by Hospital'!M18</f>
        <v>11136503.528046474</v>
      </c>
      <c r="M18" s="11">
        <f>'UC Withheld Payment by Hospital'!K18+'UC Withheld Payment by Hospital'!N18</f>
        <v>9792214.0746291373</v>
      </c>
      <c r="N18" s="11">
        <f>'UC Withheld Payment by Hospital'!L18+'UC Withheld Payment by Hospital'!O18</f>
        <v>10773455.111695636</v>
      </c>
      <c r="O18" s="11">
        <f>(L18/$L$1)*'UPL Debt Allocated by DY'!$E$4</f>
        <v>304543.61627465324</v>
      </c>
      <c r="P18" s="11">
        <f>(M18/$M$1)*'UPL Debt Allocated by DY'!$E$5</f>
        <v>267754.52990978683</v>
      </c>
      <c r="Q18" s="11">
        <f>(N18/$N$1)*'UPL Debt Allocated by DY'!$E$6</f>
        <v>294586.55776757962</v>
      </c>
      <c r="R18" s="11">
        <f>'UC Withheld Payment by Hospital'!J18+'UC Withheld Payment by Hospital'!T18</f>
        <v>11158696.112409458</v>
      </c>
      <c r="S18" s="11">
        <f>'UC Withheld Payment by Hospital'!K18+'UC Withheld Payment by Hospital'!U18</f>
        <v>9820054.0567953177</v>
      </c>
      <c r="T18" s="11">
        <f>'UC Withheld Payment by Hospital'!L18+'UC Withheld Payment by Hospital'!V18</f>
        <v>10818800.783485375</v>
      </c>
      <c r="U18" s="11">
        <f>(R18/$R$1)*'UPL Debt Allocated by DY'!$E$4</f>
        <v>305150.50423363986</v>
      </c>
      <c r="V18" s="11">
        <f>(S18/$S$1)*'UPL Debt Allocated by DY'!$E$5</f>
        <v>268515.77565878606</v>
      </c>
      <c r="W18" s="11">
        <f>(T18/$T$1)*'UPL Debt Allocated by DY'!$E$6</f>
        <v>295826.47803676937</v>
      </c>
      <c r="X18" s="11">
        <f>'UC Withheld Payment by Hospital'!J18+'UC Withheld Payment by Hospital'!AA18</f>
        <v>10619362.479999999</v>
      </c>
      <c r="Y18" s="11">
        <f>'UC Withheld Payment by Hospital'!K18+'UC Withheld Payment by Hospital'!AB18</f>
        <v>9627723.4699719921</v>
      </c>
      <c r="Z18" s="11">
        <f>'UC Withheld Payment by Hospital'!L18+'UC Withheld Payment by Hospital'!AC18</f>
        <v>10225983.67</v>
      </c>
      <c r="AA18" s="11">
        <f>(X18/$X$1)*'UPL Debt Allocated by DY'!$E$4</f>
        <v>290401.65470659843</v>
      </c>
      <c r="AB18" s="11">
        <f>(Y18/$Y$1)*'UPL Debt Allocated by DY'!$E$5</f>
        <v>263256.76217422844</v>
      </c>
      <c r="AC18" s="11">
        <f>(Z18/$Z$1)*'UPL Debt Allocated by DY'!$E$6</f>
        <v>279616.64089197194</v>
      </c>
    </row>
    <row r="19" spans="1:29" ht="16.2" x14ac:dyDescent="0.3">
      <c r="A19" s="13" t="s">
        <v>255</v>
      </c>
      <c r="B19" s="13" t="s">
        <v>255</v>
      </c>
      <c r="C19" s="12" t="s">
        <v>967</v>
      </c>
      <c r="D19" s="12" t="s">
        <v>13</v>
      </c>
      <c r="E19" s="12"/>
      <c r="F19" s="12"/>
      <c r="G19" s="12" t="s">
        <v>729</v>
      </c>
      <c r="H19" s="11">
        <v>7008513.3000000007</v>
      </c>
      <c r="I19" s="11">
        <f>(H19/$H$1)*'UPL Debt Allocated by DY'!$E$2</f>
        <v>71744.775645143643</v>
      </c>
      <c r="J19" s="11">
        <v>7070586.8599999994</v>
      </c>
      <c r="K19" s="11">
        <f>(J19/$J$1)*'UPL Debt Allocated by DY'!$E$3</f>
        <v>119020.20413341169</v>
      </c>
      <c r="L19" s="11">
        <f>'UC Withheld Payment by Hospital'!J19+'UC Withheld Payment by Hospital'!M19</f>
        <v>4544328.9823343176</v>
      </c>
      <c r="M19" s="11">
        <f>'UC Withheld Payment by Hospital'!K19+'UC Withheld Payment by Hospital'!N19</f>
        <v>3881021.6506804484</v>
      </c>
      <c r="N19" s="11">
        <f>'UC Withheld Payment by Hospital'!L19+'UC Withheld Payment by Hospital'!O19</f>
        <v>5813597.0434818091</v>
      </c>
      <c r="O19" s="11">
        <f>(L19/$L$1)*'UPL Debt Allocated by DY'!$E$4</f>
        <v>124271.17526936883</v>
      </c>
      <c r="P19" s="11">
        <f>(M19/$M$1)*'UPL Debt Allocated by DY'!$E$5</f>
        <v>106121.16113147831</v>
      </c>
      <c r="Q19" s="11">
        <f>(N19/$N$1)*'UPL Debt Allocated by DY'!$E$6</f>
        <v>158965.4872583895</v>
      </c>
      <c r="R19" s="11">
        <f>'UC Withheld Payment by Hospital'!J19+'UC Withheld Payment by Hospital'!T19</f>
        <v>4571530.5282460824</v>
      </c>
      <c r="S19" s="11">
        <f>'UC Withheld Payment by Hospital'!K19+'UC Withheld Payment by Hospital'!U19</f>
        <v>3905005.7293921635</v>
      </c>
      <c r="T19" s="11">
        <f>'UC Withheld Payment by Hospital'!L19+'UC Withheld Payment by Hospital'!V19</f>
        <v>5836518.9525502985</v>
      </c>
      <c r="U19" s="11">
        <f>(R19/$R$1)*'UPL Debt Allocated by DY'!$E$4</f>
        <v>125015.04044566651</v>
      </c>
      <c r="V19" s="11">
        <f>(S19/$S$1)*'UPL Debt Allocated by DY'!$E$5</f>
        <v>106776.97254162841</v>
      </c>
      <c r="W19" s="11">
        <f>(T19/$T$1)*'UPL Debt Allocated by DY'!$E$6</f>
        <v>159592.25798513784</v>
      </c>
      <c r="X19" s="11">
        <f>'UC Withheld Payment by Hospital'!J19+'UC Withheld Payment by Hospital'!AA19</f>
        <v>5665510.7595493495</v>
      </c>
      <c r="Y19" s="11">
        <f>'UC Withheld Payment by Hospital'!K19+'UC Withheld Payment by Hospital'!AB19</f>
        <v>5451177.7326807361</v>
      </c>
      <c r="Z19" s="11">
        <f>'UC Withheld Payment by Hospital'!L19+'UC Withheld Payment by Hospital'!AC19</f>
        <v>5536854.1900000004</v>
      </c>
      <c r="AA19" s="11">
        <f>(X19/$X$1)*'UPL Debt Allocated by DY'!$E$4</f>
        <v>154931.49446869327</v>
      </c>
      <c r="AB19" s="11">
        <f>(Y19/$Y$1)*'UPL Debt Allocated by DY'!$E$5</f>
        <v>149054.90424788417</v>
      </c>
      <c r="AC19" s="11">
        <f>(Z19/$Z$1)*'UPL Debt Allocated by DY'!$E$6</f>
        <v>151398.30256705661</v>
      </c>
    </row>
    <row r="20" spans="1:29" ht="16.2" x14ac:dyDescent="0.3">
      <c r="A20" s="13" t="s">
        <v>256</v>
      </c>
      <c r="B20" s="13" t="s">
        <v>256</v>
      </c>
      <c r="C20" s="12" t="s">
        <v>631</v>
      </c>
      <c r="D20" s="12" t="s">
        <v>13</v>
      </c>
      <c r="E20" s="12"/>
      <c r="F20" s="12"/>
      <c r="G20" s="12" t="s">
        <v>966</v>
      </c>
      <c r="H20" s="11">
        <v>0</v>
      </c>
      <c r="I20" s="11">
        <f>(H20/$H$1)*'UPL Debt Allocated by DY'!$E$2</f>
        <v>0</v>
      </c>
      <c r="J20" s="11">
        <v>0</v>
      </c>
      <c r="K20" s="11">
        <f>(J20/$J$1)*'UPL Debt Allocated by DY'!$E$3</f>
        <v>0</v>
      </c>
      <c r="L20" s="11">
        <f>'UC Withheld Payment by Hospital'!J20+'UC Withheld Payment by Hospital'!M20</f>
        <v>0</v>
      </c>
      <c r="M20" s="11">
        <f>'UC Withheld Payment by Hospital'!K20+'UC Withheld Payment by Hospital'!N20</f>
        <v>7652113.4215446748</v>
      </c>
      <c r="N20" s="11">
        <f>'UC Withheld Payment by Hospital'!L20+'UC Withheld Payment by Hospital'!O20</f>
        <v>1419229.7756376481</v>
      </c>
      <c r="O20" s="11">
        <f>(L20/$L$1)*'UPL Debt Allocated by DY'!$E$4</f>
        <v>0</v>
      </c>
      <c r="P20" s="11">
        <f>(M20/$M$1)*'UPL Debt Allocated by DY'!$E$5</f>
        <v>209236.44197184924</v>
      </c>
      <c r="Q20" s="11">
        <f>(N20/$N$1)*'UPL Debt Allocated by DY'!$E$6</f>
        <v>38807.05028718929</v>
      </c>
      <c r="R20" s="11">
        <f>'UC Withheld Payment by Hospital'!J20+'UC Withheld Payment by Hospital'!T20</f>
        <v>0</v>
      </c>
      <c r="S20" s="11">
        <f>'UC Withheld Payment by Hospital'!K20+'UC Withheld Payment by Hospital'!U20</f>
        <v>7652113.4215446748</v>
      </c>
      <c r="T20" s="11">
        <f>'UC Withheld Payment by Hospital'!L20+'UC Withheld Payment by Hospital'!V20</f>
        <v>1419229.7756376481</v>
      </c>
      <c r="U20" s="11">
        <f>(R20/$R$1)*'UPL Debt Allocated by DY'!$E$4</f>
        <v>0</v>
      </c>
      <c r="V20" s="11">
        <f>(S20/$S$1)*'UPL Debt Allocated by DY'!$E$5</f>
        <v>209236.44197184916</v>
      </c>
      <c r="W20" s="11">
        <f>(T20/$T$1)*'UPL Debt Allocated by DY'!$E$6</f>
        <v>38807.05028718929</v>
      </c>
      <c r="X20" s="11">
        <f>'UC Withheld Payment by Hospital'!J20+'UC Withheld Payment by Hospital'!AA20</f>
        <v>0</v>
      </c>
      <c r="Y20" s="11">
        <f>'UC Withheld Payment by Hospital'!K20+'UC Withheld Payment by Hospital'!AB20</f>
        <v>7779524.1776700038</v>
      </c>
      <c r="Z20" s="11">
        <f>'UC Withheld Payment by Hospital'!L20+'UC Withheld Payment by Hospital'!AC20</f>
        <v>7773986.3040939523</v>
      </c>
      <c r="AA20" s="11">
        <f>(X20/$X$1)*'UPL Debt Allocated by DY'!$E$4</f>
        <v>0</v>
      </c>
      <c r="AB20" s="11">
        <f>(Y20/$Y$1)*'UPL Debt Allocated by DY'!$E$5</f>
        <v>212720.31261150149</v>
      </c>
      <c r="AC20" s="11">
        <f>(Z20/$Z$1)*'UPL Debt Allocated by DY'!$E$6</f>
        <v>212569.86191636923</v>
      </c>
    </row>
    <row r="21" spans="1:29" ht="16.2" x14ac:dyDescent="0.3">
      <c r="A21" s="13" t="s">
        <v>257</v>
      </c>
      <c r="B21" s="13" t="s">
        <v>257</v>
      </c>
      <c r="C21" s="12" t="s">
        <v>965</v>
      </c>
      <c r="D21" s="12" t="s">
        <v>13</v>
      </c>
      <c r="E21" s="12"/>
      <c r="F21" s="12"/>
      <c r="G21" s="12" t="s">
        <v>671</v>
      </c>
      <c r="H21" s="11">
        <v>9089599.9299999997</v>
      </c>
      <c r="I21" s="11">
        <f>(H21/$H$1)*'UPL Debt Allocated by DY'!$E$2</f>
        <v>93048.451186068705</v>
      </c>
      <c r="J21" s="11">
        <v>10946766.210000001</v>
      </c>
      <c r="K21" s="11">
        <f>(J21/$J$1)*'UPL Debt Allocated by DY'!$E$3</f>
        <v>184268.48785150683</v>
      </c>
      <c r="L21" s="11">
        <f>'UC Withheld Payment by Hospital'!J21+'UC Withheld Payment by Hospital'!M21</f>
        <v>12500902.79311776</v>
      </c>
      <c r="M21" s="11">
        <f>'UC Withheld Payment by Hospital'!K21+'UC Withheld Payment by Hospital'!N21</f>
        <v>11871168.043058854</v>
      </c>
      <c r="N21" s="11">
        <f>'UC Withheld Payment by Hospital'!L21+'UC Withheld Payment by Hospital'!O21</f>
        <v>11640308.262474589</v>
      </c>
      <c r="O21" s="11">
        <f>(L21/$L$1)*'UPL Debt Allocated by DY'!$E$4</f>
        <v>341855.06552628177</v>
      </c>
      <c r="P21" s="11">
        <f>(M21/$M$1)*'UPL Debt Allocated by DY'!$E$5</f>
        <v>324600.64645489177</v>
      </c>
      <c r="Q21" s="11">
        <f>(N21/$N$1)*'UPL Debt Allocated by DY'!$E$6</f>
        <v>318289.56512505497</v>
      </c>
      <c r="R21" s="11">
        <f>'UC Withheld Payment by Hospital'!J21+'UC Withheld Payment by Hospital'!T21</f>
        <v>12532823.119049842</v>
      </c>
      <c r="S21" s="11">
        <f>'UC Withheld Payment by Hospital'!K21+'UC Withheld Payment by Hospital'!U21</f>
        <v>11902038.277064398</v>
      </c>
      <c r="T21" s="11">
        <f>'UC Withheld Payment by Hospital'!L21+'UC Withheld Payment by Hospital'!V21</f>
        <v>11694260.102222754</v>
      </c>
      <c r="U21" s="11">
        <f>(R21/$R$1)*'UPL Debt Allocated by DY'!$E$4</f>
        <v>342727.97249098035</v>
      </c>
      <c r="V21" s="11">
        <f>(S21/$S$1)*'UPL Debt Allocated by DY'!$E$5</f>
        <v>325444.7502429997</v>
      </c>
      <c r="W21" s="11">
        <f>(T21/$T$1)*'UPL Debt Allocated by DY'!$E$6</f>
        <v>319764.81021512696</v>
      </c>
      <c r="X21" s="11">
        <f>'UC Withheld Payment by Hospital'!J21+'UC Withheld Payment by Hospital'!AA21</f>
        <v>12085217.442037174</v>
      </c>
      <c r="Y21" s="11">
        <f>'UC Withheld Payment by Hospital'!K21+'UC Withheld Payment by Hospital'!AB21</f>
        <v>11308018.347367281</v>
      </c>
      <c r="Z21" s="11">
        <f>'UC Withheld Payment by Hospital'!L21+'UC Withheld Payment by Hospital'!AC21</f>
        <v>11353145.705086831</v>
      </c>
      <c r="AA21" s="11">
        <f>(X21/$X$1)*'UPL Debt Allocated by DY'!$E$4</f>
        <v>330487.55509253894</v>
      </c>
      <c r="AB21" s="11">
        <f>(Y21/$Y$1)*'UPL Debt Allocated by DY'!$E$5</f>
        <v>309202.09808885795</v>
      </c>
      <c r="AC21" s="11">
        <f>(Z21/$Z$1)*'UPL Debt Allocated by DY'!$E$6</f>
        <v>310437.46675702423</v>
      </c>
    </row>
    <row r="22" spans="1:29" ht="16.2" x14ac:dyDescent="0.3">
      <c r="A22" s="13" t="s">
        <v>258</v>
      </c>
      <c r="B22" s="13" t="s">
        <v>258</v>
      </c>
      <c r="C22" s="12" t="s">
        <v>26</v>
      </c>
      <c r="D22" s="12" t="s">
        <v>13</v>
      </c>
      <c r="E22" s="12"/>
      <c r="F22" s="12"/>
      <c r="G22" s="12" t="s">
        <v>826</v>
      </c>
      <c r="H22" s="11">
        <v>14088379.109999999</v>
      </c>
      <c r="I22" s="11">
        <f>(H22/$H$1)*'UPL Debt Allocated by DY'!$E$2</f>
        <v>144219.97293643979</v>
      </c>
      <c r="J22" s="11">
        <v>14674766.460000001</v>
      </c>
      <c r="K22" s="11">
        <f>(J22/$J$1)*'UPL Debt Allocated by DY'!$E$3</f>
        <v>247022.45149695309</v>
      </c>
      <c r="L22" s="11">
        <f>'UC Withheld Payment by Hospital'!J22+'UC Withheld Payment by Hospital'!M22</f>
        <v>13367395.658392452</v>
      </c>
      <c r="M22" s="11">
        <f>'UC Withheld Payment by Hospital'!K22+'UC Withheld Payment by Hospital'!N22</f>
        <v>9923049.009723708</v>
      </c>
      <c r="N22" s="11">
        <f>'UC Withheld Payment by Hospital'!L22+'UC Withheld Payment by Hospital'!O22</f>
        <v>12692562.069571095</v>
      </c>
      <c r="O22" s="11">
        <f>(L22/$L$1)*'UPL Debt Allocated by DY'!$E$4</f>
        <v>365550.55217542313</v>
      </c>
      <c r="P22" s="11">
        <f>(M22/$M$1)*'UPL Debt Allocated by DY'!$E$5</f>
        <v>271332.02998025494</v>
      </c>
      <c r="Q22" s="11">
        <f>(N22/$N$1)*'UPL Debt Allocated by DY'!$E$6</f>
        <v>347062.11986414489</v>
      </c>
      <c r="R22" s="11">
        <f>'UC Withheld Payment by Hospital'!J22+'UC Withheld Payment by Hospital'!T22</f>
        <v>13387114.631191805</v>
      </c>
      <c r="S22" s="11">
        <f>'UC Withheld Payment by Hospital'!K22+'UC Withheld Payment by Hospital'!U22</f>
        <v>9946429.4861075208</v>
      </c>
      <c r="T22" s="11">
        <f>'UC Withheld Payment by Hospital'!L22+'UC Withheld Payment by Hospital'!V22</f>
        <v>12741806.91534118</v>
      </c>
      <c r="U22" s="11">
        <f>(R22/$R$1)*'UPL Debt Allocated by DY'!$E$4</f>
        <v>366089.79568847129</v>
      </c>
      <c r="V22" s="11">
        <f>(S22/$S$1)*'UPL Debt Allocated by DY'!$E$5</f>
        <v>271971.3367208452</v>
      </c>
      <c r="W22" s="11">
        <f>(T22/$T$1)*'UPL Debt Allocated by DY'!$E$6</f>
        <v>348408.6581336974</v>
      </c>
      <c r="X22" s="11">
        <f>'UC Withheld Payment by Hospital'!J22+'UC Withheld Payment by Hospital'!AA22</f>
        <v>12907895.76</v>
      </c>
      <c r="Y22" s="11">
        <f>'UC Withheld Payment by Hospital'!K22+'UC Withheld Payment by Hospital'!AB22</f>
        <v>9446156.8800000008</v>
      </c>
      <c r="Z22" s="11">
        <f>'UC Withheld Payment by Hospital'!L22+'UC Withheld Payment by Hospital'!AC22</f>
        <v>12098014.77</v>
      </c>
      <c r="AA22" s="11">
        <f>(X22/$X$1)*'UPL Debt Allocated by DY'!$E$4</f>
        <v>352984.87028237182</v>
      </c>
      <c r="AB22" s="11">
        <f>(Y22/$Y$1)*'UPL Debt Allocated by DY'!$E$5</f>
        <v>258292.075273517</v>
      </c>
      <c r="AC22" s="11">
        <f>(Z22/$Z$1)*'UPL Debt Allocated by DY'!$E$6</f>
        <v>330804.97296049976</v>
      </c>
    </row>
    <row r="23" spans="1:29" ht="16.2" x14ac:dyDescent="0.3">
      <c r="A23" s="13" t="s">
        <v>259</v>
      </c>
      <c r="B23" s="13" t="s">
        <v>259</v>
      </c>
      <c r="C23" s="12" t="s">
        <v>27</v>
      </c>
      <c r="D23" s="12" t="s">
        <v>13</v>
      </c>
      <c r="E23" s="12" t="s">
        <v>14</v>
      </c>
      <c r="F23" s="12"/>
      <c r="G23" s="12" t="s">
        <v>722</v>
      </c>
      <c r="H23" s="11">
        <v>14311174.780000001</v>
      </c>
      <c r="I23" s="11">
        <f>(H23/$H$1)*'UPL Debt Allocated by DY'!$E$2</f>
        <v>146500.68849973331</v>
      </c>
      <c r="J23" s="11">
        <v>9112974.5899999999</v>
      </c>
      <c r="K23" s="11">
        <f>(J23/$J$1)*'UPL Debt Allocated by DY'!$E$3</f>
        <v>153400.01013217081</v>
      </c>
      <c r="L23" s="11">
        <f>'UC Withheld Payment by Hospital'!J23+'UC Withheld Payment by Hospital'!M23</f>
        <v>12155350.049604457</v>
      </c>
      <c r="M23" s="11">
        <f>'UC Withheld Payment by Hospital'!K23+'UC Withheld Payment by Hospital'!N23</f>
        <v>15188737.556569224</v>
      </c>
      <c r="N23" s="11">
        <f>'UC Withheld Payment by Hospital'!L23+'UC Withheld Payment by Hospital'!O23</f>
        <v>12957457.605530031</v>
      </c>
      <c r="O23" s="11">
        <f>(L23/$L$1)*'UPL Debt Allocated by DY'!$E$4</f>
        <v>332405.43154932122</v>
      </c>
      <c r="P23" s="11">
        <f>(M23/$M$1)*'UPL Debt Allocated by DY'!$E$5</f>
        <v>415314.98937704158</v>
      </c>
      <c r="Q23" s="11">
        <f>(N23/$N$1)*'UPL Debt Allocated by DY'!$E$6</f>
        <v>354305.35458291462</v>
      </c>
      <c r="R23" s="11">
        <f>'UC Withheld Payment by Hospital'!J23+'UC Withheld Payment by Hospital'!T23</f>
        <v>12191087.305055371</v>
      </c>
      <c r="S23" s="11">
        <f>'UC Withheld Payment by Hospital'!K23+'UC Withheld Payment by Hospital'!U23</f>
        <v>15236712.986387433</v>
      </c>
      <c r="T23" s="11">
        <f>'UC Withheld Payment by Hospital'!L23+'UC Withheld Payment by Hospital'!V23</f>
        <v>13007364.109888475</v>
      </c>
      <c r="U23" s="11">
        <f>(R23/$R$1)*'UPL Debt Allocated by DY'!$E$4</f>
        <v>333382.71791064128</v>
      </c>
      <c r="V23" s="11">
        <f>(S23/$S$1)*'UPL Debt Allocated by DY'!$E$5</f>
        <v>416626.81105090334</v>
      </c>
      <c r="W23" s="11">
        <f>(T23/$T$1)*'UPL Debt Allocated by DY'!$E$6</f>
        <v>355669.98507301672</v>
      </c>
      <c r="X23" s="11">
        <f>'UC Withheld Payment by Hospital'!J23+'UC Withheld Payment by Hospital'!AA23</f>
        <v>12134467.381875213</v>
      </c>
      <c r="Y23" s="11">
        <f>'UC Withheld Payment by Hospital'!K23+'UC Withheld Payment by Hospital'!AB23</f>
        <v>15538828.809797063</v>
      </c>
      <c r="Z23" s="11">
        <f>'UC Withheld Payment by Hospital'!L23+'UC Withheld Payment by Hospital'!AC23</f>
        <v>12354921.910000002</v>
      </c>
      <c r="AA23" s="11">
        <f>(X23/$X$1)*'UPL Debt Allocated by DY'!$E$4</f>
        <v>331834.36513411184</v>
      </c>
      <c r="AB23" s="11">
        <f>(Y23/$Y$1)*'UPL Debt Allocated by DY'!$E$5</f>
        <v>424887.74975780386</v>
      </c>
      <c r="AC23" s="11">
        <f>(Z23/$Z$1)*'UPL Debt Allocated by DY'!$E$6</f>
        <v>337829.77505545208</v>
      </c>
    </row>
    <row r="24" spans="1:29" ht="16.2" x14ac:dyDescent="0.3">
      <c r="A24" s="13" t="s">
        <v>260</v>
      </c>
      <c r="B24" s="13" t="s">
        <v>260</v>
      </c>
      <c r="C24" s="12" t="s">
        <v>964</v>
      </c>
      <c r="D24" s="12" t="s">
        <v>13</v>
      </c>
      <c r="E24" s="12"/>
      <c r="F24" s="12"/>
      <c r="G24" s="12" t="s">
        <v>653</v>
      </c>
      <c r="H24" s="11">
        <v>1254416.43</v>
      </c>
      <c r="I24" s="11">
        <f>(H24/$H$1)*'UPL Debt Allocated by DY'!$E$2</f>
        <v>12841.214888745666</v>
      </c>
      <c r="J24" s="11">
        <v>3315509.6799999997</v>
      </c>
      <c r="K24" s="11">
        <f>(J24/$J$1)*'UPL Debt Allocated by DY'!$E$3</f>
        <v>55810.450636328438</v>
      </c>
      <c r="L24" s="11">
        <f>'UC Withheld Payment by Hospital'!J24+'UC Withheld Payment by Hospital'!M24</f>
        <v>3623524.5901560262</v>
      </c>
      <c r="M24" s="11">
        <f>'UC Withheld Payment by Hospital'!K24+'UC Withheld Payment by Hospital'!N24</f>
        <v>4660023.175335235</v>
      </c>
      <c r="N24" s="11">
        <f>'UC Withheld Payment by Hospital'!L24+'UC Withheld Payment by Hospital'!O24</f>
        <v>3924104.1143093649</v>
      </c>
      <c r="O24" s="11">
        <f>(L24/$L$1)*'UPL Debt Allocated by DY'!$E$4</f>
        <v>99090.462241322777</v>
      </c>
      <c r="P24" s="11">
        <f>(M24/$M$1)*'UPL Debt Allocated by DY'!$E$5</f>
        <v>127421.87876727502</v>
      </c>
      <c r="Q24" s="11">
        <f>(N24/$N$1)*'UPL Debt Allocated by DY'!$E$6</f>
        <v>107299.68346933143</v>
      </c>
      <c r="R24" s="11">
        <f>'UC Withheld Payment by Hospital'!J24+'UC Withheld Payment by Hospital'!T24</f>
        <v>3632037.5034798323</v>
      </c>
      <c r="S24" s="11">
        <f>'UC Withheld Payment by Hospital'!K24+'UC Withheld Payment by Hospital'!U24</f>
        <v>4670964.9646461001</v>
      </c>
      <c r="T24" s="11">
        <f>'UC Withheld Payment by Hospital'!L24+'UC Withheld Payment by Hospital'!V24</f>
        <v>3939416.7437320524</v>
      </c>
      <c r="U24" s="11">
        <f>(R24/$R$1)*'UPL Debt Allocated by DY'!$E$4</f>
        <v>99323.260031233702</v>
      </c>
      <c r="V24" s="11">
        <f>(S24/$S$1)*'UPL Debt Allocated by DY'!$E$5</f>
        <v>127721.06683965311</v>
      </c>
      <c r="W24" s="11">
        <f>(T24/$T$1)*'UPL Debt Allocated by DY'!$E$6</f>
        <v>107718.38803023902</v>
      </c>
      <c r="X24" s="11">
        <f>'UC Withheld Payment by Hospital'!J24+'UC Withheld Payment by Hospital'!AA24</f>
        <v>3442710.1398633053</v>
      </c>
      <c r="Y24" s="11">
        <f>'UC Withheld Payment by Hospital'!K24+'UC Withheld Payment by Hospital'!AB24</f>
        <v>4436843.24</v>
      </c>
      <c r="Z24" s="11">
        <f>'UC Withheld Payment by Hospital'!L24+'UC Withheld Payment by Hospital'!AC24</f>
        <v>3739230.3000000003</v>
      </c>
      <c r="AA24" s="11">
        <f>(X24/$X$1)*'UPL Debt Allocated by DY'!$E$4</f>
        <v>94145.832499305441</v>
      </c>
      <c r="AB24" s="11">
        <f>(Y24/$Y$1)*'UPL Debt Allocated by DY'!$E$5</f>
        <v>121319.33257950241</v>
      </c>
      <c r="AC24" s="11">
        <f>(Z24/$Z$1)*'UPL Debt Allocated by DY'!$E$6</f>
        <v>102244.54191872188</v>
      </c>
    </row>
    <row r="25" spans="1:29" ht="16.2" x14ac:dyDescent="0.3">
      <c r="A25" s="13" t="s">
        <v>963</v>
      </c>
      <c r="B25" s="13" t="s">
        <v>963</v>
      </c>
      <c r="C25" s="12" t="s">
        <v>962</v>
      </c>
      <c r="D25" s="12" t="s">
        <v>13</v>
      </c>
      <c r="E25" s="12"/>
      <c r="F25" s="12"/>
      <c r="G25" s="12" t="s">
        <v>660</v>
      </c>
      <c r="H25" s="11">
        <v>1682390.22</v>
      </c>
      <c r="I25" s="11">
        <f>(H25/$H$1)*'UPL Debt Allocated by DY'!$E$2</f>
        <v>17222.298612386716</v>
      </c>
      <c r="J25" s="11">
        <v>0</v>
      </c>
      <c r="K25" s="11">
        <f>(J25/$J$1)*'UPL Debt Allocated by DY'!$E$3</f>
        <v>0</v>
      </c>
      <c r="L25" s="11">
        <f>'UC Withheld Payment by Hospital'!J25+'UC Withheld Payment by Hospital'!M25</f>
        <v>0</v>
      </c>
      <c r="M25" s="11">
        <f>'UC Withheld Payment by Hospital'!K25+'UC Withheld Payment by Hospital'!N25</f>
        <v>0</v>
      </c>
      <c r="N25" s="11">
        <f>'UC Withheld Payment by Hospital'!L25+'UC Withheld Payment by Hospital'!O25</f>
        <v>0</v>
      </c>
      <c r="O25" s="11">
        <f>(L25/$L$1)*'UPL Debt Allocated by DY'!$E$4</f>
        <v>0</v>
      </c>
      <c r="P25" s="11">
        <f>(M25/$M$1)*'UPL Debt Allocated by DY'!$E$5</f>
        <v>0</v>
      </c>
      <c r="Q25" s="11">
        <f>(N25/$N$1)*'UPL Debt Allocated by DY'!$E$6</f>
        <v>0</v>
      </c>
      <c r="R25" s="11">
        <f>'UC Withheld Payment by Hospital'!J25+'UC Withheld Payment by Hospital'!T25</f>
        <v>0</v>
      </c>
      <c r="S25" s="11">
        <f>'UC Withheld Payment by Hospital'!K25+'UC Withheld Payment by Hospital'!U25</f>
        <v>0</v>
      </c>
      <c r="T25" s="11">
        <f>'UC Withheld Payment by Hospital'!L25+'UC Withheld Payment by Hospital'!V25</f>
        <v>0</v>
      </c>
      <c r="U25" s="11">
        <f>(R25/$R$1)*'UPL Debt Allocated by DY'!$E$4</f>
        <v>0</v>
      </c>
      <c r="V25" s="11">
        <f>(S25/$S$1)*'UPL Debt Allocated by DY'!$E$5</f>
        <v>0</v>
      </c>
      <c r="W25" s="11">
        <f>(T25/$T$1)*'UPL Debt Allocated by DY'!$E$6</f>
        <v>0</v>
      </c>
      <c r="X25" s="11">
        <f>'UC Withheld Payment by Hospital'!J25+'UC Withheld Payment by Hospital'!AA25</f>
        <v>0</v>
      </c>
      <c r="Y25" s="11">
        <f>'UC Withheld Payment by Hospital'!K25+'UC Withheld Payment by Hospital'!AB25</f>
        <v>0</v>
      </c>
      <c r="Z25" s="11">
        <f>'UC Withheld Payment by Hospital'!L25+'UC Withheld Payment by Hospital'!AC25</f>
        <v>0</v>
      </c>
      <c r="AA25" s="11">
        <f>(X25/$X$1)*'UPL Debt Allocated by DY'!$E$4</f>
        <v>0</v>
      </c>
      <c r="AB25" s="11">
        <f>(Y25/$Y$1)*'UPL Debt Allocated by DY'!$E$5</f>
        <v>0</v>
      </c>
      <c r="AC25" s="11">
        <f>(Z25/$Z$1)*'UPL Debt Allocated by DY'!$E$6</f>
        <v>0</v>
      </c>
    </row>
    <row r="26" spans="1:29" ht="16.2" x14ac:dyDescent="0.3">
      <c r="A26" s="13" t="s">
        <v>261</v>
      </c>
      <c r="B26" s="13" t="s">
        <v>261</v>
      </c>
      <c r="C26" s="12" t="s">
        <v>29</v>
      </c>
      <c r="D26" s="12" t="s">
        <v>28</v>
      </c>
      <c r="E26" s="12" t="s">
        <v>14</v>
      </c>
      <c r="F26" s="12"/>
      <c r="G26" s="12" t="s">
        <v>862</v>
      </c>
      <c r="H26" s="11">
        <v>1690365.15</v>
      </c>
      <c r="I26" s="11">
        <f>(H26/$H$1)*'UPL Debt Allocated by DY'!$E$2</f>
        <v>17303.936406187539</v>
      </c>
      <c r="J26" s="11">
        <v>2037870.17</v>
      </c>
      <c r="K26" s="11">
        <f>(J26/$J$1)*'UPL Debt Allocated by DY'!$E$3</f>
        <v>34303.761262440727</v>
      </c>
      <c r="L26" s="11">
        <f>'UC Withheld Payment by Hospital'!J26+'UC Withheld Payment by Hospital'!M26</f>
        <v>2568130.7513379478</v>
      </c>
      <c r="M26" s="11">
        <f>'UC Withheld Payment by Hospital'!K26+'UC Withheld Payment by Hospital'!N26</f>
        <v>2705224.0837793029</v>
      </c>
      <c r="N26" s="11">
        <f>'UC Withheld Payment by Hospital'!L26+'UC Withheld Payment by Hospital'!O26</f>
        <v>2096180.3664916412</v>
      </c>
      <c r="O26" s="11">
        <f>(L26/$L$1)*'UPL Debt Allocated by DY'!$E$4</f>
        <v>70229.208306621484</v>
      </c>
      <c r="P26" s="11">
        <f>(M26/$M$1)*'UPL Debt Allocated by DY'!$E$5</f>
        <v>73970.605353661449</v>
      </c>
      <c r="Q26" s="11">
        <f>(N26/$N$1)*'UPL Debt Allocated by DY'!$E$6</f>
        <v>57317.411380346537</v>
      </c>
      <c r="R26" s="11">
        <f>'UC Withheld Payment by Hospital'!J26+'UC Withheld Payment by Hospital'!T26</f>
        <v>2568130.7513379478</v>
      </c>
      <c r="S26" s="11">
        <f>'UC Withheld Payment by Hospital'!K26+'UC Withheld Payment by Hospital'!U26</f>
        <v>2705224.0837793029</v>
      </c>
      <c r="T26" s="11">
        <f>'UC Withheld Payment by Hospital'!L26+'UC Withheld Payment by Hospital'!V26</f>
        <v>2096180.3664916412</v>
      </c>
      <c r="U26" s="11">
        <f>(R26/$R$1)*'UPL Debt Allocated by DY'!$E$4</f>
        <v>70229.208306621484</v>
      </c>
      <c r="V26" s="11">
        <f>(S26/$S$1)*'UPL Debt Allocated by DY'!$E$5</f>
        <v>73970.60535366142</v>
      </c>
      <c r="W26" s="11">
        <f>(T26/$T$1)*'UPL Debt Allocated by DY'!$E$6</f>
        <v>57317.411380346537</v>
      </c>
      <c r="X26" s="11">
        <f>'UC Withheld Payment by Hospital'!J26+'UC Withheld Payment by Hospital'!AA26</f>
        <v>2545651.100485506</v>
      </c>
      <c r="Y26" s="11">
        <f>'UC Withheld Payment by Hospital'!K26+'UC Withheld Payment by Hospital'!AB26</f>
        <v>2659734.4418228129</v>
      </c>
      <c r="Z26" s="11">
        <f>'UC Withheld Payment by Hospital'!L26+'UC Withheld Payment by Hospital'!AC26</f>
        <v>2041108.2157039545</v>
      </c>
      <c r="AA26" s="11">
        <f>(X26/$X$1)*'UPL Debt Allocated by DY'!$E$4</f>
        <v>69614.470103921369</v>
      </c>
      <c r="AB26" s="11">
        <f>(Y26/$Y$1)*'UPL Debt Allocated by DY'!$E$5</f>
        <v>72726.754105619257</v>
      </c>
      <c r="AC26" s="11">
        <f>(Z26/$Z$1)*'UPL Debt Allocated by DY'!$E$6</f>
        <v>55811.532796252366</v>
      </c>
    </row>
    <row r="27" spans="1:29" ht="16.2" x14ac:dyDescent="0.3">
      <c r="A27" s="13" t="s">
        <v>262</v>
      </c>
      <c r="B27" s="13" t="s">
        <v>262</v>
      </c>
      <c r="C27" s="12" t="s">
        <v>961</v>
      </c>
      <c r="D27" s="12" t="s">
        <v>28</v>
      </c>
      <c r="E27" s="12" t="s">
        <v>14</v>
      </c>
      <c r="F27" s="12"/>
      <c r="G27" s="12" t="s">
        <v>837</v>
      </c>
      <c r="H27" s="11">
        <v>175934.25</v>
      </c>
      <c r="I27" s="11">
        <f>(H27/$H$1)*'UPL Debt Allocated by DY'!$E$2</f>
        <v>1801.0044005404986</v>
      </c>
      <c r="J27" s="11">
        <v>0</v>
      </c>
      <c r="K27" s="11">
        <f>(J27/$J$1)*'UPL Debt Allocated by DY'!$E$3</f>
        <v>0</v>
      </c>
      <c r="L27" s="11">
        <f>'UC Withheld Payment by Hospital'!J27+'UC Withheld Payment by Hospital'!M27</f>
        <v>26545.812054036211</v>
      </c>
      <c r="M27" s="11">
        <f>'UC Withheld Payment by Hospital'!K27+'UC Withheld Payment by Hospital'!N27</f>
        <v>163600.6102951236</v>
      </c>
      <c r="N27" s="11">
        <f>'UC Withheld Payment by Hospital'!L27+'UC Withheld Payment by Hospital'!O27</f>
        <v>149574.33304819526</v>
      </c>
      <c r="O27" s="11">
        <f>(L27/$L$1)*'UPL Debt Allocated by DY'!$E$4</f>
        <v>725.93319613499887</v>
      </c>
      <c r="P27" s="11">
        <f>(M27/$M$1)*'UPL Debt Allocated by DY'!$E$5</f>
        <v>4473.4320725299385</v>
      </c>
      <c r="Q27" s="11">
        <f>(N27/$N$1)*'UPL Debt Allocated by DY'!$E$6</f>
        <v>4089.921705360347</v>
      </c>
      <c r="R27" s="11">
        <f>'UC Withheld Payment by Hospital'!J27+'UC Withheld Payment by Hospital'!T27</f>
        <v>26545.812054036211</v>
      </c>
      <c r="S27" s="11">
        <f>'UC Withheld Payment by Hospital'!K27+'UC Withheld Payment by Hospital'!U27</f>
        <v>163600.6102951236</v>
      </c>
      <c r="T27" s="11">
        <f>'UC Withheld Payment by Hospital'!L27+'UC Withheld Payment by Hospital'!V27</f>
        <v>149574.33304819526</v>
      </c>
      <c r="U27" s="11">
        <f>(R27/$R$1)*'UPL Debt Allocated by DY'!$E$4</f>
        <v>725.93319613499887</v>
      </c>
      <c r="V27" s="11">
        <f>(S27/$S$1)*'UPL Debt Allocated by DY'!$E$5</f>
        <v>4473.4320725299367</v>
      </c>
      <c r="W27" s="11">
        <f>(T27/$T$1)*'UPL Debt Allocated by DY'!$E$6</f>
        <v>4089.921705360347</v>
      </c>
      <c r="X27" s="11">
        <f>'UC Withheld Payment by Hospital'!J27+'UC Withheld Payment by Hospital'!AA27</f>
        <v>26838.635947449726</v>
      </c>
      <c r="Y27" s="11">
        <f>'UC Withheld Payment by Hospital'!K27+'UC Withheld Payment by Hospital'!AB27</f>
        <v>161555.01292638035</v>
      </c>
      <c r="Z27" s="11">
        <f>'UC Withheld Payment by Hospital'!L27+'UC Withheld Payment by Hospital'!AC27</f>
        <v>149240.98544567957</v>
      </c>
      <c r="AA27" s="11">
        <f>(X27/$X$1)*'UPL Debt Allocated by DY'!$E$4</f>
        <v>733.94088429378075</v>
      </c>
      <c r="AB27" s="11">
        <f>(Y27/$Y$1)*'UPL Debt Allocated by DY'!$E$5</f>
        <v>4417.4980459984317</v>
      </c>
      <c r="AC27" s="11">
        <f>(Z27/$Z$1)*'UPL Debt Allocated by DY'!$E$6</f>
        <v>4080.8067351166219</v>
      </c>
    </row>
    <row r="28" spans="1:29" ht="16.2" x14ac:dyDescent="0.3">
      <c r="A28" s="13" t="s">
        <v>263</v>
      </c>
      <c r="B28" s="13" t="s">
        <v>263</v>
      </c>
      <c r="C28" s="12" t="s">
        <v>960</v>
      </c>
      <c r="D28" s="12" t="s">
        <v>13</v>
      </c>
      <c r="E28" s="12" t="s">
        <v>14</v>
      </c>
      <c r="F28" s="12"/>
      <c r="G28" s="12" t="s">
        <v>959</v>
      </c>
      <c r="H28" s="11">
        <v>0</v>
      </c>
      <c r="I28" s="11">
        <f>(H28/$H$1)*'UPL Debt Allocated by DY'!$E$2</f>
        <v>0</v>
      </c>
      <c r="J28" s="11">
        <v>0</v>
      </c>
      <c r="K28" s="11">
        <f>(J28/$J$1)*'UPL Debt Allocated by DY'!$E$3</f>
        <v>0</v>
      </c>
      <c r="L28" s="11">
        <f>'UC Withheld Payment by Hospital'!J28+'UC Withheld Payment by Hospital'!M28</f>
        <v>0</v>
      </c>
      <c r="M28" s="11">
        <f>'UC Withheld Payment by Hospital'!K28+'UC Withheld Payment by Hospital'!N28</f>
        <v>1555675.698147899</v>
      </c>
      <c r="N28" s="11">
        <f>'UC Withheld Payment by Hospital'!L28+'UC Withheld Payment by Hospital'!O28</f>
        <v>1527396.6761883846</v>
      </c>
      <c r="O28" s="11">
        <f>(L28/$L$1)*'UPL Debt Allocated by DY'!$E$4</f>
        <v>0</v>
      </c>
      <c r="P28" s="11">
        <f>(M28/$M$1)*'UPL Debt Allocated by DY'!$E$5</f>
        <v>42537.797077873409</v>
      </c>
      <c r="Q28" s="11">
        <f>(N28/$N$1)*'UPL Debt Allocated by DY'!$E$6</f>
        <v>41764.737915463491</v>
      </c>
      <c r="R28" s="11">
        <f>'UC Withheld Payment by Hospital'!J28+'UC Withheld Payment by Hospital'!T28</f>
        <v>0</v>
      </c>
      <c r="S28" s="11">
        <f>'UC Withheld Payment by Hospital'!K28+'UC Withheld Payment by Hospital'!U28</f>
        <v>1555675.698147899</v>
      </c>
      <c r="T28" s="11">
        <f>'UC Withheld Payment by Hospital'!L28+'UC Withheld Payment by Hospital'!V28</f>
        <v>1527396.6761883846</v>
      </c>
      <c r="U28" s="11">
        <f>(R28/$R$1)*'UPL Debt Allocated by DY'!$E$4</f>
        <v>0</v>
      </c>
      <c r="V28" s="11">
        <f>(S28/$S$1)*'UPL Debt Allocated by DY'!$E$5</f>
        <v>42537.797077873387</v>
      </c>
      <c r="W28" s="11">
        <f>(T28/$T$1)*'UPL Debt Allocated by DY'!$E$6</f>
        <v>41764.737915463491</v>
      </c>
      <c r="X28" s="11">
        <f>'UC Withheld Payment by Hospital'!J28+'UC Withheld Payment by Hospital'!AA28</f>
        <v>0</v>
      </c>
      <c r="Y28" s="11">
        <f>'UC Withheld Payment by Hospital'!K28+'UC Withheld Payment by Hospital'!AB28</f>
        <v>1541195.7891087928</v>
      </c>
      <c r="Z28" s="11">
        <f>'UC Withheld Payment by Hospital'!L28+'UC Withheld Payment by Hospital'!AC28</f>
        <v>1502350.7029422109</v>
      </c>
      <c r="AA28" s="11">
        <f>(X28/$X$1)*'UPL Debt Allocated by DY'!$E$4</f>
        <v>0</v>
      </c>
      <c r="AB28" s="11">
        <f>(Y28/$Y$1)*'UPL Debt Allocated by DY'!$E$5</f>
        <v>42141.864022452661</v>
      </c>
      <c r="AC28" s="11">
        <f>(Z28/$Z$1)*'UPL Debt Allocated by DY'!$E$6</f>
        <v>41079.887329645404</v>
      </c>
    </row>
    <row r="29" spans="1:29" ht="16.2" x14ac:dyDescent="0.3">
      <c r="A29" s="13" t="s">
        <v>264</v>
      </c>
      <c r="B29" s="13" t="s">
        <v>264</v>
      </c>
      <c r="C29" s="12" t="s">
        <v>576</v>
      </c>
      <c r="D29" s="12" t="s">
        <v>28</v>
      </c>
      <c r="E29" s="12" t="s">
        <v>14</v>
      </c>
      <c r="F29" s="12"/>
      <c r="G29" s="12" t="s">
        <v>958</v>
      </c>
      <c r="H29" s="11">
        <v>677153.46</v>
      </c>
      <c r="I29" s="11">
        <f>(H29/$H$1)*'UPL Debt Allocated by DY'!$E$2</f>
        <v>6931.8871186322413</v>
      </c>
      <c r="J29" s="11">
        <v>44514.010000000009</v>
      </c>
      <c r="K29" s="11">
        <f>(J29/$J$1)*'UPL Debt Allocated by DY'!$E$3</f>
        <v>749.31072369242224</v>
      </c>
      <c r="L29" s="11">
        <f>'UC Withheld Payment by Hospital'!J29+'UC Withheld Payment by Hospital'!M29</f>
        <v>610744.76485062297</v>
      </c>
      <c r="M29" s="11">
        <f>'UC Withheld Payment by Hospital'!K29+'UC Withheld Payment by Hospital'!N29</f>
        <v>655185.20527014229</v>
      </c>
      <c r="N29" s="11">
        <f>'UC Withheld Payment by Hospital'!L29+'UC Withheld Payment by Hospital'!O29</f>
        <v>805193.89020955795</v>
      </c>
      <c r="O29" s="11">
        <f>(L29/$L$1)*'UPL Debt Allocated by DY'!$E$4</f>
        <v>16701.68907503131</v>
      </c>
      <c r="P29" s="11">
        <f>(M29/$M$1)*'UPL Debt Allocated by DY'!$E$5</f>
        <v>17915.131889883462</v>
      </c>
      <c r="Q29" s="11">
        <f>(N29/$N$1)*'UPL Debt Allocated by DY'!$E$6</f>
        <v>22017.012554757584</v>
      </c>
      <c r="R29" s="11">
        <f>'UC Withheld Payment by Hospital'!J29+'UC Withheld Payment by Hospital'!T29</f>
        <v>611497.77439226932</v>
      </c>
      <c r="S29" s="11">
        <f>'UC Withheld Payment by Hospital'!K29+'UC Withheld Payment by Hospital'!U29</f>
        <v>655786.08440468158</v>
      </c>
      <c r="T29" s="11">
        <f>'UC Withheld Payment by Hospital'!L29+'UC Withheld Payment by Hospital'!V29</f>
        <v>805193.89020955795</v>
      </c>
      <c r="U29" s="11">
        <f>(R29/$R$1)*'UPL Debt Allocated by DY'!$E$4</f>
        <v>16722.28119789328</v>
      </c>
      <c r="V29" s="11">
        <f>(S29/$S$1)*'UPL Debt Allocated by DY'!$E$5</f>
        <v>17931.562097492788</v>
      </c>
      <c r="W29" s="11">
        <f>(T29/$T$1)*'UPL Debt Allocated by DY'!$E$6</f>
        <v>22017.012554757584</v>
      </c>
      <c r="X29" s="11">
        <f>'UC Withheld Payment by Hospital'!J29+'UC Withheld Payment by Hospital'!AA29</f>
        <v>637462.52639274241</v>
      </c>
      <c r="Y29" s="11">
        <f>'UC Withheld Payment by Hospital'!K29+'UC Withheld Payment by Hospital'!AB29</f>
        <v>637649.95193414402</v>
      </c>
      <c r="Z29" s="11">
        <f>'UC Withheld Payment by Hospital'!L29+'UC Withheld Payment by Hospital'!AC29</f>
        <v>788229.15714623837</v>
      </c>
      <c r="AA29" s="11">
        <f>(X29/$X$1)*'UPL Debt Allocated by DY'!$E$4</f>
        <v>17432.32447583813</v>
      </c>
      <c r="AB29" s="11">
        <f>(Y29/$Y$1)*'UPL Debt Allocated by DY'!$E$5</f>
        <v>17435.654676860333</v>
      </c>
      <c r="AC29" s="11">
        <f>(Z29/$Z$1)*'UPL Debt Allocated by DY'!$E$6</f>
        <v>21553.133301096052</v>
      </c>
    </row>
    <row r="30" spans="1:29" ht="16.2" x14ac:dyDescent="0.3">
      <c r="A30" s="13" t="s">
        <v>265</v>
      </c>
      <c r="B30" s="13" t="s">
        <v>265</v>
      </c>
      <c r="C30" s="12" t="s">
        <v>30</v>
      </c>
      <c r="D30" s="12" t="s">
        <v>28</v>
      </c>
      <c r="E30" s="12" t="s">
        <v>14</v>
      </c>
      <c r="F30" s="12"/>
      <c r="G30" s="12" t="s">
        <v>957</v>
      </c>
      <c r="H30" s="11">
        <v>162504</v>
      </c>
      <c r="I30" s="11">
        <f>(H30/$H$1)*'UPL Debt Allocated by DY'!$E$2</f>
        <v>1663.5215661841466</v>
      </c>
      <c r="J30" s="11">
        <v>187000.78</v>
      </c>
      <c r="K30" s="11">
        <f>(J30/$J$1)*'UPL Debt Allocated by DY'!$E$3</f>
        <v>3147.8109878855535</v>
      </c>
      <c r="L30" s="11">
        <f>'UC Withheld Payment by Hospital'!J30+'UC Withheld Payment by Hospital'!M30</f>
        <v>91861.595410104419</v>
      </c>
      <c r="M30" s="11">
        <f>'UC Withheld Payment by Hospital'!K30+'UC Withheld Payment by Hospital'!N30</f>
        <v>338106.67659879057</v>
      </c>
      <c r="N30" s="11">
        <f>'UC Withheld Payment by Hospital'!L30+'UC Withheld Payment by Hospital'!O30</f>
        <v>186348.32994861592</v>
      </c>
      <c r="O30" s="11">
        <f>(L30/$L$1)*'UPL Debt Allocated by DY'!$E$4</f>
        <v>2512.0867058944591</v>
      </c>
      <c r="P30" s="11">
        <f>(M30/$M$1)*'UPL Debt Allocated by DY'!$E$5</f>
        <v>9245.0587336141489</v>
      </c>
      <c r="Q30" s="11">
        <f>(N30/$N$1)*'UPL Debt Allocated by DY'!$E$6</f>
        <v>5095.4603231887313</v>
      </c>
      <c r="R30" s="11">
        <f>'UC Withheld Payment by Hospital'!J30+'UC Withheld Payment by Hospital'!T30</f>
        <v>91946.188986830952</v>
      </c>
      <c r="S30" s="11">
        <f>'UC Withheld Payment by Hospital'!K30+'UC Withheld Payment by Hospital'!U30</f>
        <v>338408.13434411754</v>
      </c>
      <c r="T30" s="11">
        <f>'UC Withheld Payment by Hospital'!L30+'UC Withheld Payment by Hospital'!V30</f>
        <v>186348.32994861592</v>
      </c>
      <c r="U30" s="11">
        <f>(R30/$R$1)*'UPL Debt Allocated by DY'!$E$4</f>
        <v>2514.400038234814</v>
      </c>
      <c r="V30" s="11">
        <f>(S30/$S$1)*'UPL Debt Allocated by DY'!$E$5</f>
        <v>9253.3016780874295</v>
      </c>
      <c r="W30" s="11">
        <f>(T30/$T$1)*'UPL Debt Allocated by DY'!$E$6</f>
        <v>5095.4603231887313</v>
      </c>
      <c r="X30" s="11">
        <f>'UC Withheld Payment by Hospital'!J30+'UC Withheld Payment by Hospital'!AA30</f>
        <v>91079.981972833426</v>
      </c>
      <c r="Y30" s="11">
        <f>'UC Withheld Payment by Hospital'!K30+'UC Withheld Payment by Hospital'!AB30</f>
        <v>326822.26812280423</v>
      </c>
      <c r="Z30" s="11">
        <f>'UC Withheld Payment by Hospital'!L30+'UC Withheld Payment by Hospital'!AC30</f>
        <v>179652.54354540707</v>
      </c>
      <c r="AA30" s="11">
        <f>(X30/$X$1)*'UPL Debt Allocated by DY'!$E$4</f>
        <v>2490.7123685976662</v>
      </c>
      <c r="AB30" s="11">
        <f>(Y30/$Y$1)*'UPL Debt Allocated by DY'!$E$5</f>
        <v>8936.5022147543332</v>
      </c>
      <c r="AC30" s="11">
        <f>(Z30/$Z$1)*'UPL Debt Allocated by DY'!$E$6</f>
        <v>4912.3724792595367</v>
      </c>
    </row>
    <row r="31" spans="1:29" ht="16.2" x14ac:dyDescent="0.3">
      <c r="A31" s="13" t="s">
        <v>266</v>
      </c>
      <c r="B31" s="13" t="s">
        <v>266</v>
      </c>
      <c r="C31" s="12" t="s">
        <v>632</v>
      </c>
      <c r="D31" s="12" t="s">
        <v>28</v>
      </c>
      <c r="E31" s="12" t="s">
        <v>14</v>
      </c>
      <c r="F31" s="12"/>
      <c r="G31" s="12" t="s">
        <v>761</v>
      </c>
      <c r="H31" s="11">
        <v>821292.32000000007</v>
      </c>
      <c r="I31" s="11">
        <f>(H31/$H$1)*'UPL Debt Allocated by DY'!$E$2</f>
        <v>8407.4083497108459</v>
      </c>
      <c r="J31" s="11">
        <v>881434.89</v>
      </c>
      <c r="K31" s="11">
        <f>(J31/$J$1)*'UPL Debt Allocated by DY'!$E$3</f>
        <v>14837.320100203295</v>
      </c>
      <c r="L31" s="11">
        <f>'UC Withheld Payment by Hospital'!J31+'UC Withheld Payment by Hospital'!M31</f>
        <v>346382.62</v>
      </c>
      <c r="M31" s="11">
        <f>'UC Withheld Payment by Hospital'!K31+'UC Withheld Payment by Hospital'!N31</f>
        <v>574060.76607053052</v>
      </c>
      <c r="N31" s="11">
        <f>'UC Withheld Payment by Hospital'!L31+'UC Withheld Payment by Hospital'!O31</f>
        <v>783009.38021870831</v>
      </c>
      <c r="O31" s="11">
        <f>(L31/$L$1)*'UPL Debt Allocated by DY'!$E$4</f>
        <v>9472.3281363691603</v>
      </c>
      <c r="P31" s="11">
        <f>(M31/$M$1)*'UPL Debt Allocated by DY'!$E$5</f>
        <v>15696.896471770446</v>
      </c>
      <c r="Q31" s="11">
        <f>(N31/$N$1)*'UPL Debt Allocated by DY'!$E$6</f>
        <v>21410.405076821353</v>
      </c>
      <c r="R31" s="11">
        <f>'UC Withheld Payment by Hospital'!J31+'UC Withheld Payment by Hospital'!T31</f>
        <v>346382.62</v>
      </c>
      <c r="S31" s="11">
        <f>'UC Withheld Payment by Hospital'!K31+'UC Withheld Payment by Hospital'!U31</f>
        <v>574060.76607053052</v>
      </c>
      <c r="T31" s="11">
        <f>'UC Withheld Payment by Hospital'!L31+'UC Withheld Payment by Hospital'!V31</f>
        <v>783009.38021870831</v>
      </c>
      <c r="U31" s="11">
        <f>(R31/$R$1)*'UPL Debt Allocated by DY'!$E$4</f>
        <v>9472.3281363691603</v>
      </c>
      <c r="V31" s="11">
        <f>(S31/$S$1)*'UPL Debt Allocated by DY'!$E$5</f>
        <v>15696.89647177044</v>
      </c>
      <c r="W31" s="11">
        <f>(T31/$T$1)*'UPL Debt Allocated by DY'!$E$6</f>
        <v>21410.405076821353</v>
      </c>
      <c r="X31" s="11">
        <f>'UC Withheld Payment by Hospital'!J31+'UC Withheld Payment by Hospital'!AA31</f>
        <v>346382.62</v>
      </c>
      <c r="Y31" s="11">
        <f>'UC Withheld Payment by Hospital'!K31+'UC Withheld Payment by Hospital'!AB31</f>
        <v>563325.72</v>
      </c>
      <c r="Z31" s="11">
        <f>'UC Withheld Payment by Hospital'!L31+'UC Withheld Payment by Hospital'!AC31</f>
        <v>771268.37612341193</v>
      </c>
      <c r="AA31" s="11">
        <f>(X31/$X$1)*'UPL Debt Allocated by DY'!$E$4</f>
        <v>9472.3281363691531</v>
      </c>
      <c r="AB31" s="11">
        <f>(Y31/$Y$1)*'UPL Debt Allocated by DY'!$E$5</f>
        <v>15403.361506923029</v>
      </c>
      <c r="AC31" s="11">
        <f>(Z31/$Z$1)*'UPL Debt Allocated by DY'!$E$6</f>
        <v>21089.362111003098</v>
      </c>
    </row>
    <row r="32" spans="1:29" ht="16.2" x14ac:dyDescent="0.3">
      <c r="A32" s="13" t="s">
        <v>601</v>
      </c>
      <c r="B32" s="13" t="s">
        <v>601</v>
      </c>
      <c r="C32" s="12" t="s">
        <v>577</v>
      </c>
      <c r="D32" s="12" t="s">
        <v>13</v>
      </c>
      <c r="E32" s="12"/>
      <c r="F32" s="12"/>
      <c r="G32" s="12" t="s">
        <v>653</v>
      </c>
      <c r="H32" s="11">
        <v>71533.25</v>
      </c>
      <c r="I32" s="11">
        <f>(H32/$H$1)*'UPL Debt Allocated by DY'!$E$2</f>
        <v>732.27184607297113</v>
      </c>
      <c r="J32" s="11">
        <v>1287550.94</v>
      </c>
      <c r="K32" s="11">
        <f>(J32/$J$1)*'UPL Debt Allocated by DY'!$E$3</f>
        <v>21673.529898615252</v>
      </c>
      <c r="L32" s="11">
        <f>'UC Withheld Payment by Hospital'!J32+'UC Withheld Payment by Hospital'!M32</f>
        <v>990411.95196957549</v>
      </c>
      <c r="M32" s="11">
        <f>'UC Withheld Payment by Hospital'!K32+'UC Withheld Payment by Hospital'!N32</f>
        <v>0</v>
      </c>
      <c r="N32" s="11">
        <f>'UC Withheld Payment by Hospital'!L32+'UC Withheld Payment by Hospital'!O32</f>
        <v>0</v>
      </c>
      <c r="O32" s="11">
        <f>(L32/$L$1)*'UPL Debt Allocated by DY'!$E$4</f>
        <v>27084.231302476175</v>
      </c>
      <c r="P32" s="11">
        <f>(M32/$M$1)*'UPL Debt Allocated by DY'!$E$5</f>
        <v>0</v>
      </c>
      <c r="Q32" s="11">
        <f>(N32/$N$1)*'UPL Debt Allocated by DY'!$E$6</f>
        <v>0</v>
      </c>
      <c r="R32" s="11">
        <f>'UC Withheld Payment by Hospital'!J32+'UC Withheld Payment by Hospital'!T32</f>
        <v>992774.61338069732</v>
      </c>
      <c r="S32" s="11">
        <f>'UC Withheld Payment by Hospital'!K32+'UC Withheld Payment by Hospital'!U32</f>
        <v>0</v>
      </c>
      <c r="T32" s="11">
        <f>'UC Withheld Payment by Hospital'!L32+'UC Withheld Payment by Hospital'!V32</f>
        <v>0</v>
      </c>
      <c r="U32" s="11">
        <f>(R32/$R$1)*'UPL Debt Allocated by DY'!$E$4</f>
        <v>27148.841657814686</v>
      </c>
      <c r="V32" s="11">
        <f>(S32/$S$1)*'UPL Debt Allocated by DY'!$E$5</f>
        <v>0</v>
      </c>
      <c r="W32" s="11">
        <f>(T32/$T$1)*'UPL Debt Allocated by DY'!$E$6</f>
        <v>0</v>
      </c>
      <c r="X32" s="11">
        <f>'UC Withheld Payment by Hospital'!J32+'UC Withheld Payment by Hospital'!AA32</f>
        <v>943913.72607137321</v>
      </c>
      <c r="Y32" s="11">
        <f>'UC Withheld Payment by Hospital'!K32+'UC Withheld Payment by Hospital'!AB32</f>
        <v>0</v>
      </c>
      <c r="Z32" s="11">
        <f>'UC Withheld Payment by Hospital'!L32+'UC Withheld Payment by Hospital'!AC32</f>
        <v>0</v>
      </c>
      <c r="AA32" s="11">
        <f>(X32/$X$1)*'UPL Debt Allocated by DY'!$E$4</f>
        <v>25812.670814057918</v>
      </c>
      <c r="AB32" s="11">
        <f>(Y32/$Y$1)*'UPL Debt Allocated by DY'!$E$5</f>
        <v>0</v>
      </c>
      <c r="AC32" s="11">
        <f>(Z32/$Z$1)*'UPL Debt Allocated by DY'!$E$6</f>
        <v>0</v>
      </c>
    </row>
    <row r="33" spans="1:29" ht="16.2" x14ac:dyDescent="0.3">
      <c r="A33" s="13" t="s">
        <v>267</v>
      </c>
      <c r="B33" s="13" t="s">
        <v>267</v>
      </c>
      <c r="C33" s="12" t="s">
        <v>956</v>
      </c>
      <c r="D33" s="12" t="s">
        <v>13</v>
      </c>
      <c r="E33" s="12"/>
      <c r="F33" s="12" t="s">
        <v>661</v>
      </c>
      <c r="G33" s="12" t="s">
        <v>675</v>
      </c>
      <c r="H33" s="11">
        <v>0</v>
      </c>
      <c r="I33" s="11">
        <f>(H33/$H$1)*'UPL Debt Allocated by DY'!$E$2</f>
        <v>0</v>
      </c>
      <c r="J33" s="11">
        <v>1953046.63</v>
      </c>
      <c r="K33" s="11">
        <f>(J33/$J$1)*'UPL Debt Allocated by DY'!$E$3</f>
        <v>32875.914430767887</v>
      </c>
      <c r="L33" s="11">
        <f>'UC Withheld Payment by Hospital'!J33+'UC Withheld Payment by Hospital'!M33</f>
        <v>4013200.4229123695</v>
      </c>
      <c r="M33" s="11">
        <f>'UC Withheld Payment by Hospital'!K33+'UC Withheld Payment by Hospital'!N33</f>
        <v>4518486.8417516518</v>
      </c>
      <c r="N33" s="11">
        <f>'UC Withheld Payment by Hospital'!L33+'UC Withheld Payment by Hospital'!O33</f>
        <v>14781529.143584706</v>
      </c>
      <c r="O33" s="11">
        <f>(L33/$L$1)*'UPL Debt Allocated by DY'!$E$4</f>
        <v>109746.70519797284</v>
      </c>
      <c r="P33" s="11">
        <f>(M33/$M$1)*'UPL Debt Allocated by DY'!$E$5</f>
        <v>123551.76377846823</v>
      </c>
      <c r="Q33" s="11">
        <f>(N33/$N$1)*'UPL Debt Allocated by DY'!$E$6</f>
        <v>404182.29284889379</v>
      </c>
      <c r="R33" s="11">
        <f>'UC Withheld Payment by Hospital'!J33+'UC Withheld Payment by Hospital'!T33</f>
        <v>4128659.1141403862</v>
      </c>
      <c r="S33" s="11">
        <f>'UC Withheld Payment by Hospital'!K33+'UC Withheld Payment by Hospital'!U33</f>
        <v>4675930.9383525513</v>
      </c>
      <c r="T33" s="11">
        <f>'UC Withheld Payment by Hospital'!L33+'UC Withheld Payment by Hospital'!V33</f>
        <v>14960176.7110337</v>
      </c>
      <c r="U33" s="11">
        <f>(R33/$R$1)*'UPL Debt Allocated by DY'!$E$4</f>
        <v>112904.08823730519</v>
      </c>
      <c r="V33" s="11">
        <f>(S33/$S$1)*'UPL Debt Allocated by DY'!$E$5</f>
        <v>127856.85451189778</v>
      </c>
      <c r="W33" s="11">
        <f>(T33/$T$1)*'UPL Debt Allocated by DY'!$E$6</f>
        <v>409067.18552285305</v>
      </c>
      <c r="X33" s="11">
        <f>'UC Withheld Payment by Hospital'!J33+'UC Withheld Payment by Hospital'!AA33</f>
        <v>12461653.649290185</v>
      </c>
      <c r="Y33" s="11">
        <f>'UC Withheld Payment by Hospital'!K33+'UC Withheld Payment by Hospital'!AB33</f>
        <v>22702579.76888676</v>
      </c>
      <c r="Z33" s="11">
        <f>'UC Withheld Payment by Hospital'!L33+'UC Withheld Payment by Hospital'!AC33</f>
        <v>24011285.906034552</v>
      </c>
      <c r="AA33" s="11">
        <f>(X33/$X$1)*'UPL Debt Allocated by DY'!$E$4</f>
        <v>340781.74155463907</v>
      </c>
      <c r="AB33" s="11">
        <f>(Y33/$Y$1)*'UPL Debt Allocated by DY'!$E$5</f>
        <v>620770.59666283266</v>
      </c>
      <c r="AC33" s="11">
        <f>(Z33/$Z$1)*'UPL Debt Allocated by DY'!$E$6</f>
        <v>656558.36398789496</v>
      </c>
    </row>
    <row r="34" spans="1:29" ht="16.2" x14ac:dyDescent="0.3">
      <c r="A34" s="14" t="s">
        <v>955</v>
      </c>
      <c r="B34" s="13" t="s">
        <v>955</v>
      </c>
      <c r="C34" s="12" t="s">
        <v>954</v>
      </c>
      <c r="D34" s="12" t="s">
        <v>13</v>
      </c>
      <c r="E34" s="12"/>
      <c r="F34" s="12" t="s">
        <v>661</v>
      </c>
      <c r="G34" s="12" t="s">
        <v>673</v>
      </c>
      <c r="H34" s="11">
        <v>0</v>
      </c>
      <c r="I34" s="11">
        <f>(H34/$H$1)*'UPL Debt Allocated by DY'!$E$2</f>
        <v>0</v>
      </c>
      <c r="J34" s="11">
        <v>0</v>
      </c>
      <c r="K34" s="11">
        <f>(J34/$J$1)*'UPL Debt Allocated by DY'!$E$3</f>
        <v>0</v>
      </c>
      <c r="L34" s="11">
        <f>'UC Withheld Payment by Hospital'!J34+'UC Withheld Payment by Hospital'!M34</f>
        <v>0</v>
      </c>
      <c r="M34" s="11">
        <f>'UC Withheld Payment by Hospital'!K34+'UC Withheld Payment by Hospital'!N34</f>
        <v>0</v>
      </c>
      <c r="N34" s="11">
        <f>'UC Withheld Payment by Hospital'!L34+'UC Withheld Payment by Hospital'!O34</f>
        <v>0</v>
      </c>
      <c r="O34" s="11">
        <f>(L34/$L$1)*'UPL Debt Allocated by DY'!$E$4</f>
        <v>0</v>
      </c>
      <c r="P34" s="11">
        <f>(M34/$M$1)*'UPL Debt Allocated by DY'!$E$5</f>
        <v>0</v>
      </c>
      <c r="Q34" s="11">
        <f>(N34/$N$1)*'UPL Debt Allocated by DY'!$E$6</f>
        <v>0</v>
      </c>
      <c r="R34" s="11">
        <f>'UC Withheld Payment by Hospital'!J34+'UC Withheld Payment by Hospital'!T34</f>
        <v>0</v>
      </c>
      <c r="S34" s="11">
        <f>'UC Withheld Payment by Hospital'!K34+'UC Withheld Payment by Hospital'!U34</f>
        <v>0</v>
      </c>
      <c r="T34" s="11">
        <f>'UC Withheld Payment by Hospital'!L34+'UC Withheld Payment by Hospital'!V34</f>
        <v>0</v>
      </c>
      <c r="U34" s="11">
        <f>(R34/$R$1)*'UPL Debt Allocated by DY'!$E$4</f>
        <v>0</v>
      </c>
      <c r="V34" s="11">
        <f>(S34/$S$1)*'UPL Debt Allocated by DY'!$E$5</f>
        <v>0</v>
      </c>
      <c r="W34" s="11">
        <f>(T34/$T$1)*'UPL Debt Allocated by DY'!$E$6</f>
        <v>0</v>
      </c>
      <c r="X34" s="11">
        <f>'UC Withheld Payment by Hospital'!J34+'UC Withheld Payment by Hospital'!AA34</f>
        <v>0</v>
      </c>
      <c r="Y34" s="11">
        <f>'UC Withheld Payment by Hospital'!K34+'UC Withheld Payment by Hospital'!AB34</f>
        <v>0</v>
      </c>
      <c r="Z34" s="11">
        <f>'UC Withheld Payment by Hospital'!L34+'UC Withheld Payment by Hospital'!AC34</f>
        <v>0</v>
      </c>
      <c r="AA34" s="11">
        <f>(X34/$X$1)*'UPL Debt Allocated by DY'!$E$4</f>
        <v>0</v>
      </c>
      <c r="AB34" s="11">
        <f>(Y34/$Y$1)*'UPL Debt Allocated by DY'!$E$5</f>
        <v>0</v>
      </c>
      <c r="AC34" s="11">
        <f>(Z34/$Z$1)*'UPL Debt Allocated by DY'!$E$6</f>
        <v>0</v>
      </c>
    </row>
    <row r="35" spans="1:29" ht="16.2" x14ac:dyDescent="0.3">
      <c r="A35" s="13" t="s">
        <v>268</v>
      </c>
      <c r="B35" s="13" t="s">
        <v>268</v>
      </c>
      <c r="C35" s="12" t="s">
        <v>953</v>
      </c>
      <c r="D35" s="12" t="s">
        <v>744</v>
      </c>
      <c r="E35" s="12"/>
      <c r="F35" s="12"/>
      <c r="G35" s="12" t="s">
        <v>673</v>
      </c>
      <c r="H35" s="11">
        <v>0</v>
      </c>
      <c r="I35" s="11">
        <f>(H35/$H$1)*'UPL Debt Allocated by DY'!$E$2</f>
        <v>0</v>
      </c>
      <c r="J35" s="11">
        <v>0</v>
      </c>
      <c r="K35" s="11">
        <f>(J35/$J$1)*'UPL Debt Allocated by DY'!$E$3</f>
        <v>0</v>
      </c>
      <c r="L35" s="11">
        <f>'UC Withheld Payment by Hospital'!J35+'UC Withheld Payment by Hospital'!M35</f>
        <v>0</v>
      </c>
      <c r="M35" s="11">
        <f>'UC Withheld Payment by Hospital'!K35+'UC Withheld Payment by Hospital'!N35</f>
        <v>477448.46</v>
      </c>
      <c r="N35" s="11">
        <f>'UC Withheld Payment by Hospital'!L35+'UC Withheld Payment by Hospital'!O35</f>
        <v>629744.27</v>
      </c>
      <c r="O35" s="11">
        <f>(L35/$L$1)*'UPL Debt Allocated by DY'!$E$4</f>
        <v>0</v>
      </c>
      <c r="P35" s="11">
        <f>(M35/$M$1)*'UPL Debt Allocated by DY'!$E$5</f>
        <v>13055.166787526889</v>
      </c>
      <c r="Q35" s="11">
        <f>(N35/$N$1)*'UPL Debt Allocated by DY'!$E$6</f>
        <v>17219.563719327471</v>
      </c>
      <c r="R35" s="11">
        <f>'UC Withheld Payment by Hospital'!J35+'UC Withheld Payment by Hospital'!T35</f>
        <v>0</v>
      </c>
      <c r="S35" s="11">
        <f>'UC Withheld Payment by Hospital'!K35+'UC Withheld Payment by Hospital'!U35</f>
        <v>477448.46</v>
      </c>
      <c r="T35" s="11">
        <f>'UC Withheld Payment by Hospital'!L35+'UC Withheld Payment by Hospital'!V35</f>
        <v>629744.27</v>
      </c>
      <c r="U35" s="11">
        <f>(R35/$R$1)*'UPL Debt Allocated by DY'!$E$4</f>
        <v>0</v>
      </c>
      <c r="V35" s="11">
        <f>(S35/$S$1)*'UPL Debt Allocated by DY'!$E$5</f>
        <v>13055.166787526885</v>
      </c>
      <c r="W35" s="11">
        <f>(T35/$T$1)*'UPL Debt Allocated by DY'!$E$6</f>
        <v>17219.563719327471</v>
      </c>
      <c r="X35" s="11">
        <f>'UC Withheld Payment by Hospital'!J35+'UC Withheld Payment by Hospital'!AA35</f>
        <v>0</v>
      </c>
      <c r="Y35" s="11">
        <f>'UC Withheld Payment by Hospital'!K35+'UC Withheld Payment by Hospital'!AB35</f>
        <v>477448.46</v>
      </c>
      <c r="Z35" s="11">
        <f>'UC Withheld Payment by Hospital'!L35+'UC Withheld Payment by Hospital'!AC35</f>
        <v>629744.27</v>
      </c>
      <c r="AA35" s="11">
        <f>(X35/$X$1)*'UPL Debt Allocated by DY'!$E$4</f>
        <v>0</v>
      </c>
      <c r="AB35" s="11">
        <f>(Y35/$Y$1)*'UPL Debt Allocated by DY'!$E$5</f>
        <v>13055.166787526905</v>
      </c>
      <c r="AC35" s="11">
        <f>(Z35/$Z$1)*'UPL Debt Allocated by DY'!$E$6</f>
        <v>17219.563719327452</v>
      </c>
    </row>
    <row r="36" spans="1:29" ht="16.2" x14ac:dyDescent="0.3">
      <c r="A36" s="13" t="s">
        <v>269</v>
      </c>
      <c r="B36" s="13" t="s">
        <v>269</v>
      </c>
      <c r="C36" s="12" t="s">
        <v>578</v>
      </c>
      <c r="D36" s="12" t="s">
        <v>744</v>
      </c>
      <c r="E36" s="12"/>
      <c r="F36" s="12"/>
      <c r="G36" s="12" t="s">
        <v>733</v>
      </c>
      <c r="H36" s="11">
        <v>1876389</v>
      </c>
      <c r="I36" s="11">
        <f>(H36/$H$1)*'UPL Debt Allocated by DY'!$E$2</f>
        <v>19208.22606243972</v>
      </c>
      <c r="J36" s="11">
        <v>1780391.0100000002</v>
      </c>
      <c r="K36" s="11">
        <f>(J36/$J$1)*'UPL Debt Allocated by DY'!$E$3</f>
        <v>29969.577581498103</v>
      </c>
      <c r="L36" s="11">
        <f>'UC Withheld Payment by Hospital'!J36+'UC Withheld Payment by Hospital'!M36</f>
        <v>1510602.74</v>
      </c>
      <c r="M36" s="11">
        <f>'UC Withheld Payment by Hospital'!K36+'UC Withheld Payment by Hospital'!N36</f>
        <v>460095.83</v>
      </c>
      <c r="N36" s="11">
        <f>'UC Withheld Payment by Hospital'!L36+'UC Withheld Payment by Hospital'!O36</f>
        <v>198760.46</v>
      </c>
      <c r="O36" s="11">
        <f>(L36/$L$1)*'UPL Debt Allocated by DY'!$E$4</f>
        <v>41309.592372095183</v>
      </c>
      <c r="P36" s="11">
        <f>(M36/$M$1)*'UPL Debt Allocated by DY'!$E$5</f>
        <v>12580.683156660758</v>
      </c>
      <c r="Q36" s="11">
        <f>(N36/$N$1)*'UPL Debt Allocated by DY'!$E$6</f>
        <v>5434.8543828002412</v>
      </c>
      <c r="R36" s="11">
        <f>'UC Withheld Payment by Hospital'!J36+'UC Withheld Payment by Hospital'!T36</f>
        <v>1510602.74</v>
      </c>
      <c r="S36" s="11">
        <f>'UC Withheld Payment by Hospital'!K36+'UC Withheld Payment by Hospital'!U36</f>
        <v>460095.83</v>
      </c>
      <c r="T36" s="11">
        <f>'UC Withheld Payment by Hospital'!L36+'UC Withheld Payment by Hospital'!V36</f>
        <v>198760.46</v>
      </c>
      <c r="U36" s="11">
        <f>(R36/$R$1)*'UPL Debt Allocated by DY'!$E$4</f>
        <v>41309.592372095183</v>
      </c>
      <c r="V36" s="11">
        <f>(S36/$S$1)*'UPL Debt Allocated by DY'!$E$5</f>
        <v>12580.683156660753</v>
      </c>
      <c r="W36" s="11">
        <f>(T36/$T$1)*'UPL Debt Allocated by DY'!$E$6</f>
        <v>5434.8543828002412</v>
      </c>
      <c r="X36" s="11">
        <f>'UC Withheld Payment by Hospital'!J36+'UC Withheld Payment by Hospital'!AA36</f>
        <v>1510602.74</v>
      </c>
      <c r="Y36" s="11">
        <f>'UC Withheld Payment by Hospital'!K36+'UC Withheld Payment by Hospital'!AB36</f>
        <v>460095.83</v>
      </c>
      <c r="Z36" s="11">
        <f>'UC Withheld Payment by Hospital'!L36+'UC Withheld Payment by Hospital'!AC36</f>
        <v>198760.46</v>
      </c>
      <c r="AA36" s="11">
        <f>(X36/$X$1)*'UPL Debt Allocated by DY'!$E$4</f>
        <v>41309.592372095161</v>
      </c>
      <c r="AB36" s="11">
        <f>(Y36/$Y$1)*'UPL Debt Allocated by DY'!$E$5</f>
        <v>12580.683156660771</v>
      </c>
      <c r="AC36" s="11">
        <f>(Z36/$Z$1)*'UPL Debt Allocated by DY'!$E$6</f>
        <v>5434.8543828002366</v>
      </c>
    </row>
    <row r="37" spans="1:29" ht="16.2" x14ac:dyDescent="0.3">
      <c r="A37" s="13" t="s">
        <v>270</v>
      </c>
      <c r="B37" s="13" t="s">
        <v>270</v>
      </c>
      <c r="C37" s="12" t="s">
        <v>952</v>
      </c>
      <c r="D37" s="12" t="s">
        <v>744</v>
      </c>
      <c r="E37" s="12"/>
      <c r="F37" s="12"/>
      <c r="G37" s="12" t="s">
        <v>808</v>
      </c>
      <c r="H37" s="11">
        <v>230663</v>
      </c>
      <c r="I37" s="11">
        <f>(H37/$H$1)*'UPL Debt Allocated by DY'!$E$2</f>
        <v>2361.2518770044667</v>
      </c>
      <c r="J37" s="11">
        <v>665204.01</v>
      </c>
      <c r="K37" s="11">
        <f>(J37/$J$1)*'UPL Debt Allocated by DY'!$E$3</f>
        <v>11197.47464081985</v>
      </c>
      <c r="L37" s="11">
        <f>'UC Withheld Payment by Hospital'!J37+'UC Withheld Payment by Hospital'!M37</f>
        <v>2534675.29</v>
      </c>
      <c r="M37" s="11">
        <f>'UC Withheld Payment by Hospital'!K37+'UC Withheld Payment by Hospital'!N37</f>
        <v>134089.39999999991</v>
      </c>
      <c r="N37" s="11">
        <f>'UC Withheld Payment by Hospital'!L37+'UC Withheld Payment by Hospital'!O37</f>
        <v>83026.06</v>
      </c>
      <c r="O37" s="11">
        <f>(L37/$L$1)*'UPL Debt Allocated by DY'!$E$4</f>
        <v>69314.320868716401</v>
      </c>
      <c r="P37" s="11">
        <f>(M37/$M$1)*'UPL Debt Allocated by DY'!$E$5</f>
        <v>3666.4889052933731</v>
      </c>
      <c r="Q37" s="11">
        <f>(N37/$N$1)*'UPL Debt Allocated by DY'!$E$6</f>
        <v>2270.2430155255015</v>
      </c>
      <c r="R37" s="11">
        <f>'UC Withheld Payment by Hospital'!J37+'UC Withheld Payment by Hospital'!T37</f>
        <v>2534675.29</v>
      </c>
      <c r="S37" s="11">
        <f>'UC Withheld Payment by Hospital'!K37+'UC Withheld Payment by Hospital'!U37</f>
        <v>134089.39999999991</v>
      </c>
      <c r="T37" s="11">
        <f>'UC Withheld Payment by Hospital'!L37+'UC Withheld Payment by Hospital'!V37</f>
        <v>83026.06</v>
      </c>
      <c r="U37" s="11">
        <f>(R37/$R$1)*'UPL Debt Allocated by DY'!$E$4</f>
        <v>69314.320868716401</v>
      </c>
      <c r="V37" s="11">
        <f>(S37/$S$1)*'UPL Debt Allocated by DY'!$E$5</f>
        <v>3666.4889052933713</v>
      </c>
      <c r="W37" s="11">
        <f>(T37/$T$1)*'UPL Debt Allocated by DY'!$E$6</f>
        <v>2270.2430155255015</v>
      </c>
      <c r="X37" s="11">
        <f>'UC Withheld Payment by Hospital'!J37+'UC Withheld Payment by Hospital'!AA37</f>
        <v>2534675.29</v>
      </c>
      <c r="Y37" s="11">
        <f>'UC Withheld Payment by Hospital'!K37+'UC Withheld Payment by Hospital'!AB37</f>
        <v>134089.39999999991</v>
      </c>
      <c r="Z37" s="11">
        <f>'UC Withheld Payment by Hospital'!L37+'UC Withheld Payment by Hospital'!AC37</f>
        <v>83026.06</v>
      </c>
      <c r="AA37" s="11">
        <f>(X37/$X$1)*'UPL Debt Allocated by DY'!$E$4</f>
        <v>69314.320868716342</v>
      </c>
      <c r="AB37" s="11">
        <f>(Y37/$Y$1)*'UPL Debt Allocated by DY'!$E$5</f>
        <v>3666.4889052933772</v>
      </c>
      <c r="AC37" s="11">
        <f>(Z37/$Z$1)*'UPL Debt Allocated by DY'!$E$6</f>
        <v>2270.2430155254992</v>
      </c>
    </row>
    <row r="38" spans="1:29" ht="16.2" x14ac:dyDescent="0.3">
      <c r="A38" s="13" t="s">
        <v>271</v>
      </c>
      <c r="B38" s="13" t="s">
        <v>271</v>
      </c>
      <c r="C38" s="12" t="s">
        <v>951</v>
      </c>
      <c r="D38" s="12" t="s">
        <v>744</v>
      </c>
      <c r="E38" s="12"/>
      <c r="F38" s="12"/>
      <c r="G38" s="12" t="s">
        <v>889</v>
      </c>
      <c r="H38" s="11">
        <v>806172</v>
      </c>
      <c r="I38" s="11">
        <f>(H38/$H$1)*'UPL Debt Allocated by DY'!$E$2</f>
        <v>8252.6246003409506</v>
      </c>
      <c r="J38" s="11">
        <v>651565.99</v>
      </c>
      <c r="K38" s="11">
        <f>(J38/$J$1)*'UPL Debt Allocated by DY'!$E$3</f>
        <v>10967.903891387665</v>
      </c>
      <c r="L38" s="11">
        <f>'UC Withheld Payment by Hospital'!J38+'UC Withheld Payment by Hospital'!M38</f>
        <v>6163855.4400000004</v>
      </c>
      <c r="M38" s="11">
        <f>'UC Withheld Payment by Hospital'!K38+'UC Withheld Payment by Hospital'!N38</f>
        <v>380915.06999999983</v>
      </c>
      <c r="N38" s="11">
        <f>'UC Withheld Payment by Hospital'!L38+'UC Withheld Payment by Hospital'!O38</f>
        <v>153606.79</v>
      </c>
      <c r="O38" s="11">
        <f>(L38/$L$1)*'UPL Debt Allocated by DY'!$E$4</f>
        <v>168559.44248248977</v>
      </c>
      <c r="P38" s="11">
        <f>(M38/$M$1)*'UPL Debt Allocated by DY'!$E$5</f>
        <v>10415.59495391917</v>
      </c>
      <c r="Q38" s="11">
        <f>(N38/$N$1)*'UPL Debt Allocated by DY'!$E$6</f>
        <v>4200.1841606694625</v>
      </c>
      <c r="R38" s="11">
        <f>'UC Withheld Payment by Hospital'!J38+'UC Withheld Payment by Hospital'!T38</f>
        <v>6163855.4400000004</v>
      </c>
      <c r="S38" s="11">
        <f>'UC Withheld Payment by Hospital'!K38+'UC Withheld Payment by Hospital'!U38</f>
        <v>380915.06999999983</v>
      </c>
      <c r="T38" s="11">
        <f>'UC Withheld Payment by Hospital'!L38+'UC Withheld Payment by Hospital'!V38</f>
        <v>153606.79</v>
      </c>
      <c r="U38" s="11">
        <f>(R38/$R$1)*'UPL Debt Allocated by DY'!$E$4</f>
        <v>168559.44248248977</v>
      </c>
      <c r="V38" s="11">
        <f>(S38/$S$1)*'UPL Debt Allocated by DY'!$E$5</f>
        <v>10415.594953919164</v>
      </c>
      <c r="W38" s="11">
        <f>(T38/$T$1)*'UPL Debt Allocated by DY'!$E$6</f>
        <v>4200.1841606694625</v>
      </c>
      <c r="X38" s="11">
        <f>'UC Withheld Payment by Hospital'!J38+'UC Withheld Payment by Hospital'!AA38</f>
        <v>6163855.4400000004</v>
      </c>
      <c r="Y38" s="11">
        <f>'UC Withheld Payment by Hospital'!K38+'UC Withheld Payment by Hospital'!AB38</f>
        <v>380915.06999999983</v>
      </c>
      <c r="Z38" s="11">
        <f>'UC Withheld Payment by Hospital'!L38+'UC Withheld Payment by Hospital'!AC38</f>
        <v>153606.79</v>
      </c>
      <c r="AA38" s="11">
        <f>(X38/$X$1)*'UPL Debt Allocated by DY'!$E$4</f>
        <v>168559.44248248966</v>
      </c>
      <c r="AB38" s="11">
        <f>(Y38/$Y$1)*'UPL Debt Allocated by DY'!$E$5</f>
        <v>10415.594953919179</v>
      </c>
      <c r="AC38" s="11">
        <f>(Z38/$Z$1)*'UPL Debt Allocated by DY'!$E$6</f>
        <v>4200.1841606694597</v>
      </c>
    </row>
    <row r="39" spans="1:29" ht="16.2" x14ac:dyDescent="0.3">
      <c r="A39" s="14" t="s">
        <v>602</v>
      </c>
      <c r="B39" s="13" t="s">
        <v>602</v>
      </c>
      <c r="C39" s="12" t="s">
        <v>615</v>
      </c>
      <c r="D39" s="12" t="s">
        <v>13</v>
      </c>
      <c r="E39" s="12"/>
      <c r="F39" s="12"/>
      <c r="G39" s="12" t="s">
        <v>693</v>
      </c>
      <c r="H39" s="11">
        <v>71804</v>
      </c>
      <c r="I39" s="11">
        <f>(H39/$H$1)*'UPL Debt Allocated by DY'!$E$2</f>
        <v>735.04346070426857</v>
      </c>
      <c r="J39" s="11">
        <v>187992.46</v>
      </c>
      <c r="K39" s="11">
        <f>(J39/$J$1)*'UPL Debt Allocated by DY'!$E$3</f>
        <v>3164.5040797564343</v>
      </c>
      <c r="L39" s="11">
        <f>'UC Withheld Payment by Hospital'!J39+'UC Withheld Payment by Hospital'!M39</f>
        <v>3401.2935605827724</v>
      </c>
      <c r="M39" s="11">
        <f>'UC Withheld Payment by Hospital'!K39+'UC Withheld Payment by Hospital'!N39</f>
        <v>0</v>
      </c>
      <c r="N39" s="11">
        <f>'UC Withheld Payment by Hospital'!L39+'UC Withheld Payment by Hospital'!O39</f>
        <v>0</v>
      </c>
      <c r="O39" s="11">
        <f>(L39/$L$1)*'UPL Debt Allocated by DY'!$E$4</f>
        <v>93.013236905360429</v>
      </c>
      <c r="P39" s="11">
        <f>(M39/$M$1)*'UPL Debt Allocated by DY'!$E$5</f>
        <v>0</v>
      </c>
      <c r="Q39" s="11">
        <f>(N39/$N$1)*'UPL Debt Allocated by DY'!$E$6</f>
        <v>0</v>
      </c>
      <c r="R39" s="11">
        <f>'UC Withheld Payment by Hospital'!J39+'UC Withheld Payment by Hospital'!T39</f>
        <v>3547.2566292110509</v>
      </c>
      <c r="S39" s="11">
        <f>'UC Withheld Payment by Hospital'!K39+'UC Withheld Payment by Hospital'!U39</f>
        <v>0</v>
      </c>
      <c r="T39" s="11">
        <f>'UC Withheld Payment by Hospital'!L39+'UC Withheld Payment by Hospital'!V39</f>
        <v>0</v>
      </c>
      <c r="U39" s="11">
        <f>(R39/$R$1)*'UPL Debt Allocated by DY'!$E$4</f>
        <v>97.004805771715283</v>
      </c>
      <c r="V39" s="11">
        <f>(S39/$S$1)*'UPL Debt Allocated by DY'!$E$5</f>
        <v>0</v>
      </c>
      <c r="W39" s="11">
        <f>(T39/$T$1)*'UPL Debt Allocated by DY'!$E$6</f>
        <v>0</v>
      </c>
      <c r="X39" s="11">
        <f>'UC Withheld Payment by Hospital'!J39+'UC Withheld Payment by Hospital'!AA39</f>
        <v>14485.732790378157</v>
      </c>
      <c r="Y39" s="11">
        <f>'UC Withheld Payment by Hospital'!K39+'UC Withheld Payment by Hospital'!AB39</f>
        <v>0</v>
      </c>
      <c r="Z39" s="11">
        <f>'UC Withheld Payment by Hospital'!L39+'UC Withheld Payment by Hospital'!AC39</f>
        <v>0</v>
      </c>
      <c r="AA39" s="11">
        <f>(X39/$X$1)*'UPL Debt Allocated by DY'!$E$4</f>
        <v>396.13308048257232</v>
      </c>
      <c r="AB39" s="11">
        <f>(Y39/$Y$1)*'UPL Debt Allocated by DY'!$E$5</f>
        <v>0</v>
      </c>
      <c r="AC39" s="11">
        <f>(Z39/$Z$1)*'UPL Debt Allocated by DY'!$E$6</f>
        <v>0</v>
      </c>
    </row>
    <row r="40" spans="1:29" ht="16.2" x14ac:dyDescent="0.3">
      <c r="A40" s="13" t="s">
        <v>272</v>
      </c>
      <c r="B40" s="13" t="s">
        <v>272</v>
      </c>
      <c r="C40" s="12" t="s">
        <v>950</v>
      </c>
      <c r="D40" s="12" t="s">
        <v>744</v>
      </c>
      <c r="E40" s="12"/>
      <c r="F40" s="12"/>
      <c r="G40" s="12" t="s">
        <v>697</v>
      </c>
      <c r="H40" s="11">
        <v>290452</v>
      </c>
      <c r="I40" s="11">
        <f>(H40/$H$1)*'UPL Debt Allocated by DY'!$E$2</f>
        <v>2973.3001399431259</v>
      </c>
      <c r="J40" s="11">
        <v>122471.01999999999</v>
      </c>
      <c r="K40" s="11">
        <f>(J40/$J$1)*'UPL Debt Allocated by DY'!$E$3</f>
        <v>2061.5722696640696</v>
      </c>
      <c r="L40" s="11">
        <f>'UC Withheld Payment by Hospital'!J40+'UC Withheld Payment by Hospital'!M40</f>
        <v>319675.15999999997</v>
      </c>
      <c r="M40" s="11">
        <f>'UC Withheld Payment by Hospital'!K40+'UC Withheld Payment by Hospital'!N40</f>
        <v>5847.820000000007</v>
      </c>
      <c r="N40" s="11">
        <f>'UC Withheld Payment by Hospital'!L40+'UC Withheld Payment by Hospital'!O40</f>
        <v>60334.05</v>
      </c>
      <c r="O40" s="11">
        <f>(L40/$L$1)*'UPL Debt Allocated by DY'!$E$4</f>
        <v>8741.9744459647336</v>
      </c>
      <c r="P40" s="11">
        <f>(M40/$M$1)*'UPL Debt Allocated by DY'!$E$5</f>
        <v>159.90053762752859</v>
      </c>
      <c r="Q40" s="11">
        <f>(N40/$N$1)*'UPL Debt Allocated by DY'!$E$6</f>
        <v>1649.7585891811123</v>
      </c>
      <c r="R40" s="11">
        <f>'UC Withheld Payment by Hospital'!J40+'UC Withheld Payment by Hospital'!T40</f>
        <v>319675.15999999997</v>
      </c>
      <c r="S40" s="11">
        <f>'UC Withheld Payment by Hospital'!K40+'UC Withheld Payment by Hospital'!U40</f>
        <v>5847.820000000007</v>
      </c>
      <c r="T40" s="11">
        <f>'UC Withheld Payment by Hospital'!L40+'UC Withheld Payment by Hospital'!V40</f>
        <v>60334.05</v>
      </c>
      <c r="U40" s="11">
        <f>(R40/$R$1)*'UPL Debt Allocated by DY'!$E$4</f>
        <v>8741.9744459647336</v>
      </c>
      <c r="V40" s="11">
        <f>(S40/$S$1)*'UPL Debt Allocated by DY'!$E$5</f>
        <v>159.90053762752854</v>
      </c>
      <c r="W40" s="11">
        <f>(T40/$T$1)*'UPL Debt Allocated by DY'!$E$6</f>
        <v>1649.7585891811123</v>
      </c>
      <c r="X40" s="11">
        <f>'UC Withheld Payment by Hospital'!J40+'UC Withheld Payment by Hospital'!AA40</f>
        <v>319675.15999999997</v>
      </c>
      <c r="Y40" s="11">
        <f>'UC Withheld Payment by Hospital'!K40+'UC Withheld Payment by Hospital'!AB40</f>
        <v>5847.820000000007</v>
      </c>
      <c r="Z40" s="11">
        <f>'UC Withheld Payment by Hospital'!L40+'UC Withheld Payment by Hospital'!AC40</f>
        <v>60334.05</v>
      </c>
      <c r="AA40" s="11">
        <f>(X40/$X$1)*'UPL Debt Allocated by DY'!$E$4</f>
        <v>8741.9744459647263</v>
      </c>
      <c r="AB40" s="11">
        <f>(Y40/$Y$1)*'UPL Debt Allocated by DY'!$E$5</f>
        <v>159.90053762752876</v>
      </c>
      <c r="AC40" s="11">
        <f>(Z40/$Z$1)*'UPL Debt Allocated by DY'!$E$6</f>
        <v>1649.7585891811109</v>
      </c>
    </row>
    <row r="41" spans="1:29" ht="16.2" x14ac:dyDescent="0.3">
      <c r="A41" s="15" t="s">
        <v>218</v>
      </c>
      <c r="B41" s="13" t="s">
        <v>218</v>
      </c>
      <c r="C41" s="12" t="s">
        <v>949</v>
      </c>
      <c r="D41" s="12" t="s">
        <v>219</v>
      </c>
      <c r="E41" s="12"/>
      <c r="F41" s="12"/>
      <c r="G41" s="12" t="s">
        <v>704</v>
      </c>
      <c r="H41" s="11">
        <v>43105.279999999999</v>
      </c>
      <c r="I41" s="11">
        <f>(H41/$H$1)*'UPL Debt Allocated by DY'!$E$2</f>
        <v>441.26029449371197</v>
      </c>
      <c r="J41" s="11">
        <v>213109.99</v>
      </c>
      <c r="K41" s="11">
        <f>(J41/$J$1)*'UPL Debt Allocated by DY'!$E$3</f>
        <v>3587.311069772973</v>
      </c>
      <c r="L41" s="11">
        <f>'UC Withheld Payment by Hospital'!J41+'UC Withheld Payment by Hospital'!M41</f>
        <v>0</v>
      </c>
      <c r="M41" s="11">
        <f>'UC Withheld Payment by Hospital'!K41+'UC Withheld Payment by Hospital'!N41</f>
        <v>103469.51079918312</v>
      </c>
      <c r="N41" s="11">
        <f>'UC Withheld Payment by Hospital'!L41+'UC Withheld Payment by Hospital'!O41</f>
        <v>132207.11079208466</v>
      </c>
      <c r="O41" s="11">
        <f>(L41/$L$1)*'UPL Debt Allocated by DY'!$E$4</f>
        <v>0</v>
      </c>
      <c r="P41" s="11">
        <f>(M41/$M$1)*'UPL Debt Allocated by DY'!$E$5</f>
        <v>2829.2304490984225</v>
      </c>
      <c r="Q41" s="11">
        <f>(N41/$N$1)*'UPL Debt Allocated by DY'!$E$6</f>
        <v>3615.0368917727319</v>
      </c>
      <c r="R41" s="11">
        <f>'UC Withheld Payment by Hospital'!J41+'UC Withheld Payment by Hospital'!T41</f>
        <v>0</v>
      </c>
      <c r="S41" s="11">
        <f>'UC Withheld Payment by Hospital'!K41+'UC Withheld Payment by Hospital'!U41</f>
        <v>103713.88787399892</v>
      </c>
      <c r="T41" s="11">
        <f>'UC Withheld Payment by Hospital'!L41+'UC Withheld Payment by Hospital'!V41</f>
        <v>132750.42341364929</v>
      </c>
      <c r="U41" s="11">
        <f>(R41/$R$1)*'UPL Debt Allocated by DY'!$E$4</f>
        <v>0</v>
      </c>
      <c r="V41" s="11">
        <f>(S41/$S$1)*'UPL Debt Allocated by DY'!$E$5</f>
        <v>2835.9126017034755</v>
      </c>
      <c r="W41" s="11">
        <f>(T41/$T$1)*'UPL Debt Allocated by DY'!$E$6</f>
        <v>3629.8930909510859</v>
      </c>
      <c r="X41" s="11">
        <f>'UC Withheld Payment by Hospital'!J41+'UC Withheld Payment by Hospital'!AA41</f>
        <v>0</v>
      </c>
      <c r="Y41" s="11">
        <f>'UC Withheld Payment by Hospital'!K41+'UC Withheld Payment by Hospital'!AB41</f>
        <v>98487.6</v>
      </c>
      <c r="Z41" s="11">
        <f>'UC Withheld Payment by Hospital'!L41+'UC Withheld Payment by Hospital'!AC41</f>
        <v>125814.87971999492</v>
      </c>
      <c r="AA41" s="11">
        <f>(X41/$X$1)*'UPL Debt Allocated by DY'!$E$4</f>
        <v>0</v>
      </c>
      <c r="AB41" s="11">
        <f>(Y41/$Y$1)*'UPL Debt Allocated by DY'!$E$5</f>
        <v>2693.0069991287323</v>
      </c>
      <c r="AC41" s="11">
        <f>(Z41/$Z$1)*'UPL Debt Allocated by DY'!$E$6</f>
        <v>3440.2493859578458</v>
      </c>
    </row>
    <row r="42" spans="1:29" ht="16.2" x14ac:dyDescent="0.3">
      <c r="A42" s="18" t="s">
        <v>231</v>
      </c>
      <c r="B42" s="18" t="s">
        <v>231</v>
      </c>
      <c r="C42" s="12" t="s">
        <v>629</v>
      </c>
      <c r="D42" s="12" t="s">
        <v>219</v>
      </c>
      <c r="E42" s="12"/>
      <c r="F42" s="12"/>
      <c r="G42" s="12" t="s">
        <v>653</v>
      </c>
      <c r="H42" s="11">
        <v>17470929.670000002</v>
      </c>
      <c r="I42" s="11">
        <f>(H42/$H$1)*'UPL Debt Allocated by DY'!$E$2</f>
        <v>178846.47939331635</v>
      </c>
      <c r="J42" s="11">
        <v>0</v>
      </c>
      <c r="K42" s="11">
        <f>(J42/$J$1)*'UPL Debt Allocated by DY'!$E$3</f>
        <v>0</v>
      </c>
      <c r="L42" s="11">
        <f>'UC Withheld Payment by Hospital'!J42+'UC Withheld Payment by Hospital'!M42</f>
        <v>22414609.675342936</v>
      </c>
      <c r="M42" s="11">
        <f>'UC Withheld Payment by Hospital'!K42+'UC Withheld Payment by Hospital'!N42</f>
        <v>14753658.9329054</v>
      </c>
      <c r="N42" s="11">
        <f>'UC Withheld Payment by Hospital'!L42+'UC Withheld Payment by Hospital'!O42</f>
        <v>18746606.332623132</v>
      </c>
      <c r="O42" s="11">
        <f>(L42/$L$1)*'UPL Debt Allocated by DY'!$E$4</f>
        <v>612959.55869114702</v>
      </c>
      <c r="P42" s="11">
        <f>(M42/$M$1)*'UPL Debt Allocated by DY'!$E$5</f>
        <v>403418.36707435601</v>
      </c>
      <c r="Q42" s="11">
        <f>(N42/$N$1)*'UPL Debt Allocated by DY'!$E$6</f>
        <v>512602.33342933294</v>
      </c>
      <c r="R42" s="11">
        <f>'UC Withheld Payment by Hospital'!J42+'UC Withheld Payment by Hospital'!T42</f>
        <v>22449082.491291415</v>
      </c>
      <c r="S42" s="11">
        <f>'UC Withheld Payment by Hospital'!K42+'UC Withheld Payment by Hospital'!U42</f>
        <v>14788504.513926353</v>
      </c>
      <c r="T42" s="11">
        <f>'UC Withheld Payment by Hospital'!L42+'UC Withheld Payment by Hospital'!V42</f>
        <v>18823646.577621166</v>
      </c>
      <c r="U42" s="11">
        <f>(R42/$R$1)*'UPL Debt Allocated by DY'!$E$4</f>
        <v>613902.26714588609</v>
      </c>
      <c r="V42" s="11">
        <f>(S42/$S$1)*'UPL Debt Allocated by DY'!$E$5</f>
        <v>404371.17122003646</v>
      </c>
      <c r="W42" s="11">
        <f>(T42/$T$1)*'UPL Debt Allocated by DY'!$E$6</f>
        <v>514708.90187448327</v>
      </c>
      <c r="X42" s="11">
        <f>'UC Withheld Payment by Hospital'!J42+'UC Withheld Payment by Hospital'!AA42</f>
        <v>21612591.41</v>
      </c>
      <c r="Y42" s="11">
        <f>'UC Withheld Payment by Hospital'!K42+'UC Withheld Payment by Hospital'!AB42</f>
        <v>14043291.25</v>
      </c>
      <c r="Z42" s="11">
        <f>'UC Withheld Payment by Hospital'!L42+'UC Withheld Payment by Hospital'!AC42</f>
        <v>17840205.710745376</v>
      </c>
      <c r="AA42" s="11">
        <f>(X42/$X$1)*'UPL Debt Allocated by DY'!$E$4</f>
        <v>591027.222187976</v>
      </c>
      <c r="AB42" s="11">
        <f>(Y42/$Y$1)*'UPL Debt Allocated by DY'!$E$5</f>
        <v>383994.34677109896</v>
      </c>
      <c r="AC42" s="11">
        <f>(Z42/$Z$1)*'UPL Debt Allocated by DY'!$E$6</f>
        <v>487817.95029606152</v>
      </c>
    </row>
    <row r="43" spans="1:29" ht="16.2" x14ac:dyDescent="0.3">
      <c r="A43" s="15" t="s">
        <v>220</v>
      </c>
      <c r="B43" s="13" t="s">
        <v>220</v>
      </c>
      <c r="C43" s="12" t="s">
        <v>948</v>
      </c>
      <c r="D43" s="12" t="s">
        <v>219</v>
      </c>
      <c r="E43" s="12"/>
      <c r="F43" s="12"/>
      <c r="G43" s="12" t="s">
        <v>809</v>
      </c>
      <c r="H43" s="11">
        <v>2309325</v>
      </c>
      <c r="I43" s="11">
        <f>(H43/$H$1)*'UPL Debt Allocated by DY'!$E$2</f>
        <v>23640.106956310025</v>
      </c>
      <c r="J43" s="11">
        <v>4375841.01</v>
      </c>
      <c r="K43" s="11">
        <f>(J43/$J$1)*'UPL Debt Allocated by DY'!$E$3</f>
        <v>73659.160205204593</v>
      </c>
      <c r="L43" s="11">
        <f>'UC Withheld Payment by Hospital'!J43+'UC Withheld Payment by Hospital'!M43</f>
        <v>1905911.1714627156</v>
      </c>
      <c r="M43" s="11">
        <f>'UC Withheld Payment by Hospital'!K43+'UC Withheld Payment by Hospital'!N43</f>
        <v>2089449.2809069066</v>
      </c>
      <c r="N43" s="11">
        <f>'UC Withheld Payment by Hospital'!L43+'UC Withheld Payment by Hospital'!O43</f>
        <v>1183006.9721455486</v>
      </c>
      <c r="O43" s="11">
        <f>(L43/$L$1)*'UPL Debt Allocated by DY'!$E$4</f>
        <v>52119.866796049369</v>
      </c>
      <c r="P43" s="11">
        <f>(M43/$M$1)*'UPL Debt Allocated by DY'!$E$5</f>
        <v>57133.09632691618</v>
      </c>
      <c r="Q43" s="11">
        <f>(N43/$N$1)*'UPL Debt Allocated by DY'!$E$6</f>
        <v>32347.835316181488</v>
      </c>
      <c r="R43" s="11">
        <f>'UC Withheld Payment by Hospital'!J43+'UC Withheld Payment by Hospital'!T43</f>
        <v>1908842.3902042652</v>
      </c>
      <c r="S43" s="11">
        <f>'UC Withheld Payment by Hospital'!K43+'UC Withheld Payment by Hospital'!U43</f>
        <v>2094384.1974261259</v>
      </c>
      <c r="T43" s="11">
        <f>'UC Withheld Payment by Hospital'!L43+'UC Withheld Payment by Hospital'!V43</f>
        <v>1187868.6065949448</v>
      </c>
      <c r="U43" s="11">
        <f>(R43/$R$1)*'UPL Debt Allocated by DY'!$E$4</f>
        <v>52200.025164732637</v>
      </c>
      <c r="V43" s="11">
        <f>(S43/$S$1)*'UPL Debt Allocated by DY'!$E$5</f>
        <v>57268.034783395691</v>
      </c>
      <c r="W43" s="11">
        <f>(T43/$T$1)*'UPL Debt Allocated by DY'!$E$6</f>
        <v>32480.770585574977</v>
      </c>
      <c r="X43" s="11">
        <f>'UC Withheld Payment by Hospital'!J43+'UC Withheld Payment by Hospital'!AA43</f>
        <v>1837715.6700000002</v>
      </c>
      <c r="Y43" s="11">
        <f>'UC Withheld Payment by Hospital'!K43+'UC Withheld Payment by Hospital'!AB43</f>
        <v>1988845.27</v>
      </c>
      <c r="Z43" s="11">
        <f>'UC Withheld Payment by Hospital'!L43+'UC Withheld Payment by Hospital'!AC43</f>
        <v>1125808.4467090762</v>
      </c>
      <c r="AA43" s="11">
        <f>(X43/$X$1)*'UPL Debt Allocated by DY'!$E$4</f>
        <v>50254.96327612365</v>
      </c>
      <c r="AB43" s="11">
        <f>(Y43/$Y$1)*'UPL Debt Allocated by DY'!$E$5</f>
        <v>54382.219003144295</v>
      </c>
      <c r="AC43" s="11">
        <f>(Z43/$Z$1)*'UPL Debt Allocated by DY'!$E$6</f>
        <v>30783.813696096044</v>
      </c>
    </row>
    <row r="44" spans="1:29" ht="16.2" x14ac:dyDescent="0.3">
      <c r="A44" s="13" t="s">
        <v>273</v>
      </c>
      <c r="B44" s="13" t="s">
        <v>273</v>
      </c>
      <c r="C44" s="12" t="s">
        <v>947</v>
      </c>
      <c r="D44" s="12" t="s">
        <v>13</v>
      </c>
      <c r="E44" s="12" t="s">
        <v>14</v>
      </c>
      <c r="F44" s="12"/>
      <c r="G44" s="12" t="s">
        <v>946</v>
      </c>
      <c r="H44" s="11">
        <v>0</v>
      </c>
      <c r="I44" s="11">
        <f>(H44/$H$1)*'UPL Debt Allocated by DY'!$E$2</f>
        <v>0</v>
      </c>
      <c r="J44" s="11">
        <v>0</v>
      </c>
      <c r="K44" s="11">
        <f>(J44/$J$1)*'UPL Debt Allocated by DY'!$E$3</f>
        <v>0</v>
      </c>
      <c r="L44" s="11">
        <f>'UC Withheld Payment by Hospital'!J44+'UC Withheld Payment by Hospital'!M44</f>
        <v>0</v>
      </c>
      <c r="M44" s="11">
        <f>'UC Withheld Payment by Hospital'!K44+'UC Withheld Payment by Hospital'!N44</f>
        <v>1186195.4952606871</v>
      </c>
      <c r="N44" s="11">
        <f>'UC Withheld Payment by Hospital'!L44+'UC Withheld Payment by Hospital'!O44</f>
        <v>1181380.9779180824</v>
      </c>
      <c r="O44" s="11">
        <f>(L44/$L$1)*'UPL Debt Allocated by DY'!$E$4</f>
        <v>0</v>
      </c>
      <c r="P44" s="11">
        <f>(M44/$M$1)*'UPL Debt Allocated by DY'!$E$5</f>
        <v>32434.872725825382</v>
      </c>
      <c r="Q44" s="11">
        <f>(N44/$N$1)*'UPL Debt Allocated by DY'!$E$6</f>
        <v>32303.374552438276</v>
      </c>
      <c r="R44" s="11">
        <f>'UC Withheld Payment by Hospital'!J44+'UC Withheld Payment by Hospital'!T44</f>
        <v>0</v>
      </c>
      <c r="S44" s="11">
        <f>'UC Withheld Payment by Hospital'!K44+'UC Withheld Payment by Hospital'!U44</f>
        <v>1186195.4952606871</v>
      </c>
      <c r="T44" s="11">
        <f>'UC Withheld Payment by Hospital'!L44+'UC Withheld Payment by Hospital'!V44</f>
        <v>1181380.9779180824</v>
      </c>
      <c r="U44" s="11">
        <f>(R44/$R$1)*'UPL Debt Allocated by DY'!$E$4</f>
        <v>0</v>
      </c>
      <c r="V44" s="11">
        <f>(S44/$S$1)*'UPL Debt Allocated by DY'!$E$5</f>
        <v>32434.872725825368</v>
      </c>
      <c r="W44" s="11">
        <f>(T44/$T$1)*'UPL Debt Allocated by DY'!$E$6</f>
        <v>32303.374552438276</v>
      </c>
      <c r="X44" s="11">
        <f>'UC Withheld Payment by Hospital'!J44+'UC Withheld Payment by Hospital'!AA44</f>
        <v>0</v>
      </c>
      <c r="Y44" s="11">
        <f>'UC Withheld Payment by Hospital'!K44+'UC Withheld Payment by Hospital'!AB44</f>
        <v>1488098.407655064</v>
      </c>
      <c r="Z44" s="11">
        <f>'UC Withheld Payment by Hospital'!L44+'UC Withheld Payment by Hospital'!AC44</f>
        <v>1152179.96</v>
      </c>
      <c r="AA44" s="11">
        <f>(X44/$X$1)*'UPL Debt Allocated by DY'!$E$4</f>
        <v>0</v>
      </c>
      <c r="AB44" s="11">
        <f>(Y44/$Y$1)*'UPL Debt Allocated by DY'!$E$5</f>
        <v>40689.989675932899</v>
      </c>
      <c r="AC44" s="11">
        <f>(Z44/$Z$1)*'UPL Debt Allocated by DY'!$E$6</f>
        <v>31504.90950453929</v>
      </c>
    </row>
    <row r="45" spans="1:29" ht="16.2" x14ac:dyDescent="0.3">
      <c r="A45" s="15" t="s">
        <v>221</v>
      </c>
      <c r="B45" s="13" t="s">
        <v>221</v>
      </c>
      <c r="C45" s="12" t="s">
        <v>945</v>
      </c>
      <c r="D45" s="12" t="s">
        <v>219</v>
      </c>
      <c r="E45" s="12"/>
      <c r="F45" s="12"/>
      <c r="G45" s="12" t="s">
        <v>684</v>
      </c>
      <c r="H45" s="11">
        <v>2785981.06</v>
      </c>
      <c r="I45" s="11">
        <f>(H45/$H$1)*'UPL Debt Allocated by DY'!$E$2</f>
        <v>28519.541526919762</v>
      </c>
      <c r="J45" s="11">
        <v>3165654</v>
      </c>
      <c r="K45" s="11">
        <f>(J45/$J$1)*'UPL Debt Allocated by DY'!$E$3</f>
        <v>53287.908451739371</v>
      </c>
      <c r="L45" s="11">
        <f>'UC Withheld Payment by Hospital'!J45+'UC Withheld Payment by Hospital'!M45</f>
        <v>4557658.28970196</v>
      </c>
      <c r="M45" s="11">
        <f>'UC Withheld Payment by Hospital'!K45+'UC Withheld Payment by Hospital'!N45</f>
        <v>2195569.2458251091</v>
      </c>
      <c r="N45" s="11">
        <f>'UC Withheld Payment by Hospital'!L45+'UC Withheld Payment by Hospital'!O45</f>
        <v>2959202.3966936334</v>
      </c>
      <c r="O45" s="11">
        <f>(L45/$L$1)*'UPL Debt Allocated by DY'!$E$4</f>
        <v>124635.68424276027</v>
      </c>
      <c r="P45" s="11">
        <f>(M45/$M$1)*'UPL Debt Allocated by DY'!$E$5</f>
        <v>60034.79977254806</v>
      </c>
      <c r="Q45" s="11">
        <f>(N45/$N$1)*'UPL Debt Allocated by DY'!$E$6</f>
        <v>80915.661572041907</v>
      </c>
      <c r="R45" s="11">
        <f>'UC Withheld Payment by Hospital'!J45+'UC Withheld Payment by Hospital'!T45</f>
        <v>4564667.7946189139</v>
      </c>
      <c r="S45" s="11">
        <f>'UC Withheld Payment by Hospital'!K45+'UC Withheld Payment by Hospital'!U45</f>
        <v>2200754.7992592677</v>
      </c>
      <c r="T45" s="11">
        <f>'UC Withheld Payment by Hospital'!L45+'UC Withheld Payment by Hospital'!V45</f>
        <v>2971363.4073033561</v>
      </c>
      <c r="U45" s="11">
        <f>(R45/$R$1)*'UPL Debt Allocated by DY'!$E$4</f>
        <v>124827.36917962829</v>
      </c>
      <c r="V45" s="11">
        <f>(S45/$S$1)*'UPL Debt Allocated by DY'!$E$5</f>
        <v>60176.591548289813</v>
      </c>
      <c r="W45" s="11">
        <f>(T45/$T$1)*'UPL Debt Allocated by DY'!$E$6</f>
        <v>81248.189086878279</v>
      </c>
      <c r="X45" s="11">
        <f>'UC Withheld Payment by Hospital'!J45+'UC Withheld Payment by Hospital'!AA45</f>
        <v>4394580.49</v>
      </c>
      <c r="Y45" s="11">
        <f>'UC Withheld Payment by Hospital'!K45+'UC Withheld Payment by Hospital'!AB45</f>
        <v>2089855.7100000002</v>
      </c>
      <c r="Z45" s="11">
        <f>'UC Withheld Payment by Hospital'!L45+'UC Withheld Payment by Hospital'!AC45</f>
        <v>2816124.6166051785</v>
      </c>
      <c r="AA45" s="11">
        <f>(X45/$X$1)*'UPL Debt Allocated by DY'!$E$4</f>
        <v>120176.0885779025</v>
      </c>
      <c r="AB45" s="11">
        <f>(Y45/$Y$1)*'UPL Debt Allocated by DY'!$E$5</f>
        <v>57144.209567490187</v>
      </c>
      <c r="AC45" s="11">
        <f>(Z45/$Z$1)*'UPL Debt Allocated by DY'!$E$6</f>
        <v>77003.37992309079</v>
      </c>
    </row>
    <row r="46" spans="1:29" ht="16.2" x14ac:dyDescent="0.3">
      <c r="A46" s="15" t="s">
        <v>238</v>
      </c>
      <c r="B46" s="13" t="s">
        <v>238</v>
      </c>
      <c r="C46" s="12" t="s">
        <v>944</v>
      </c>
      <c r="D46" s="12" t="s">
        <v>219</v>
      </c>
      <c r="E46" s="12"/>
      <c r="F46" s="12"/>
      <c r="G46" s="12" t="s">
        <v>698</v>
      </c>
      <c r="H46" s="11">
        <v>8545158</v>
      </c>
      <c r="I46" s="11">
        <f>(H46/$H$1)*'UPL Debt Allocated by DY'!$E$2</f>
        <v>87475.105963243928</v>
      </c>
      <c r="J46" s="11">
        <v>9651843.9900000002</v>
      </c>
      <c r="K46" s="11">
        <f>(J46/$J$1)*'UPL Debt Allocated by DY'!$E$3</f>
        <v>162470.87613794522</v>
      </c>
      <c r="L46" s="11">
        <f>'UC Withheld Payment by Hospital'!J46+'UC Withheld Payment by Hospital'!M46</f>
        <v>7052412.288878426</v>
      </c>
      <c r="M46" s="11">
        <f>'UC Withheld Payment by Hospital'!K46+'UC Withheld Payment by Hospital'!N46</f>
        <v>9989003.022955168</v>
      </c>
      <c r="N46" s="11">
        <f>'UC Withheld Payment by Hospital'!L46+'UC Withheld Payment by Hospital'!O46</f>
        <v>7853974.0394092202</v>
      </c>
      <c r="O46" s="11">
        <f>(L46/$L$1)*'UPL Debt Allocated by DY'!$E$4</f>
        <v>192858.30031893271</v>
      </c>
      <c r="P46" s="11">
        <f>(M46/$M$1)*'UPL Debt Allocated by DY'!$E$5</f>
        <v>273135.45111401135</v>
      </c>
      <c r="Q46" s="11">
        <f>(N46/$N$1)*'UPL Debt Allocated by DY'!$E$6</f>
        <v>214757.02577103375</v>
      </c>
      <c r="R46" s="11">
        <f>'UC Withheld Payment by Hospital'!J46+'UC Withheld Payment by Hospital'!T46</f>
        <v>7063258.6305139428</v>
      </c>
      <c r="S46" s="11">
        <f>'UC Withheld Payment by Hospital'!K46+'UC Withheld Payment by Hospital'!U46</f>
        <v>10012595.314001834</v>
      </c>
      <c r="T46" s="11">
        <f>'UC Withheld Payment by Hospital'!L46+'UC Withheld Payment by Hospital'!V46</f>
        <v>7886250.3926073825</v>
      </c>
      <c r="U46" s="11">
        <f>(R46/$R$1)*'UPL Debt Allocated by DY'!$E$4</f>
        <v>193154.9090432699</v>
      </c>
      <c r="V46" s="11">
        <f>(S46/$S$1)*'UPL Debt Allocated by DY'!$E$5</f>
        <v>273780.54963315633</v>
      </c>
      <c r="W46" s="11">
        <f>(T46/$T$1)*'UPL Debt Allocated by DY'!$E$6</f>
        <v>215639.58198789819</v>
      </c>
      <c r="X46" s="11">
        <f>'UC Withheld Payment by Hospital'!J46+'UC Withheld Payment by Hospital'!AA46</f>
        <v>6800069.5700000003</v>
      </c>
      <c r="Y46" s="11">
        <f>'UC Withheld Payment by Hospital'!K46+'UC Withheld Payment by Hospital'!AB46</f>
        <v>9508046.7400000002</v>
      </c>
      <c r="Z46" s="11">
        <f>'UC Withheld Payment by Hospital'!L46+'UC Withheld Payment by Hospital'!AC46</f>
        <v>7474233.4844874926</v>
      </c>
      <c r="AA46" s="11">
        <f>(X46/$X$1)*'UPL Debt Allocated by DY'!$E$4</f>
        <v>185957.62777352598</v>
      </c>
      <c r="AB46" s="11">
        <f>(Y46/$Y$1)*'UPL Debt Allocated by DY'!$E$5</f>
        <v>259984.36776673538</v>
      </c>
      <c r="AC46" s="11">
        <f>(Z46/$Z$1)*'UPL Debt Allocated by DY'!$E$6</f>
        <v>204373.49868902061</v>
      </c>
    </row>
    <row r="47" spans="1:29" ht="16.2" x14ac:dyDescent="0.3">
      <c r="A47" s="15" t="s">
        <v>222</v>
      </c>
      <c r="B47" s="13" t="s">
        <v>222</v>
      </c>
      <c r="C47" s="12" t="s">
        <v>943</v>
      </c>
      <c r="D47" s="12" t="s">
        <v>219</v>
      </c>
      <c r="E47" s="12"/>
      <c r="F47" s="12"/>
      <c r="G47" s="12" t="s">
        <v>704</v>
      </c>
      <c r="H47" s="11">
        <v>8464194.8900000006</v>
      </c>
      <c r="I47" s="11">
        <f>(H47/$H$1)*'UPL Debt Allocated by DY'!$E$2</f>
        <v>86646.30249040424</v>
      </c>
      <c r="J47" s="11">
        <v>9208573.9800000004</v>
      </c>
      <c r="K47" s="11">
        <f>(J47/$J$1)*'UPL Debt Allocated by DY'!$E$3</f>
        <v>155009.24839458425</v>
      </c>
      <c r="L47" s="11">
        <f>'UC Withheld Payment by Hospital'!J47+'UC Withheld Payment by Hospital'!M47</f>
        <v>8019012.3232012037</v>
      </c>
      <c r="M47" s="11">
        <f>'UC Withheld Payment by Hospital'!K47+'UC Withheld Payment by Hospital'!N47</f>
        <v>5107250.3358761379</v>
      </c>
      <c r="N47" s="11">
        <f>'UC Withheld Payment by Hospital'!L47+'UC Withheld Payment by Hospital'!O47</f>
        <v>5857768.9213402346</v>
      </c>
      <c r="O47" s="11">
        <f>(L47/$L$1)*'UPL Debt Allocated by DY'!$E$4</f>
        <v>219291.36067782438</v>
      </c>
      <c r="P47" s="11">
        <f>(M47/$M$1)*'UPL Debt Allocated by DY'!$E$5</f>
        <v>139650.68598297649</v>
      </c>
      <c r="Q47" s="11">
        <f>(N47/$N$1)*'UPL Debt Allocated by DY'!$E$6</f>
        <v>160173.31161125819</v>
      </c>
      <c r="R47" s="11">
        <f>'UC Withheld Payment by Hospital'!J47+'UC Withheld Payment by Hospital'!T47</f>
        <v>8031345.2588882782</v>
      </c>
      <c r="S47" s="11">
        <f>'UC Withheld Payment by Hospital'!K47+'UC Withheld Payment by Hospital'!U47</f>
        <v>5119312.7744967714</v>
      </c>
      <c r="T47" s="11">
        <f>'UC Withheld Payment by Hospital'!L47+'UC Withheld Payment by Hospital'!V47</f>
        <v>5881841.7559610493</v>
      </c>
      <c r="U47" s="11">
        <f>(R47/$R$1)*'UPL Debt Allocated by DY'!$E$4</f>
        <v>219628.62244261126</v>
      </c>
      <c r="V47" s="11">
        <f>(S47/$S$1)*'UPL Debt Allocated by DY'!$E$5</f>
        <v>139980.51665843127</v>
      </c>
      <c r="W47" s="11">
        <f>(T47/$T$1)*'UPL Debt Allocated by DY'!$E$6</f>
        <v>160831.55294731344</v>
      </c>
      <c r="X47" s="11">
        <f>'UC Withheld Payment by Hospital'!J47+'UC Withheld Payment by Hospital'!AA47</f>
        <v>7732083.6400000006</v>
      </c>
      <c r="Y47" s="11">
        <f>'UC Withheld Payment by Hospital'!K47+'UC Withheld Payment by Hospital'!AB47</f>
        <v>4861343.5</v>
      </c>
      <c r="Z47" s="11">
        <f>'UC Withheld Payment by Hospital'!L47+'UC Withheld Payment by Hospital'!AC47</f>
        <v>5574545.1098310165</v>
      </c>
      <c r="AA47" s="11">
        <f>(X47/$X$1)*'UPL Debt Allocated by DY'!$E$4</f>
        <v>211444.8854735599</v>
      </c>
      <c r="AB47" s="11">
        <f>(Y47/$Y$1)*'UPL Debt Allocated by DY'!$E$5</f>
        <v>132926.70418071887</v>
      </c>
      <c r="AC47" s="11">
        <f>(Z47/$Z$1)*'UPL Debt Allocated by DY'!$E$6</f>
        <v>152428.9132872943</v>
      </c>
    </row>
    <row r="48" spans="1:29" ht="16.2" x14ac:dyDescent="0.3">
      <c r="A48" s="15" t="s">
        <v>223</v>
      </c>
      <c r="B48" s="13" t="s">
        <v>223</v>
      </c>
      <c r="C48" s="12" t="s">
        <v>628</v>
      </c>
      <c r="D48" s="12" t="s">
        <v>219</v>
      </c>
      <c r="E48" s="12"/>
      <c r="F48" s="12"/>
      <c r="G48" s="12" t="s">
        <v>678</v>
      </c>
      <c r="H48" s="11">
        <v>5416012.6600000001</v>
      </c>
      <c r="I48" s="11">
        <f>(H48/$H$1)*'UPL Debt Allocated by DY'!$E$2</f>
        <v>55442.65902769388</v>
      </c>
      <c r="J48" s="11">
        <v>9481374</v>
      </c>
      <c r="K48" s="11">
        <f>(J48/$J$1)*'UPL Debt Allocated by DY'!$E$3</f>
        <v>159601.33031237838</v>
      </c>
      <c r="L48" s="11">
        <f>'UC Withheld Payment by Hospital'!J48+'UC Withheld Payment by Hospital'!M48</f>
        <v>15743611.438250571</v>
      </c>
      <c r="M48" s="11">
        <f>'UC Withheld Payment by Hospital'!K48+'UC Withheld Payment by Hospital'!N48</f>
        <v>6933652.4602907952</v>
      </c>
      <c r="N48" s="11">
        <f>'UC Withheld Payment by Hospital'!L48+'UC Withheld Payment by Hospital'!O48</f>
        <v>9313801.9940669425</v>
      </c>
      <c r="O48" s="11">
        <f>(L48/$L$1)*'UPL Debt Allocated by DY'!$E$4</f>
        <v>430531.57111232722</v>
      </c>
      <c r="P48" s="11">
        <f>(M48/$M$1)*'UPL Debt Allocated by DY'!$E$5</f>
        <v>189591.12218278492</v>
      </c>
      <c r="Q48" s="11">
        <f>(N48/$N$1)*'UPL Debt Allocated by DY'!$E$6</f>
        <v>254674.18211845733</v>
      </c>
      <c r="R48" s="11">
        <f>'UC Withheld Payment by Hospital'!J48+'UC Withheld Payment by Hospital'!T48</f>
        <v>15766161.158554673</v>
      </c>
      <c r="S48" s="11">
        <f>'UC Withheld Payment by Hospital'!K48+'UC Withheld Payment by Hospital'!U48</f>
        <v>6950028.543703381</v>
      </c>
      <c r="T48" s="11">
        <f>'UC Withheld Payment by Hospital'!L48+'UC Withheld Payment by Hospital'!V48</f>
        <v>9352077.5931372549</v>
      </c>
      <c r="U48" s="11">
        <f>(R48/$R$1)*'UPL Debt Allocated by DY'!$E$4</f>
        <v>431148.22546439548</v>
      </c>
      <c r="V48" s="11">
        <f>(S48/$S$1)*'UPL Debt Allocated by DY'!$E$5</f>
        <v>190038.90349990909</v>
      </c>
      <c r="W48" s="11">
        <f>(T48/$T$1)*'UPL Debt Allocated by DY'!$E$6</f>
        <v>255720.78015592211</v>
      </c>
      <c r="X48" s="11">
        <f>'UC Withheld Payment by Hospital'!J48+'UC Withheld Payment by Hospital'!AA48</f>
        <v>15218986.83</v>
      </c>
      <c r="Y48" s="11">
        <f>'UC Withheld Payment by Hospital'!K48+'UC Withheld Payment by Hospital'!AB48</f>
        <v>6599806.9600000009</v>
      </c>
      <c r="Z48" s="11">
        <f>'UC Withheld Payment by Hospital'!L48+'UC Withheld Payment by Hospital'!AC48</f>
        <v>8863478.5737751871</v>
      </c>
      <c r="AA48" s="11">
        <f>(X48/$X$1)*'UPL Debt Allocated by DY'!$E$4</f>
        <v>416184.96088758897</v>
      </c>
      <c r="AB48" s="11">
        <f>(Y48/$Y$1)*'UPL Debt Allocated by DY'!$E$5</f>
        <v>180462.57941282479</v>
      </c>
      <c r="AC48" s="11">
        <f>(Z48/$Z$1)*'UPL Debt Allocated by DY'!$E$6</f>
        <v>242360.65550229693</v>
      </c>
    </row>
    <row r="49" spans="1:29" ht="16.2" x14ac:dyDescent="0.3">
      <c r="A49" s="13" t="s">
        <v>274</v>
      </c>
      <c r="B49" s="13" t="s">
        <v>274</v>
      </c>
      <c r="C49" s="12" t="s">
        <v>31</v>
      </c>
      <c r="D49" s="12" t="s">
        <v>28</v>
      </c>
      <c r="E49" s="12" t="s">
        <v>14</v>
      </c>
      <c r="F49" s="12"/>
      <c r="G49" s="12" t="s">
        <v>942</v>
      </c>
      <c r="H49" s="11">
        <v>62138.979999999996</v>
      </c>
      <c r="I49" s="11">
        <f>(H49/$H$1)*'UPL Debt Allocated by DY'!$E$2</f>
        <v>636.10454715382605</v>
      </c>
      <c r="J49" s="11">
        <v>157018.97</v>
      </c>
      <c r="K49" s="11">
        <f>(J49/$J$1)*'UPL Debt Allocated by DY'!$E$3</f>
        <v>2643.122873992676</v>
      </c>
      <c r="L49" s="11">
        <f>'UC Withheld Payment by Hospital'!J49+'UC Withheld Payment by Hospital'!M49</f>
        <v>162797.73350875822</v>
      </c>
      <c r="M49" s="11">
        <f>'UC Withheld Payment by Hospital'!K49+'UC Withheld Payment by Hospital'!N49</f>
        <v>200649.30551281021</v>
      </c>
      <c r="N49" s="11">
        <f>'UC Withheld Payment by Hospital'!L49+'UC Withheld Payment by Hospital'!O49</f>
        <v>234964.48282915636</v>
      </c>
      <c r="O49" s="11">
        <f>(L49/$L$1)*'UPL Debt Allocated by DY'!$E$4</f>
        <v>4451.9368542571183</v>
      </c>
      <c r="P49" s="11">
        <f>(M49/$M$1)*'UPL Debt Allocated by DY'!$E$5</f>
        <v>5486.4773242145884</v>
      </c>
      <c r="Q49" s="11">
        <f>(N49/$N$1)*'UPL Debt Allocated by DY'!$E$6</f>
        <v>6424.807777695989</v>
      </c>
      <c r="R49" s="11">
        <f>'UC Withheld Payment by Hospital'!J49+'UC Withheld Payment by Hospital'!T49</f>
        <v>162797.73350875822</v>
      </c>
      <c r="S49" s="11">
        <f>'UC Withheld Payment by Hospital'!K49+'UC Withheld Payment by Hospital'!U49</f>
        <v>200649.30551281021</v>
      </c>
      <c r="T49" s="11">
        <f>'UC Withheld Payment by Hospital'!L49+'UC Withheld Payment by Hospital'!V49</f>
        <v>234964.48282915636</v>
      </c>
      <c r="U49" s="11">
        <f>(R49/$R$1)*'UPL Debt Allocated by DY'!$E$4</f>
        <v>4451.9368542571183</v>
      </c>
      <c r="V49" s="11">
        <f>(S49/$S$1)*'UPL Debt Allocated by DY'!$E$5</f>
        <v>5486.4773242145866</v>
      </c>
      <c r="W49" s="11">
        <f>(T49/$T$1)*'UPL Debt Allocated by DY'!$E$6</f>
        <v>6424.807777695989</v>
      </c>
      <c r="X49" s="11">
        <f>'UC Withheld Payment by Hospital'!J49+'UC Withheld Payment by Hospital'!AA49</f>
        <v>161431.49510159719</v>
      </c>
      <c r="Y49" s="11">
        <f>'UC Withheld Payment by Hospital'!K49+'UC Withheld Payment by Hospital'!AB49</f>
        <v>197276.76833617457</v>
      </c>
      <c r="Z49" s="11">
        <f>'UC Withheld Payment by Hospital'!L49+'UC Withheld Payment by Hospital'!AC49</f>
        <v>228865.34815343143</v>
      </c>
      <c r="AA49" s="11">
        <f>(X49/$X$1)*'UPL Debt Allocated by DY'!$E$4</f>
        <v>4414.5751110347228</v>
      </c>
      <c r="AB49" s="11">
        <f>(Y49/$Y$1)*'UPL Debt Allocated by DY'!$E$5</f>
        <v>5394.2599666842889</v>
      </c>
      <c r="AC49" s="11">
        <f>(Z49/$Z$1)*'UPL Debt Allocated by DY'!$E$6</f>
        <v>6258.0346236005835</v>
      </c>
    </row>
    <row r="50" spans="1:29" ht="16.2" x14ac:dyDescent="0.3">
      <c r="A50" s="13" t="s">
        <v>275</v>
      </c>
      <c r="B50" s="13" t="s">
        <v>275</v>
      </c>
      <c r="C50" s="12" t="s">
        <v>32</v>
      </c>
      <c r="D50" s="12" t="s">
        <v>28</v>
      </c>
      <c r="E50" s="12" t="s">
        <v>14</v>
      </c>
      <c r="F50" s="12"/>
      <c r="G50" s="12" t="s">
        <v>941</v>
      </c>
      <c r="H50" s="11">
        <v>335174.59999999998</v>
      </c>
      <c r="I50" s="11">
        <f>(H50/$H$1)*'UPL Debt Allocated by DY'!$E$2</f>
        <v>3431.1166219732736</v>
      </c>
      <c r="J50" s="11">
        <v>200459.36</v>
      </c>
      <c r="K50" s="11">
        <f>(J50/$J$1)*'UPL Debt Allocated by DY'!$E$3</f>
        <v>3374.361198025515</v>
      </c>
      <c r="L50" s="11">
        <f>'UC Withheld Payment by Hospital'!J50+'UC Withheld Payment by Hospital'!M50</f>
        <v>183612.02411041976</v>
      </c>
      <c r="M50" s="11">
        <f>'UC Withheld Payment by Hospital'!K50+'UC Withheld Payment by Hospital'!N50</f>
        <v>202751.12214569139</v>
      </c>
      <c r="N50" s="11">
        <f>'UC Withheld Payment by Hospital'!L50+'UC Withheld Payment by Hospital'!O50</f>
        <v>339396.78650639299</v>
      </c>
      <c r="O50" s="11">
        <f>(L50/$L$1)*'UPL Debt Allocated by DY'!$E$4</f>
        <v>5021.1333991203765</v>
      </c>
      <c r="P50" s="11">
        <f>(M50/$M$1)*'UPL Debt Allocated by DY'!$E$5</f>
        <v>5543.9485886502553</v>
      </c>
      <c r="Q50" s="11">
        <f>(N50/$N$1)*'UPL Debt Allocated by DY'!$E$6</f>
        <v>9280.3775592619768</v>
      </c>
      <c r="R50" s="11">
        <f>'UC Withheld Payment by Hospital'!J50+'UC Withheld Payment by Hospital'!T50</f>
        <v>183612.02411041976</v>
      </c>
      <c r="S50" s="11">
        <f>'UC Withheld Payment by Hospital'!K50+'UC Withheld Payment by Hospital'!U50</f>
        <v>202751.12214569139</v>
      </c>
      <c r="T50" s="11">
        <f>'UC Withheld Payment by Hospital'!L50+'UC Withheld Payment by Hospital'!V50</f>
        <v>339396.78650639299</v>
      </c>
      <c r="U50" s="11">
        <f>(R50/$R$1)*'UPL Debt Allocated by DY'!$E$4</f>
        <v>5021.1333991203765</v>
      </c>
      <c r="V50" s="11">
        <f>(S50/$S$1)*'UPL Debt Allocated by DY'!$E$5</f>
        <v>5543.9485886502525</v>
      </c>
      <c r="W50" s="11">
        <f>(T50/$T$1)*'UPL Debt Allocated by DY'!$E$6</f>
        <v>9280.3775592619768</v>
      </c>
      <c r="X50" s="11">
        <f>'UC Withheld Payment by Hospital'!J50+'UC Withheld Payment by Hospital'!AA50</f>
        <v>198571.77165611097</v>
      </c>
      <c r="Y50" s="11">
        <f>'UC Withheld Payment by Hospital'!K50+'UC Withheld Payment by Hospital'!AB50</f>
        <v>196766.55894481225</v>
      </c>
      <c r="Z50" s="11">
        <f>'UC Withheld Payment by Hospital'!L50+'UC Withheld Payment by Hospital'!AC50</f>
        <v>336614.88</v>
      </c>
      <c r="AA50" s="11">
        <f>(X50/$X$1)*'UPL Debt Allocated by DY'!$E$4</f>
        <v>5430.2290910174725</v>
      </c>
      <c r="AB50" s="11">
        <f>(Y50/$Y$1)*'UPL Debt Allocated by DY'!$E$5</f>
        <v>5380.3089976083857</v>
      </c>
      <c r="AC50" s="11">
        <f>(Z50/$Z$1)*'UPL Debt Allocated by DY'!$E$6</f>
        <v>9204.3098304550913</v>
      </c>
    </row>
    <row r="51" spans="1:29" ht="16.2" x14ac:dyDescent="0.3">
      <c r="A51" s="15" t="s">
        <v>224</v>
      </c>
      <c r="B51" s="13" t="s">
        <v>224</v>
      </c>
      <c r="C51" s="12" t="s">
        <v>225</v>
      </c>
      <c r="D51" s="12" t="s">
        <v>219</v>
      </c>
      <c r="E51" s="12"/>
      <c r="F51" s="12"/>
      <c r="G51" s="12" t="s">
        <v>678</v>
      </c>
      <c r="H51" s="11">
        <v>7323944.3600000003</v>
      </c>
      <c r="I51" s="11">
        <f>(H51/$H$1)*'UPL Debt Allocated by DY'!$E$2</f>
        <v>74973.781521640994</v>
      </c>
      <c r="J51" s="11">
        <v>11028170</v>
      </c>
      <c r="K51" s="11">
        <f>(J51/$J$1)*'UPL Debt Allocated by DY'!$E$3</f>
        <v>185638.76954026517</v>
      </c>
      <c r="L51" s="11">
        <f>'UC Withheld Payment by Hospital'!J51+'UC Withheld Payment by Hospital'!M51</f>
        <v>6422500.3439429915</v>
      </c>
      <c r="M51" s="11">
        <f>'UC Withheld Payment by Hospital'!K51+'UC Withheld Payment by Hospital'!N51</f>
        <v>7888871.7290335223</v>
      </c>
      <c r="N51" s="11">
        <f>'UC Withheld Payment by Hospital'!L51+'UC Withheld Payment by Hospital'!O51</f>
        <v>3633462.0997297484</v>
      </c>
      <c r="O51" s="11">
        <f>(L51/$L$1)*'UPL Debt Allocated by DY'!$E$4</f>
        <v>175632.45729180006</v>
      </c>
      <c r="P51" s="11">
        <f>(M51/$M$1)*'UPL Debt Allocated by DY'!$E$5</f>
        <v>215710.26993769815</v>
      </c>
      <c r="Q51" s="11">
        <f>(N51/$N$1)*'UPL Debt Allocated by DY'!$E$6</f>
        <v>99352.443727765538</v>
      </c>
      <c r="R51" s="11">
        <f>'UC Withheld Payment by Hospital'!J51+'UC Withheld Payment by Hospital'!T51</f>
        <v>6432377.9048164953</v>
      </c>
      <c r="S51" s="11">
        <f>'UC Withheld Payment by Hospital'!K51+'UC Withheld Payment by Hospital'!U51</f>
        <v>7907503.8745356183</v>
      </c>
      <c r="T51" s="11">
        <f>'UC Withheld Payment by Hospital'!L51+'UC Withheld Payment by Hospital'!V51</f>
        <v>3648394.0189554836</v>
      </c>
      <c r="U51" s="11">
        <f>(R51/$R$1)*'UPL Debt Allocated by DY'!$E$4</f>
        <v>175902.5733206608</v>
      </c>
      <c r="V51" s="11">
        <f>(S51/$S$1)*'UPL Debt Allocated by DY'!$E$5</f>
        <v>216219.74014761206</v>
      </c>
      <c r="W51" s="11">
        <f>(T51/$T$1)*'UPL Debt Allocated by DY'!$E$6</f>
        <v>99760.738247951333</v>
      </c>
      <c r="X51" s="11">
        <f>'UC Withheld Payment by Hospital'!J51+'UC Withheld Payment by Hospital'!AA51</f>
        <v>6192696.5399999991</v>
      </c>
      <c r="Y51" s="11">
        <f>'UC Withheld Payment by Hospital'!K51+'UC Withheld Payment by Hospital'!AB51</f>
        <v>7509033.7800000003</v>
      </c>
      <c r="Z51" s="11">
        <f>'UC Withheld Payment by Hospital'!L51+'UC Withheld Payment by Hospital'!AC51</f>
        <v>3457783.7850111774</v>
      </c>
      <c r="AA51" s="11">
        <f>(X51/$X$1)*'UPL Debt Allocated by DY'!$E$4</f>
        <v>169348.1436102016</v>
      </c>
      <c r="AB51" s="11">
        <f>(Y51/$Y$1)*'UPL Debt Allocated by DY'!$E$5</f>
        <v>205324.12736460305</v>
      </c>
      <c r="AC51" s="11">
        <f>(Z51/$Z$1)*'UPL Debt Allocated by DY'!$E$6</f>
        <v>94548.741529092818</v>
      </c>
    </row>
    <row r="52" spans="1:29" ht="16.2" x14ac:dyDescent="0.3">
      <c r="A52" s="17" t="s">
        <v>616</v>
      </c>
      <c r="B52" s="13" t="s">
        <v>616</v>
      </c>
      <c r="C52" s="12" t="s">
        <v>617</v>
      </c>
      <c r="D52" s="12" t="s">
        <v>744</v>
      </c>
      <c r="E52" s="12"/>
      <c r="F52" s="12"/>
      <c r="G52" s="12" t="s">
        <v>911</v>
      </c>
      <c r="H52" s="11">
        <v>0</v>
      </c>
      <c r="I52" s="11">
        <f>(H52/$H$1)*'UPL Debt Allocated by DY'!$E$2</f>
        <v>0</v>
      </c>
      <c r="J52" s="11">
        <v>0</v>
      </c>
      <c r="K52" s="11">
        <f>(J52/$J$1)*'UPL Debt Allocated by DY'!$E$3</f>
        <v>0</v>
      </c>
      <c r="L52" s="11">
        <f>'UC Withheld Payment by Hospital'!J52+'UC Withheld Payment by Hospital'!M52</f>
        <v>5636844.2699999996</v>
      </c>
      <c r="M52" s="11">
        <f>'UC Withheld Payment by Hospital'!K52+'UC Withheld Payment by Hospital'!N52</f>
        <v>0</v>
      </c>
      <c r="N52" s="11">
        <f>'UC Withheld Payment by Hospital'!L52+'UC Withheld Payment by Hospital'!O52</f>
        <v>0</v>
      </c>
      <c r="O52" s="11">
        <f>(L52/$L$1)*'UPL Debt Allocated by DY'!$E$4</f>
        <v>154147.56831348024</v>
      </c>
      <c r="P52" s="11">
        <f>(M52/$M$1)*'UPL Debt Allocated by DY'!$E$5</f>
        <v>0</v>
      </c>
      <c r="Q52" s="11">
        <f>(N52/$N$1)*'UPL Debt Allocated by DY'!$E$6</f>
        <v>0</v>
      </c>
      <c r="R52" s="11">
        <f>'UC Withheld Payment by Hospital'!J52+'UC Withheld Payment by Hospital'!T52</f>
        <v>5636844.2699999996</v>
      </c>
      <c r="S52" s="11">
        <f>'UC Withheld Payment by Hospital'!K52+'UC Withheld Payment by Hospital'!U52</f>
        <v>0</v>
      </c>
      <c r="T52" s="11">
        <f>'UC Withheld Payment by Hospital'!L52+'UC Withheld Payment by Hospital'!V52</f>
        <v>0</v>
      </c>
      <c r="U52" s="11">
        <f>(R52/$R$1)*'UPL Debt Allocated by DY'!$E$4</f>
        <v>154147.56831348024</v>
      </c>
      <c r="V52" s="11">
        <f>(S52/$S$1)*'UPL Debt Allocated by DY'!$E$5</f>
        <v>0</v>
      </c>
      <c r="W52" s="11">
        <f>(T52/$T$1)*'UPL Debt Allocated by DY'!$E$6</f>
        <v>0</v>
      </c>
      <c r="X52" s="11">
        <f>'UC Withheld Payment by Hospital'!J52+'UC Withheld Payment by Hospital'!AA52</f>
        <v>5636844.2699999996</v>
      </c>
      <c r="Y52" s="11">
        <f>'UC Withheld Payment by Hospital'!K52+'UC Withheld Payment by Hospital'!AB52</f>
        <v>0</v>
      </c>
      <c r="Z52" s="11">
        <f>'UC Withheld Payment by Hospital'!L52+'UC Withheld Payment by Hospital'!AC52</f>
        <v>0</v>
      </c>
      <c r="AA52" s="11">
        <f>(X52/$X$1)*'UPL Debt Allocated by DY'!$E$4</f>
        <v>154147.56831348015</v>
      </c>
      <c r="AB52" s="11">
        <f>(Y52/$Y$1)*'UPL Debt Allocated by DY'!$E$5</f>
        <v>0</v>
      </c>
      <c r="AC52" s="11">
        <f>(Z52/$Z$1)*'UPL Debt Allocated by DY'!$E$6</f>
        <v>0</v>
      </c>
    </row>
    <row r="53" spans="1:29" ht="16.2" x14ac:dyDescent="0.3">
      <c r="A53" s="13" t="s">
        <v>276</v>
      </c>
      <c r="B53" s="13" t="s">
        <v>276</v>
      </c>
      <c r="C53" s="12" t="s">
        <v>33</v>
      </c>
      <c r="D53" s="12" t="s">
        <v>13</v>
      </c>
      <c r="E53" s="12"/>
      <c r="F53" s="12"/>
      <c r="G53" s="12" t="s">
        <v>906</v>
      </c>
      <c r="H53" s="11">
        <v>1588949.23</v>
      </c>
      <c r="I53" s="11">
        <f>(H53/$H$1)*'UPL Debt Allocated by DY'!$E$2</f>
        <v>16265.761530034299</v>
      </c>
      <c r="J53" s="11">
        <v>5209152.33</v>
      </c>
      <c r="K53" s="11">
        <f>(J53/$J$1)*'UPL Debt Allocated by DY'!$E$3</f>
        <v>87686.409339809354</v>
      </c>
      <c r="L53" s="11">
        <f>'UC Withheld Payment by Hospital'!J53+'UC Withheld Payment by Hospital'!M53</f>
        <v>20177048.553215459</v>
      </c>
      <c r="M53" s="11">
        <f>'UC Withheld Payment by Hospital'!K53+'UC Withheld Payment by Hospital'!N53</f>
        <v>20726686.771332905</v>
      </c>
      <c r="N53" s="11">
        <f>'UC Withheld Payment by Hospital'!L53+'UC Withheld Payment by Hospital'!O53</f>
        <v>16056506.857090287</v>
      </c>
      <c r="O53" s="11">
        <f>(L53/$L$1)*'UPL Debt Allocated by DY'!$E$4</f>
        <v>551770.24967219611</v>
      </c>
      <c r="P53" s="11">
        <f>(M53/$M$1)*'UPL Debt Allocated by DY'!$E$5</f>
        <v>566742.53960852302</v>
      </c>
      <c r="Q53" s="11">
        <f>(N53/$N$1)*'UPL Debt Allocated by DY'!$E$6</f>
        <v>439044.95222399506</v>
      </c>
      <c r="R53" s="11">
        <f>'UC Withheld Payment by Hospital'!J53+'UC Withheld Payment by Hospital'!T53</f>
        <v>20215128.183418725</v>
      </c>
      <c r="S53" s="11">
        <f>'UC Withheld Payment by Hospital'!K53+'UC Withheld Payment by Hospital'!U53</f>
        <v>20780343.841607995</v>
      </c>
      <c r="T53" s="11">
        <f>'UC Withheld Payment by Hospital'!L53+'UC Withheld Payment by Hospital'!V53</f>
        <v>16130770.358070586</v>
      </c>
      <c r="U53" s="11">
        <f>(R53/$R$1)*'UPL Debt Allocated by DY'!$E$4</f>
        <v>552811.5916211569</v>
      </c>
      <c r="V53" s="11">
        <f>(S53/$S$1)*'UPL Debt Allocated by DY'!$E$5</f>
        <v>568209.71787059389</v>
      </c>
      <c r="W53" s="11">
        <f>(T53/$T$1)*'UPL Debt Allocated by DY'!$E$6</f>
        <v>441075.59410208726</v>
      </c>
      <c r="X53" s="11">
        <f>'UC Withheld Payment by Hospital'!J53+'UC Withheld Payment by Hospital'!AA53</f>
        <v>19289700.800000001</v>
      </c>
      <c r="Y53" s="11">
        <f>'UC Withheld Payment by Hospital'!K53+'UC Withheld Payment by Hospital'!AB53</f>
        <v>19712962.111925673</v>
      </c>
      <c r="Z53" s="11">
        <f>'UC Withheld Payment by Hospital'!L53+'UC Withheld Payment by Hospital'!AC53</f>
        <v>15646717.426181283</v>
      </c>
      <c r="AA53" s="11">
        <f>(X53/$X$1)*'UPL Debt Allocated by DY'!$E$4</f>
        <v>527504.45628589159</v>
      </c>
      <c r="AB53" s="11">
        <f>(Y53/$Y$1)*'UPL Debt Allocated by DY'!$E$5</f>
        <v>539023.64298627805</v>
      </c>
      <c r="AC53" s="11">
        <f>(Z53/$Z$1)*'UPL Debt Allocated by DY'!$E$6</f>
        <v>427839.77648330148</v>
      </c>
    </row>
    <row r="54" spans="1:29" ht="16.2" x14ac:dyDescent="0.3">
      <c r="A54" s="13" t="s">
        <v>278</v>
      </c>
      <c r="B54" s="13" t="s">
        <v>278</v>
      </c>
      <c r="C54" s="12" t="s">
        <v>940</v>
      </c>
      <c r="D54" s="12" t="s">
        <v>13</v>
      </c>
      <c r="E54" s="12"/>
      <c r="F54" s="12"/>
      <c r="G54" s="12" t="s">
        <v>675</v>
      </c>
      <c r="H54" s="11">
        <v>7533495.6800000006</v>
      </c>
      <c r="I54" s="11">
        <f>(H54/$H$1)*'UPL Debt Allocated by DY'!$E$2</f>
        <v>77118.917272406237</v>
      </c>
      <c r="J54" s="11">
        <v>8435819.040000001</v>
      </c>
      <c r="K54" s="11">
        <f>(J54/$J$1)*'UPL Debt Allocated by DY'!$E$3</f>
        <v>142001.35350198095</v>
      </c>
      <c r="L54" s="11">
        <f>'UC Withheld Payment by Hospital'!J54+'UC Withheld Payment by Hospital'!M54</f>
        <v>7550906.1612389795</v>
      </c>
      <c r="M54" s="11">
        <f>'UC Withheld Payment by Hospital'!K54+'UC Withheld Payment by Hospital'!N54</f>
        <v>8714672.6571316328</v>
      </c>
      <c r="N54" s="11">
        <f>'UC Withheld Payment by Hospital'!L54+'UC Withheld Payment by Hospital'!O54</f>
        <v>7182776.2931506699</v>
      </c>
      <c r="O54" s="11">
        <f>(L54/$L$1)*'UPL Debt Allocated by DY'!$E$4</f>
        <v>206490.32819887795</v>
      </c>
      <c r="P54" s="11">
        <f>(M54/$M$1)*'UPL Debt Allocated by DY'!$E$5</f>
        <v>238290.65243514159</v>
      </c>
      <c r="Q54" s="11">
        <f>(N54/$N$1)*'UPL Debt Allocated by DY'!$E$6</f>
        <v>196403.96896597842</v>
      </c>
      <c r="R54" s="11">
        <f>'UC Withheld Payment by Hospital'!J54+'UC Withheld Payment by Hospital'!T54</f>
        <v>7564476.1931922892</v>
      </c>
      <c r="S54" s="11">
        <f>'UC Withheld Payment by Hospital'!K54+'UC Withheld Payment by Hospital'!U54</f>
        <v>8734117.9107116871</v>
      </c>
      <c r="T54" s="11">
        <f>'UC Withheld Payment by Hospital'!L54+'UC Withheld Payment by Hospital'!V54</f>
        <v>7210413.1423963364</v>
      </c>
      <c r="U54" s="11">
        <f>(R54/$R$1)*'UPL Debt Allocated by DY'!$E$4</f>
        <v>206861.420130346</v>
      </c>
      <c r="V54" s="11">
        <f>(S54/$S$1)*'UPL Debt Allocated by DY'!$E$5</f>
        <v>238822.35595914774</v>
      </c>
      <c r="W54" s="11">
        <f>(T54/$T$1)*'UPL Debt Allocated by DY'!$E$6</f>
        <v>197159.66379204995</v>
      </c>
      <c r="X54" s="11">
        <f>'UC Withheld Payment by Hospital'!J54+'UC Withheld Payment by Hospital'!AA54</f>
        <v>7234691.5000000009</v>
      </c>
      <c r="Y54" s="11">
        <f>'UC Withheld Payment by Hospital'!K54+'UC Withheld Payment by Hospital'!AB54</f>
        <v>8318047.3599999994</v>
      </c>
      <c r="Z54" s="11">
        <f>'UC Withheld Payment by Hospital'!L54+'UC Withheld Payment by Hospital'!AC54</f>
        <v>6849108.5999999996</v>
      </c>
      <c r="AA54" s="11">
        <f>(X54/$X$1)*'UPL Debt Allocated by DY'!$E$4</f>
        <v>197842.98604069903</v>
      </c>
      <c r="AB54" s="11">
        <f>(Y54/$Y$1)*'UPL Debt Allocated by DY'!$E$5</f>
        <v>227445.48308177144</v>
      </c>
      <c r="AC54" s="11">
        <f>(Z54/$Z$1)*'UPL Debt Allocated by DY'!$E$6</f>
        <v>187280.24624708953</v>
      </c>
    </row>
    <row r="55" spans="1:29" ht="16.2" x14ac:dyDescent="0.3">
      <c r="A55" s="13" t="s">
        <v>279</v>
      </c>
      <c r="B55" s="13" t="s">
        <v>279</v>
      </c>
      <c r="C55" s="12" t="s">
        <v>939</v>
      </c>
      <c r="D55" s="12" t="s">
        <v>13</v>
      </c>
      <c r="E55" s="12"/>
      <c r="F55" s="12"/>
      <c r="G55" s="12" t="s">
        <v>848</v>
      </c>
      <c r="H55" s="11">
        <v>19827258.43</v>
      </c>
      <c r="I55" s="11">
        <f>(H55/$H$1)*'UPL Debt Allocated by DY'!$E$2</f>
        <v>202967.75461903351</v>
      </c>
      <c r="J55" s="11">
        <v>16838380.049999997</v>
      </c>
      <c r="K55" s="11">
        <f>(J55/$J$1)*'UPL Debt Allocated by DY'!$E$3</f>
        <v>283442.86980825901</v>
      </c>
      <c r="L55" s="11">
        <f>'UC Withheld Payment by Hospital'!J55+'UC Withheld Payment by Hospital'!M55</f>
        <v>16452720.382996188</v>
      </c>
      <c r="M55" s="11">
        <f>'UC Withheld Payment by Hospital'!K55+'UC Withheld Payment by Hospital'!N55</f>
        <v>25196177.803731885</v>
      </c>
      <c r="N55" s="11">
        <f>'UC Withheld Payment by Hospital'!L55+'UC Withheld Payment by Hospital'!O55</f>
        <v>19309540.189177494</v>
      </c>
      <c r="O55" s="11">
        <f>(L55/$L$1)*'UPL Debt Allocated by DY'!$E$4</f>
        <v>449923.16936591442</v>
      </c>
      <c r="P55" s="11">
        <f>(M55/$M$1)*'UPL Debt Allocated by DY'!$E$5</f>
        <v>688954.58084816672</v>
      </c>
      <c r="Q55" s="11">
        <f>(N55/$N$1)*'UPL Debt Allocated by DY'!$E$6</f>
        <v>527995.05055989861</v>
      </c>
      <c r="R55" s="11">
        <f>'UC Withheld Payment by Hospital'!J55+'UC Withheld Payment by Hospital'!T55</f>
        <v>16487237.330442119</v>
      </c>
      <c r="S55" s="11">
        <f>'UC Withheld Payment by Hospital'!K55+'UC Withheld Payment by Hospital'!U55</f>
        <v>25259735.619129151</v>
      </c>
      <c r="T55" s="11">
        <f>'UC Withheld Payment by Hospital'!L55+'UC Withheld Payment by Hospital'!V55</f>
        <v>19385266.866493192</v>
      </c>
      <c r="U55" s="11">
        <f>(R55/$R$1)*'UPL Debt Allocated by DY'!$E$4</f>
        <v>450867.08465956763</v>
      </c>
      <c r="V55" s="11">
        <f>(S55/$S$1)*'UPL Debt Allocated by DY'!$E$5</f>
        <v>690692.4812713078</v>
      </c>
      <c r="W55" s="11">
        <f>(T55/$T$1)*'UPL Debt Allocated by DY'!$E$6</f>
        <v>530065.70115159138</v>
      </c>
      <c r="X55" s="11">
        <f>'UC Withheld Payment by Hospital'!J55+'UC Withheld Payment by Hospital'!AA55</f>
        <v>15648391.779999999</v>
      </c>
      <c r="Y55" s="11">
        <f>'UC Withheld Payment by Hospital'!K55+'UC Withheld Payment by Hospital'!AB55</f>
        <v>23899787.539999999</v>
      </c>
      <c r="Z55" s="11">
        <f>'UC Withheld Payment by Hospital'!L55+'UC Withheld Payment by Hospital'!AC55</f>
        <v>18395270.060000002</v>
      </c>
      <c r="AA55" s="11">
        <f>(X55/$X$1)*'UPL Debt Allocated by DY'!$E$4</f>
        <v>427927.65337539674</v>
      </c>
      <c r="AB55" s="11">
        <f>(Y55/$Y$1)*'UPL Debt Allocated by DY'!$E$5</f>
        <v>653506.58481788228</v>
      </c>
      <c r="AC55" s="11">
        <f>(Z55/$Z$1)*'UPL Debt Allocated by DY'!$E$6</f>
        <v>502995.48566342116</v>
      </c>
    </row>
    <row r="56" spans="1:29" ht="16.2" x14ac:dyDescent="0.3">
      <c r="A56" s="13" t="s">
        <v>280</v>
      </c>
      <c r="B56" s="13" t="s">
        <v>280</v>
      </c>
      <c r="C56" s="12" t="s">
        <v>34</v>
      </c>
      <c r="D56" s="12" t="s">
        <v>13</v>
      </c>
      <c r="E56" s="12"/>
      <c r="F56" s="12"/>
      <c r="G56" s="12" t="s">
        <v>698</v>
      </c>
      <c r="H56" s="11">
        <v>15479220.57</v>
      </c>
      <c r="I56" s="11">
        <f>(H56/$H$1)*'UPL Debt Allocated by DY'!$E$2</f>
        <v>158457.74409193778</v>
      </c>
      <c r="J56" s="11">
        <v>16668821.99</v>
      </c>
      <c r="K56" s="11">
        <f>(J56/$J$1)*'UPL Debt Allocated by DY'!$E$3</f>
        <v>280588.674631359</v>
      </c>
      <c r="L56" s="11">
        <f>'UC Withheld Payment by Hospital'!J56+'UC Withheld Payment by Hospital'!M56</f>
        <v>11951704.4710897</v>
      </c>
      <c r="M56" s="11">
        <f>'UC Withheld Payment by Hospital'!K56+'UC Withheld Payment by Hospital'!N56</f>
        <v>10828105.555277601</v>
      </c>
      <c r="N56" s="11">
        <f>'UC Withheld Payment by Hospital'!L56+'UC Withheld Payment by Hospital'!O56</f>
        <v>9550656.3087398522</v>
      </c>
      <c r="O56" s="11">
        <f>(L56/$L$1)*'UPL Debt Allocated by DY'!$E$4</f>
        <v>326836.45195325348</v>
      </c>
      <c r="P56" s="11">
        <f>(M56/$M$1)*'UPL Debt Allocated by DY'!$E$5</f>
        <v>296079.5475538774</v>
      </c>
      <c r="Q56" s="11">
        <f>(N56/$N$1)*'UPL Debt Allocated by DY'!$E$6</f>
        <v>261150.66496713462</v>
      </c>
      <c r="R56" s="11">
        <f>'UC Withheld Payment by Hospital'!J56+'UC Withheld Payment by Hospital'!T56</f>
        <v>11983296.093386844</v>
      </c>
      <c r="S56" s="11">
        <f>'UC Withheld Payment by Hospital'!K56+'UC Withheld Payment by Hospital'!U56</f>
        <v>10866075.236472659</v>
      </c>
      <c r="T56" s="11">
        <f>'UC Withheld Payment by Hospital'!L56+'UC Withheld Payment by Hospital'!V56</f>
        <v>9600161.3221355025</v>
      </c>
      <c r="U56" s="11">
        <f>(R56/$R$1)*'UPL Debt Allocated by DY'!$E$4</f>
        <v>327700.37004694645</v>
      </c>
      <c r="V56" s="11">
        <f>(S56/$S$1)*'UPL Debt Allocated by DY'!$E$5</f>
        <v>297117.77589138353</v>
      </c>
      <c r="W56" s="11">
        <f>(T56/$T$1)*'UPL Debt Allocated by DY'!$E$6</f>
        <v>262504.31719265238</v>
      </c>
      <c r="X56" s="11">
        <f>'UC Withheld Payment by Hospital'!J56+'UC Withheld Payment by Hospital'!AA56</f>
        <v>11641856.486120725</v>
      </c>
      <c r="Y56" s="11">
        <f>'UC Withheld Payment by Hospital'!K56+'UC Withheld Payment by Hospital'!AB56</f>
        <v>11553492.923033141</v>
      </c>
      <c r="Z56" s="11">
        <f>'UC Withheld Payment by Hospital'!L56+'UC Withheld Payment by Hospital'!AC56</f>
        <v>9771393.6983157899</v>
      </c>
      <c r="AA56" s="11">
        <f>(X56/$X$1)*'UPL Debt Allocated by DY'!$E$4</f>
        <v>318363.21566322545</v>
      </c>
      <c r="AB56" s="11">
        <f>(Y56/$Y$1)*'UPL Debt Allocated by DY'!$E$5</f>
        <v>315914.26033442304</v>
      </c>
      <c r="AC56" s="11">
        <f>(Z56/$Z$1)*'UPL Debt Allocated by DY'!$E$6</f>
        <v>267186.45080293226</v>
      </c>
    </row>
    <row r="57" spans="1:29" ht="16.2" x14ac:dyDescent="0.3">
      <c r="A57" s="13" t="s">
        <v>281</v>
      </c>
      <c r="B57" s="13" t="s">
        <v>281</v>
      </c>
      <c r="C57" s="12" t="s">
        <v>579</v>
      </c>
      <c r="D57" s="12" t="s">
        <v>13</v>
      </c>
      <c r="E57" s="12" t="s">
        <v>14</v>
      </c>
      <c r="F57" s="12"/>
      <c r="G57" s="12" t="s">
        <v>753</v>
      </c>
      <c r="H57" s="11">
        <v>4947115.38</v>
      </c>
      <c r="I57" s="11">
        <f>(H57/$H$1)*'UPL Debt Allocated by DY'!$E$2</f>
        <v>50642.649565741645</v>
      </c>
      <c r="J57" s="11">
        <v>41590778.260000005</v>
      </c>
      <c r="K57" s="11">
        <f>(J57/$J$1)*'UPL Debt Allocated by DY'!$E$3</f>
        <v>700103.54396136536</v>
      </c>
      <c r="L57" s="11">
        <f>'UC Withheld Payment by Hospital'!J57+'UC Withheld Payment by Hospital'!M57</f>
        <v>26083007.16560404</v>
      </c>
      <c r="M57" s="11">
        <f>'UC Withheld Payment by Hospital'!K57+'UC Withheld Payment by Hospital'!N57</f>
        <v>24777736.794966012</v>
      </c>
      <c r="N57" s="11">
        <f>'UC Withheld Payment by Hospital'!L57+'UC Withheld Payment by Hospital'!O57</f>
        <v>20728642.42942699</v>
      </c>
      <c r="O57" s="11">
        <f>(L57/$L$1)*'UPL Debt Allocated by DY'!$E$4</f>
        <v>713277.13456255267</v>
      </c>
      <c r="P57" s="11">
        <f>(M57/$M$1)*'UPL Debt Allocated by DY'!$E$5</f>
        <v>677512.89107880509</v>
      </c>
      <c r="Q57" s="11">
        <f>(N57/$N$1)*'UPL Debt Allocated by DY'!$E$6</f>
        <v>566798.61355256638</v>
      </c>
      <c r="R57" s="11">
        <f>'UC Withheld Payment by Hospital'!J57+'UC Withheld Payment by Hospital'!T57</f>
        <v>26120802.846071828</v>
      </c>
      <c r="S57" s="11">
        <f>'UC Withheld Payment by Hospital'!K57+'UC Withheld Payment by Hospital'!U57</f>
        <v>24832352.632753938</v>
      </c>
      <c r="T57" s="11">
        <f>'UC Withheld Payment by Hospital'!L57+'UC Withheld Payment by Hospital'!V57</f>
        <v>20807366.650123022</v>
      </c>
      <c r="U57" s="11">
        <f>(R57/$R$1)*'UPL Debt Allocated by DY'!$E$4</f>
        <v>714310.7114998952</v>
      </c>
      <c r="V57" s="11">
        <f>(S57/$S$1)*'UPL Debt Allocated by DY'!$E$5</f>
        <v>679006.28551045072</v>
      </c>
      <c r="W57" s="11">
        <f>(T57/$T$1)*'UPL Debt Allocated by DY'!$E$6</f>
        <v>568951.22819172731</v>
      </c>
      <c r="X57" s="11">
        <f>'UC Withheld Payment by Hospital'!J57+'UC Withheld Payment by Hospital'!AA57</f>
        <v>25202276.130000003</v>
      </c>
      <c r="Y57" s="11">
        <f>'UC Withheld Payment by Hospital'!K57+'UC Withheld Payment by Hospital'!AB57</f>
        <v>23663736.260000002</v>
      </c>
      <c r="Z57" s="11">
        <f>'UC Withheld Payment by Hospital'!L57+'UC Withheld Payment by Hospital'!AC57</f>
        <v>19778182.089999996</v>
      </c>
      <c r="AA57" s="11">
        <f>(X57/$X$1)*'UPL Debt Allocated by DY'!$E$4</f>
        <v>689192.28478248627</v>
      </c>
      <c r="AB57" s="11">
        <f>(Y57/$Y$1)*'UPL Debt Allocated by DY'!$E$5</f>
        <v>647052.089539357</v>
      </c>
      <c r="AC57" s="11">
        <f>(Z57/$Z$1)*'UPL Debt Allocated by DY'!$E$6</f>
        <v>540809.47294878284</v>
      </c>
    </row>
    <row r="58" spans="1:29" ht="16.2" x14ac:dyDescent="0.3">
      <c r="A58" s="13" t="s">
        <v>282</v>
      </c>
      <c r="B58" s="13" t="s">
        <v>282</v>
      </c>
      <c r="C58" s="12" t="s">
        <v>35</v>
      </c>
      <c r="D58" s="12" t="s">
        <v>28</v>
      </c>
      <c r="E58" s="12" t="s">
        <v>14</v>
      </c>
      <c r="F58" s="12"/>
      <c r="G58" s="12" t="s">
        <v>938</v>
      </c>
      <c r="H58" s="11">
        <v>519263.83999999997</v>
      </c>
      <c r="I58" s="11">
        <f>(H58/$H$1)*'UPL Debt Allocated by DY'!$E$2</f>
        <v>5315.602055208451</v>
      </c>
      <c r="J58" s="11">
        <v>437336.3</v>
      </c>
      <c r="K58" s="11">
        <f>(J58/$J$1)*'UPL Debt Allocated by DY'!$E$3</f>
        <v>7361.7447506968301</v>
      </c>
      <c r="L58" s="11">
        <f>'UC Withheld Payment by Hospital'!J58+'UC Withheld Payment by Hospital'!M58</f>
        <v>761309.32126083586</v>
      </c>
      <c r="M58" s="11">
        <f>'UC Withheld Payment by Hospital'!K58+'UC Withheld Payment by Hospital'!N58</f>
        <v>528625.98301971541</v>
      </c>
      <c r="N58" s="11">
        <f>'UC Withheld Payment by Hospital'!L58+'UC Withheld Payment by Hospital'!O58</f>
        <v>551985.89684792736</v>
      </c>
      <c r="O58" s="11">
        <f>(L58/$L$1)*'UPL Debt Allocated by DY'!$E$4</f>
        <v>20819.092205778463</v>
      </c>
      <c r="P58" s="11">
        <f>(M58/$M$1)*'UPL Debt Allocated by DY'!$E$5</f>
        <v>14454.545264514503</v>
      </c>
      <c r="Q58" s="11">
        <f>(N58/$N$1)*'UPL Debt Allocated by DY'!$E$6</f>
        <v>15093.358964493644</v>
      </c>
      <c r="R58" s="11">
        <f>'UC Withheld Payment by Hospital'!J58+'UC Withheld Payment by Hospital'!T58</f>
        <v>761961.14062620851</v>
      </c>
      <c r="S58" s="11">
        <f>'UC Withheld Payment by Hospital'!K58+'UC Withheld Payment by Hospital'!U58</f>
        <v>528625.98301971541</v>
      </c>
      <c r="T58" s="11">
        <f>'UC Withheld Payment by Hospital'!L58+'UC Withheld Payment by Hospital'!V58</f>
        <v>551985.89684792736</v>
      </c>
      <c r="U58" s="11">
        <f>(R58/$R$1)*'UPL Debt Allocated by DY'!$E$4</f>
        <v>20836.917138549194</v>
      </c>
      <c r="V58" s="11">
        <f>(S58/$S$1)*'UPL Debt Allocated by DY'!$E$5</f>
        <v>14454.545264514496</v>
      </c>
      <c r="W58" s="11">
        <f>(T58/$T$1)*'UPL Debt Allocated by DY'!$E$6</f>
        <v>15093.358964493644</v>
      </c>
      <c r="X58" s="11">
        <f>'UC Withheld Payment by Hospital'!J58+'UC Withheld Payment by Hospital'!AA58</f>
        <v>746583.60393599886</v>
      </c>
      <c r="Y58" s="11">
        <f>'UC Withheld Payment by Hospital'!K58+'UC Withheld Payment by Hospital'!AB58</f>
        <v>512929.96467707411</v>
      </c>
      <c r="Z58" s="11">
        <f>'UC Withheld Payment by Hospital'!L58+'UC Withheld Payment by Hospital'!AC58</f>
        <v>540839.159379908</v>
      </c>
      <c r="AA58" s="11">
        <f>(X58/$X$1)*'UPL Debt Allocated by DY'!$E$4</f>
        <v>20416.396404977957</v>
      </c>
      <c r="AB58" s="11">
        <f>(Y58/$Y$1)*'UPL Debt Allocated by DY'!$E$5</f>
        <v>14025.359384716594</v>
      </c>
      <c r="AC58" s="11">
        <f>(Z58/$Z$1)*'UPL Debt Allocated by DY'!$E$6</f>
        <v>14788.565470948744</v>
      </c>
    </row>
    <row r="59" spans="1:29" ht="16.2" x14ac:dyDescent="0.3">
      <c r="A59" s="13" t="s">
        <v>283</v>
      </c>
      <c r="B59" s="13" t="s">
        <v>283</v>
      </c>
      <c r="C59" s="12" t="s">
        <v>580</v>
      </c>
      <c r="D59" s="12" t="s">
        <v>13</v>
      </c>
      <c r="E59" s="12"/>
      <c r="F59" s="12"/>
      <c r="G59" s="12" t="s">
        <v>783</v>
      </c>
      <c r="H59" s="11">
        <v>6612121.7200000007</v>
      </c>
      <c r="I59" s="11">
        <f>(H59/$H$1)*'UPL Debt Allocated by DY'!$E$2</f>
        <v>67686.992809128482</v>
      </c>
      <c r="J59" s="11">
        <v>11967703.58</v>
      </c>
      <c r="K59" s="11">
        <f>(J59/$J$1)*'UPL Debt Allocated by DY'!$E$3</f>
        <v>201454.07323371206</v>
      </c>
      <c r="L59" s="11">
        <f>'UC Withheld Payment by Hospital'!J59+'UC Withheld Payment by Hospital'!M59</f>
        <v>7692205.4177759448</v>
      </c>
      <c r="M59" s="11">
        <f>'UC Withheld Payment by Hospital'!K59+'UC Withheld Payment by Hospital'!N59</f>
        <v>6402221.7181500737</v>
      </c>
      <c r="N59" s="11">
        <f>'UC Withheld Payment by Hospital'!L59+'UC Withheld Payment by Hospital'!O59</f>
        <v>5720370.2831866592</v>
      </c>
      <c r="O59" s="11">
        <f>(L59/$L$1)*'UPL Debt Allocated by DY'!$E$4</f>
        <v>210354.35845346504</v>
      </c>
      <c r="P59" s="11">
        <f>(M59/$M$1)*'UPL Debt Allocated by DY'!$E$5</f>
        <v>175059.88466519755</v>
      </c>
      <c r="Q59" s="11">
        <f>(N59/$N$1)*'UPL Debt Allocated by DY'!$E$6</f>
        <v>156416.31894400564</v>
      </c>
      <c r="R59" s="11">
        <f>'UC Withheld Payment by Hospital'!J59+'UC Withheld Payment by Hospital'!T59</f>
        <v>7704092.5337967984</v>
      </c>
      <c r="S59" s="11">
        <f>'UC Withheld Payment by Hospital'!K59+'UC Withheld Payment by Hospital'!U59</f>
        <v>6417090.844321142</v>
      </c>
      <c r="T59" s="11">
        <f>'UC Withheld Payment by Hospital'!L59+'UC Withheld Payment by Hospital'!V59</f>
        <v>5743218.7706524422</v>
      </c>
      <c r="U59" s="11">
        <f>(R59/$R$1)*'UPL Debt Allocated by DY'!$E$4</f>
        <v>210679.42864187292</v>
      </c>
      <c r="V59" s="11">
        <f>(S59/$S$1)*'UPL Debt Allocated by DY'!$E$5</f>
        <v>175466.46032395668</v>
      </c>
      <c r="W59" s="11">
        <f>(T59/$T$1)*'UPL Debt Allocated by DY'!$E$6</f>
        <v>157041.08204952354</v>
      </c>
      <c r="X59" s="11">
        <f>'UC Withheld Payment by Hospital'!J59+'UC Withheld Payment by Hospital'!AA59</f>
        <v>7415206.7800000003</v>
      </c>
      <c r="Y59" s="11">
        <f>'UC Withheld Payment by Hospital'!K59+'UC Withheld Payment by Hospital'!AB59</f>
        <v>6098935.8000000007</v>
      </c>
      <c r="Z59" s="11">
        <f>'UC Withheld Payment by Hospital'!L59+'UC Withheld Payment by Hospital'!AC59</f>
        <v>5444513.8700000001</v>
      </c>
      <c r="AA59" s="11">
        <f>(X59/$X$1)*'UPL Debt Allocated by DY'!$E$4</f>
        <v>202779.43454319189</v>
      </c>
      <c r="AB59" s="11">
        <f>(Y59/$Y$1)*'UPL Debt Allocated by DY'!$E$5</f>
        <v>166766.95133841006</v>
      </c>
      <c r="AC59" s="11">
        <f>(Z59/$Z$1)*'UPL Debt Allocated by DY'!$E$6</f>
        <v>148873.37284581742</v>
      </c>
    </row>
    <row r="60" spans="1:29" ht="16.2" x14ac:dyDescent="0.3">
      <c r="A60" s="13" t="s">
        <v>284</v>
      </c>
      <c r="B60" s="13" t="s">
        <v>284</v>
      </c>
      <c r="C60" s="12" t="s">
        <v>36</v>
      </c>
      <c r="D60" s="12" t="s">
        <v>13</v>
      </c>
      <c r="E60" s="12"/>
      <c r="F60" s="12"/>
      <c r="G60" s="12" t="s">
        <v>693</v>
      </c>
      <c r="H60" s="11">
        <v>897557.99</v>
      </c>
      <c r="I60" s="11">
        <f>(H60/$H$1)*'UPL Debt Allocated by DY'!$E$2</f>
        <v>9188.1250508657922</v>
      </c>
      <c r="J60" s="11">
        <v>2233608.5299999998</v>
      </c>
      <c r="K60" s="11">
        <f>(J60/$J$1)*'UPL Debt Allocated by DY'!$E$3</f>
        <v>37598.653189408615</v>
      </c>
      <c r="L60" s="11">
        <f>'UC Withheld Payment by Hospital'!J60+'UC Withheld Payment by Hospital'!M60</f>
        <v>8403328.8209240977</v>
      </c>
      <c r="M60" s="11">
        <f>'UC Withheld Payment by Hospital'!K60+'UC Withheld Payment by Hospital'!N60</f>
        <v>6800203.0261824466</v>
      </c>
      <c r="N60" s="11">
        <f>'UC Withheld Payment by Hospital'!L60+'UC Withheld Payment by Hospital'!O60</f>
        <v>5825302.9294539616</v>
      </c>
      <c r="O60" s="11">
        <f>(L60/$L$1)*'UPL Debt Allocated by DY'!$E$4</f>
        <v>229801.04495312498</v>
      </c>
      <c r="P60" s="11">
        <f>(M60/$M$1)*'UPL Debt Allocated by DY'!$E$5</f>
        <v>185942.13225833199</v>
      </c>
      <c r="Q60" s="11">
        <f>(N60/$N$1)*'UPL Debt Allocated by DY'!$E$6</f>
        <v>159285.56996337173</v>
      </c>
      <c r="R60" s="11">
        <f>'UC Withheld Payment by Hospital'!J60+'UC Withheld Payment by Hospital'!T60</f>
        <v>8415775.4101654701</v>
      </c>
      <c r="S60" s="11">
        <f>'UC Withheld Payment by Hospital'!K60+'UC Withheld Payment by Hospital'!U60</f>
        <v>6815719.7982188994</v>
      </c>
      <c r="T60" s="11">
        <f>'UC Withheld Payment by Hospital'!L60+'UC Withheld Payment by Hospital'!V60</f>
        <v>5848236.7901920639</v>
      </c>
      <c r="U60" s="11">
        <f>(R60/$R$1)*'UPL Debt Allocated by DY'!$E$4</f>
        <v>230141.41473690016</v>
      </c>
      <c r="V60" s="11">
        <f>(S60/$S$1)*'UPL Debt Allocated by DY'!$E$5</f>
        <v>186366.41689617516</v>
      </c>
      <c r="W60" s="11">
        <f>(T60/$T$1)*'UPL Debt Allocated by DY'!$E$6</f>
        <v>159912.66749346905</v>
      </c>
      <c r="X60" s="11">
        <f>'UC Withheld Payment by Hospital'!J60+'UC Withheld Payment by Hospital'!AA60</f>
        <v>8113293.0999999996</v>
      </c>
      <c r="Y60" s="11">
        <f>'UC Withheld Payment by Hospital'!K60+'UC Withheld Payment by Hospital'!AB60</f>
        <v>6483707.0600000005</v>
      </c>
      <c r="Z60" s="11">
        <f>'UC Withheld Payment by Hospital'!L60+'UC Withheld Payment by Hospital'!AC60</f>
        <v>5548415.7800000003</v>
      </c>
      <c r="AA60" s="11">
        <f>(X60/$X$1)*'UPL Debt Allocated by DY'!$E$4</f>
        <v>221869.60335867805</v>
      </c>
      <c r="AB60" s="11">
        <f>(Y60/$Y$1)*'UPL Debt Allocated by DY'!$E$5</f>
        <v>177287.98846636913</v>
      </c>
      <c r="AC60" s="11">
        <f>(Z60/$Z$1)*'UPL Debt Allocated by DY'!$E$6</f>
        <v>151714.43968046259</v>
      </c>
    </row>
    <row r="61" spans="1:29" ht="16.2" x14ac:dyDescent="0.3">
      <c r="A61" s="13" t="s">
        <v>285</v>
      </c>
      <c r="B61" s="13" t="s">
        <v>285</v>
      </c>
      <c r="C61" s="12" t="s">
        <v>633</v>
      </c>
      <c r="D61" s="12" t="s">
        <v>28</v>
      </c>
      <c r="E61" s="12" t="s">
        <v>14</v>
      </c>
      <c r="F61" s="12"/>
      <c r="G61" s="12" t="s">
        <v>937</v>
      </c>
      <c r="H61" s="11">
        <v>746262.4</v>
      </c>
      <c r="I61" s="11">
        <f>(H61/$H$1)*'UPL Debt Allocated by DY'!$E$2</f>
        <v>7639.3417788629213</v>
      </c>
      <c r="J61" s="11">
        <v>377154.52</v>
      </c>
      <c r="K61" s="11">
        <f>(J61/$J$1)*'UPL Debt Allocated by DY'!$E$3</f>
        <v>6348.6962042976602</v>
      </c>
      <c r="L61" s="11">
        <f>'UC Withheld Payment by Hospital'!J61+'UC Withheld Payment by Hospital'!M61</f>
        <v>973603.23149589729</v>
      </c>
      <c r="M61" s="11">
        <f>'UC Withheld Payment by Hospital'!K61+'UC Withheld Payment by Hospital'!N61</f>
        <v>2181967.5755949304</v>
      </c>
      <c r="N61" s="11">
        <f>'UC Withheld Payment by Hospital'!L61+'UC Withheld Payment by Hospital'!O61</f>
        <v>1707286.9478402659</v>
      </c>
      <c r="O61" s="11">
        <f>(L61/$L$1)*'UPL Debt Allocated by DY'!$E$4</f>
        <v>26624.572801483297</v>
      </c>
      <c r="P61" s="11">
        <f>(M61/$M$1)*'UPL Debt Allocated by DY'!$E$5</f>
        <v>59662.880940840201</v>
      </c>
      <c r="Q61" s="11">
        <f>(N61/$N$1)*'UPL Debt Allocated by DY'!$E$6</f>
        <v>46683.610770307714</v>
      </c>
      <c r="R61" s="11">
        <f>'UC Withheld Payment by Hospital'!J61+'UC Withheld Payment by Hospital'!T61</f>
        <v>973603.23149589729</v>
      </c>
      <c r="S61" s="11">
        <f>'UC Withheld Payment by Hospital'!K61+'UC Withheld Payment by Hospital'!U61</f>
        <v>2181967.5755949304</v>
      </c>
      <c r="T61" s="11">
        <f>'UC Withheld Payment by Hospital'!L61+'UC Withheld Payment by Hospital'!V61</f>
        <v>1707286.9478402659</v>
      </c>
      <c r="U61" s="11">
        <f>(R61/$R$1)*'UPL Debt Allocated by DY'!$E$4</f>
        <v>26624.572801483297</v>
      </c>
      <c r="V61" s="11">
        <f>(S61/$S$1)*'UPL Debt Allocated by DY'!$E$5</f>
        <v>59662.880940840172</v>
      </c>
      <c r="W61" s="11">
        <f>(T61/$T$1)*'UPL Debt Allocated by DY'!$E$6</f>
        <v>46683.610770307714</v>
      </c>
      <c r="X61" s="11">
        <f>'UC Withheld Payment by Hospital'!J61+'UC Withheld Payment by Hospital'!AA61</f>
        <v>1075143.9311181859</v>
      </c>
      <c r="Y61" s="11">
        <f>'UC Withheld Payment by Hospital'!K61+'UC Withheld Payment by Hospital'!AB61</f>
        <v>2116898.1762631005</v>
      </c>
      <c r="Z61" s="11">
        <f>'UC Withheld Payment by Hospital'!L61+'UC Withheld Payment by Hospital'!AC61</f>
        <v>1667171.3464045878</v>
      </c>
      <c r="AA61" s="11">
        <f>(X61/$X$1)*'UPL Debt Allocated by DY'!$E$4</f>
        <v>29401.348455004267</v>
      </c>
      <c r="AB61" s="11">
        <f>(Y61/$Y$1)*'UPL Debt Allocated by DY'!$E$5</f>
        <v>57883.648348821363</v>
      </c>
      <c r="AC61" s="11">
        <f>(Z61/$Z$1)*'UPL Debt Allocated by DY'!$E$6</f>
        <v>45586.700186173577</v>
      </c>
    </row>
    <row r="62" spans="1:29" ht="16.2" x14ac:dyDescent="0.3">
      <c r="A62" s="13" t="s">
        <v>286</v>
      </c>
      <c r="B62" s="13" t="s">
        <v>286</v>
      </c>
      <c r="C62" s="12" t="s">
        <v>37</v>
      </c>
      <c r="D62" s="12" t="s">
        <v>28</v>
      </c>
      <c r="E62" s="12" t="s">
        <v>14</v>
      </c>
      <c r="F62" s="12"/>
      <c r="G62" s="12" t="s">
        <v>936</v>
      </c>
      <c r="H62" s="11">
        <v>1923729.91</v>
      </c>
      <c r="I62" s="11">
        <f>(H62/$H$1)*'UPL Debt Allocated by DY'!$E$2</f>
        <v>19692.845670251114</v>
      </c>
      <c r="J62" s="11">
        <v>630613.01</v>
      </c>
      <c r="K62" s="11">
        <f>(J62/$J$1)*'UPL Debt Allocated by DY'!$E$3</f>
        <v>10615.19936965815</v>
      </c>
      <c r="L62" s="11">
        <f>'UC Withheld Payment by Hospital'!J62+'UC Withheld Payment by Hospital'!M62</f>
        <v>1520662.1128975023</v>
      </c>
      <c r="M62" s="11">
        <f>'UC Withheld Payment by Hospital'!K62+'UC Withheld Payment by Hospital'!N62</f>
        <v>2331897.5064621791</v>
      </c>
      <c r="N62" s="11">
        <f>'UC Withheld Payment by Hospital'!L62+'UC Withheld Payment by Hospital'!O62</f>
        <v>886718.69281130354</v>
      </c>
      <c r="O62" s="11">
        <f>(L62/$L$1)*'UPL Debt Allocated by DY'!$E$4</f>
        <v>41584.68031077768</v>
      </c>
      <c r="P62" s="11">
        <f>(M62/$M$1)*'UPL Debt Allocated by DY'!$E$5</f>
        <v>63762.507220741296</v>
      </c>
      <c r="Q62" s="11">
        <f>(N62/$N$1)*'UPL Debt Allocated by DY'!$E$6</f>
        <v>24246.205577992798</v>
      </c>
      <c r="R62" s="11">
        <f>'UC Withheld Payment by Hospital'!J62+'UC Withheld Payment by Hospital'!T62</f>
        <v>1520662.1128975023</v>
      </c>
      <c r="S62" s="11">
        <f>'UC Withheld Payment by Hospital'!K62+'UC Withheld Payment by Hospital'!U62</f>
        <v>2331897.5064621791</v>
      </c>
      <c r="T62" s="11">
        <f>'UC Withheld Payment by Hospital'!L62+'UC Withheld Payment by Hospital'!V62</f>
        <v>886718.69281130354</v>
      </c>
      <c r="U62" s="11">
        <f>(R62/$R$1)*'UPL Debt Allocated by DY'!$E$4</f>
        <v>41584.68031077768</v>
      </c>
      <c r="V62" s="11">
        <f>(S62/$S$1)*'UPL Debt Allocated by DY'!$E$5</f>
        <v>63762.507220741267</v>
      </c>
      <c r="W62" s="11">
        <f>(T62/$T$1)*'UPL Debt Allocated by DY'!$E$6</f>
        <v>24246.205577992798</v>
      </c>
      <c r="X62" s="11">
        <f>'UC Withheld Payment by Hospital'!J62+'UC Withheld Payment by Hospital'!AA62</f>
        <v>1730736.1679545478</v>
      </c>
      <c r="Y62" s="11">
        <f>'UC Withheld Payment by Hospital'!K62+'UC Withheld Payment by Hospital'!AB62</f>
        <v>2361363.4944088124</v>
      </c>
      <c r="Z62" s="11">
        <f>'UC Withheld Payment by Hospital'!L62+'UC Withheld Payment by Hospital'!AC62</f>
        <v>919018.78089162859</v>
      </c>
      <c r="AA62" s="11">
        <f>(X62/$X$1)*'UPL Debt Allocated by DY'!$E$4</f>
        <v>47329.455791828099</v>
      </c>
      <c r="AB62" s="11">
        <f>(Y62/$Y$1)*'UPL Debt Allocated by DY'!$E$5</f>
        <v>64568.213845499464</v>
      </c>
      <c r="AC62" s="11">
        <f>(Z62/$Z$1)*'UPL Debt Allocated by DY'!$E$6</f>
        <v>25129.410795309079</v>
      </c>
    </row>
    <row r="63" spans="1:29" ht="16.2" x14ac:dyDescent="0.3">
      <c r="A63" s="13" t="s">
        <v>287</v>
      </c>
      <c r="B63" s="13" t="s">
        <v>287</v>
      </c>
      <c r="C63" s="12" t="s">
        <v>38</v>
      </c>
      <c r="D63" s="12" t="s">
        <v>28</v>
      </c>
      <c r="E63" s="12" t="s">
        <v>14</v>
      </c>
      <c r="F63" s="12"/>
      <c r="G63" s="12" t="s">
        <v>935</v>
      </c>
      <c r="H63" s="11">
        <v>392714.63</v>
      </c>
      <c r="I63" s="11">
        <f>(H63/$H$1)*'UPL Debt Allocated by DY'!$E$2</f>
        <v>4020.1426202495177</v>
      </c>
      <c r="J63" s="11">
        <v>909167.99</v>
      </c>
      <c r="K63" s="11">
        <f>(J63/$J$1)*'UPL Debt Allocated by DY'!$E$3</f>
        <v>15304.155355693292</v>
      </c>
      <c r="L63" s="11">
        <f>'UC Withheld Payment by Hospital'!J63+'UC Withheld Payment by Hospital'!M63</f>
        <v>990680.78765070357</v>
      </c>
      <c r="M63" s="11">
        <f>'UC Withheld Payment by Hospital'!K63+'UC Withheld Payment by Hospital'!N63</f>
        <v>1053131.0585811352</v>
      </c>
      <c r="N63" s="11">
        <f>'UC Withheld Payment by Hospital'!L63+'UC Withheld Payment by Hospital'!O63</f>
        <v>907253.44966773211</v>
      </c>
      <c r="O63" s="11">
        <f>(L63/$L$1)*'UPL Debt Allocated by DY'!$E$4</f>
        <v>27091.582998662347</v>
      </c>
      <c r="P63" s="11">
        <f>(M63/$M$1)*'UPL Debt Allocated by DY'!$E$5</f>
        <v>28796.41002277287</v>
      </c>
      <c r="Q63" s="11">
        <f>(N63/$N$1)*'UPL Debt Allocated by DY'!$E$6</f>
        <v>24807.702634806301</v>
      </c>
      <c r="R63" s="11">
        <f>'UC Withheld Payment by Hospital'!J63+'UC Withheld Payment by Hospital'!T63</f>
        <v>992131.29411212134</v>
      </c>
      <c r="S63" s="11">
        <f>'UC Withheld Payment by Hospital'!K63+'UC Withheld Payment by Hospital'!U63</f>
        <v>1053131.0585811352</v>
      </c>
      <c r="T63" s="11">
        <f>'UC Withheld Payment by Hospital'!L63+'UC Withheld Payment by Hospital'!V63</f>
        <v>907253.44966773211</v>
      </c>
      <c r="U63" s="11">
        <f>(R63/$R$1)*'UPL Debt Allocated by DY'!$E$4</f>
        <v>27131.249172347598</v>
      </c>
      <c r="V63" s="11">
        <f>(S63/$S$1)*'UPL Debt Allocated by DY'!$E$5</f>
        <v>28796.410022772856</v>
      </c>
      <c r="W63" s="11">
        <f>(T63/$T$1)*'UPL Debt Allocated by DY'!$E$6</f>
        <v>24807.702634806301</v>
      </c>
      <c r="X63" s="11">
        <f>'UC Withheld Payment by Hospital'!J63+'UC Withheld Payment by Hospital'!AA63</f>
        <v>1072376.1637438883</v>
      </c>
      <c r="Y63" s="11">
        <f>'UC Withheld Payment by Hospital'!K63+'UC Withheld Payment by Hospital'!AB63</f>
        <v>1078746.7175482088</v>
      </c>
      <c r="Z63" s="11">
        <f>'UC Withheld Payment by Hospital'!L63+'UC Withheld Payment by Hospital'!AC63</f>
        <v>940235.35949811013</v>
      </c>
      <c r="AA63" s="11">
        <f>(X63/$X$1)*'UPL Debt Allocated by DY'!$E$4</f>
        <v>29325.659897724796</v>
      </c>
      <c r="AB63" s="11">
        <f>(Y63/$Y$1)*'UPL Debt Allocated by DY'!$E$5</f>
        <v>29496.834734976503</v>
      </c>
      <c r="AC63" s="11">
        <f>(Z63/$Z$1)*'UPL Debt Allocated by DY'!$E$6</f>
        <v>25709.551408927411</v>
      </c>
    </row>
    <row r="64" spans="1:29" ht="16.2" x14ac:dyDescent="0.3">
      <c r="A64" s="13" t="s">
        <v>288</v>
      </c>
      <c r="B64" s="13" t="s">
        <v>288</v>
      </c>
      <c r="C64" s="12" t="s">
        <v>39</v>
      </c>
      <c r="D64" s="12" t="s">
        <v>28</v>
      </c>
      <c r="E64" s="12" t="s">
        <v>14</v>
      </c>
      <c r="F64" s="12"/>
      <c r="G64" s="12" t="s">
        <v>655</v>
      </c>
      <c r="H64" s="11">
        <v>240108.9</v>
      </c>
      <c r="I64" s="11">
        <f>(H64/$H$1)*'UPL Debt Allocated by DY'!$E$2</f>
        <v>2457.9477021042721</v>
      </c>
      <c r="J64" s="11">
        <v>207987.99</v>
      </c>
      <c r="K64" s="11">
        <f>(J64/$J$1)*'UPL Debt Allocated by DY'!$E$3</f>
        <v>3501.0917081213811</v>
      </c>
      <c r="L64" s="11">
        <f>'UC Withheld Payment by Hospital'!J64+'UC Withheld Payment by Hospital'!M64</f>
        <v>127676.28525534509</v>
      </c>
      <c r="M64" s="11">
        <f>'UC Withheld Payment by Hospital'!K64+'UC Withheld Payment by Hospital'!N64</f>
        <v>185743.46780731942</v>
      </c>
      <c r="N64" s="11">
        <f>'UC Withheld Payment by Hospital'!L64+'UC Withheld Payment by Hospital'!O64</f>
        <v>258122.38311223593</v>
      </c>
      <c r="O64" s="11">
        <f>(L64/$L$1)*'UPL Debt Allocated by DY'!$E$4</f>
        <v>3491.4906214731564</v>
      </c>
      <c r="P64" s="11">
        <f>(M64/$M$1)*'UPL Debt Allocated by DY'!$E$5</f>
        <v>5078.8978393985954</v>
      </c>
      <c r="Q64" s="11">
        <f>(N64/$N$1)*'UPL Debt Allocated by DY'!$E$6</f>
        <v>7058.0313869085348</v>
      </c>
      <c r="R64" s="11">
        <f>'UC Withheld Payment by Hospital'!J64+'UC Withheld Payment by Hospital'!T64</f>
        <v>127784.90444853525</v>
      </c>
      <c r="S64" s="11">
        <f>'UC Withheld Payment by Hospital'!K64+'UC Withheld Payment by Hospital'!U64</f>
        <v>185743.46780731942</v>
      </c>
      <c r="T64" s="11">
        <f>'UC Withheld Payment by Hospital'!L64+'UC Withheld Payment by Hospital'!V64</f>
        <v>258122.38311223593</v>
      </c>
      <c r="U64" s="11">
        <f>(R64/$R$1)*'UPL Debt Allocated by DY'!$E$4</f>
        <v>3494.4609686568715</v>
      </c>
      <c r="V64" s="11">
        <f>(S64/$S$1)*'UPL Debt Allocated by DY'!$E$5</f>
        <v>5078.8978393985935</v>
      </c>
      <c r="W64" s="11">
        <f>(T64/$T$1)*'UPL Debt Allocated by DY'!$E$6</f>
        <v>7058.0313869085348</v>
      </c>
      <c r="X64" s="11">
        <f>'UC Withheld Payment by Hospital'!J64+'UC Withheld Payment by Hospital'!AA64</f>
        <v>125090.31978894686</v>
      </c>
      <c r="Y64" s="11">
        <f>'UC Withheld Payment by Hospital'!K64+'UC Withheld Payment by Hospital'!AB64</f>
        <v>178886</v>
      </c>
      <c r="Z64" s="11">
        <f>'UC Withheld Payment by Hospital'!L64+'UC Withheld Payment by Hospital'!AC64</f>
        <v>245109.46</v>
      </c>
      <c r="AA64" s="11">
        <f>(X64/$X$1)*'UPL Debt Allocated by DY'!$E$4</f>
        <v>3420.773697376203</v>
      </c>
      <c r="AB64" s="11">
        <f>(Y64/$Y$1)*'UPL Debt Allocated by DY'!$E$5</f>
        <v>4891.3898810220007</v>
      </c>
      <c r="AC64" s="11">
        <f>(Z64/$Z$1)*'UPL Debt Allocated by DY'!$E$6</f>
        <v>6702.2093979194824</v>
      </c>
    </row>
    <row r="65" spans="1:29" ht="16.2" x14ac:dyDescent="0.3">
      <c r="A65" s="13" t="s">
        <v>289</v>
      </c>
      <c r="B65" s="13" t="s">
        <v>289</v>
      </c>
      <c r="C65" s="12" t="s">
        <v>581</v>
      </c>
      <c r="D65" s="12" t="s">
        <v>28</v>
      </c>
      <c r="E65" s="12" t="s">
        <v>14</v>
      </c>
      <c r="F65" s="12"/>
      <c r="G65" s="12" t="s">
        <v>934</v>
      </c>
      <c r="H65" s="11">
        <v>209307.36000000002</v>
      </c>
      <c r="I65" s="11">
        <f>(H65/$H$1)*'UPL Debt Allocated by DY'!$E$2</f>
        <v>2142.6383801079915</v>
      </c>
      <c r="J65" s="11">
        <v>71193.990000000005</v>
      </c>
      <c r="K65" s="11">
        <f>(J65/$J$1)*'UPL Debt Allocated by DY'!$E$3</f>
        <v>1198.4186589671669</v>
      </c>
      <c r="L65" s="11">
        <f>'UC Withheld Payment by Hospital'!J65+'UC Withheld Payment by Hospital'!M65</f>
        <v>105477.1683746152</v>
      </c>
      <c r="M65" s="11">
        <f>'UC Withheld Payment by Hospital'!K65+'UC Withheld Payment by Hospital'!N65</f>
        <v>442724.96385805414</v>
      </c>
      <c r="N65" s="11">
        <f>'UC Withheld Payment by Hospital'!L65+'UC Withheld Payment by Hospital'!O65</f>
        <v>490800.37171426485</v>
      </c>
      <c r="O65" s="11">
        <f>(L65/$L$1)*'UPL Debt Allocated by DY'!$E$4</f>
        <v>2884.4240214460378</v>
      </c>
      <c r="P65" s="11">
        <f>(M65/$M$1)*'UPL Debt Allocated by DY'!$E$5</f>
        <v>12105.700883753425</v>
      </c>
      <c r="Q65" s="11">
        <f>(N65/$N$1)*'UPL Debt Allocated by DY'!$E$6</f>
        <v>13420.317860460074</v>
      </c>
      <c r="R65" s="11">
        <f>'UC Withheld Payment by Hospital'!J65+'UC Withheld Payment by Hospital'!T65</f>
        <v>105477.1683746152</v>
      </c>
      <c r="S65" s="11">
        <f>'UC Withheld Payment by Hospital'!K65+'UC Withheld Payment by Hospital'!U65</f>
        <v>442724.96385805414</v>
      </c>
      <c r="T65" s="11">
        <f>'UC Withheld Payment by Hospital'!L65+'UC Withheld Payment by Hospital'!V65</f>
        <v>490800.37171426485</v>
      </c>
      <c r="U65" s="11">
        <f>(R65/$R$1)*'UPL Debt Allocated by DY'!$E$4</f>
        <v>2884.4240214460378</v>
      </c>
      <c r="V65" s="11">
        <f>(S65/$S$1)*'UPL Debt Allocated by DY'!$E$5</f>
        <v>12105.700883753419</v>
      </c>
      <c r="W65" s="11">
        <f>(T65/$T$1)*'UPL Debt Allocated by DY'!$E$6</f>
        <v>13420.317860460074</v>
      </c>
      <c r="X65" s="11">
        <f>'UC Withheld Payment by Hospital'!J65+'UC Withheld Payment by Hospital'!AA65</f>
        <v>105026.5222517267</v>
      </c>
      <c r="Y65" s="11">
        <f>'UC Withheld Payment by Hospital'!K65+'UC Withheld Payment by Hospital'!AB65</f>
        <v>436615.04518979392</v>
      </c>
      <c r="Z65" s="11">
        <f>'UC Withheld Payment by Hospital'!L65+'UC Withheld Payment by Hospital'!AC65</f>
        <v>479490.44637769618</v>
      </c>
      <c r="AA65" s="11">
        <f>(X65/$X$1)*'UPL Debt Allocated by DY'!$E$4</f>
        <v>2872.1004587067091</v>
      </c>
      <c r="AB65" s="11">
        <f>(Y65/$Y$1)*'UPL Debt Allocated by DY'!$E$5</f>
        <v>11938.63362109568</v>
      </c>
      <c r="AC65" s="11">
        <f>(Z65/$Z$1)*'UPL Debt Allocated by DY'!$E$6</f>
        <v>13111.062200231696</v>
      </c>
    </row>
    <row r="66" spans="1:29" ht="16.2" x14ac:dyDescent="0.3">
      <c r="A66" s="13" t="s">
        <v>290</v>
      </c>
      <c r="B66" s="13" t="s">
        <v>290</v>
      </c>
      <c r="C66" s="12" t="s">
        <v>933</v>
      </c>
      <c r="D66" s="12" t="s">
        <v>13</v>
      </c>
      <c r="E66" s="12"/>
      <c r="F66" s="12"/>
      <c r="G66" s="12" t="s">
        <v>779</v>
      </c>
      <c r="H66" s="11">
        <v>1194693.8700000001</v>
      </c>
      <c r="I66" s="11">
        <f>(H66/$H$1)*'UPL Debt Allocated by DY'!$E$2</f>
        <v>12229.846759052081</v>
      </c>
      <c r="J66" s="11">
        <v>2233461.6</v>
      </c>
      <c r="K66" s="11">
        <f>(J66/$J$1)*'UPL Debt Allocated by DY'!$E$3</f>
        <v>37596.179895615671</v>
      </c>
      <c r="L66" s="11">
        <f>'UC Withheld Payment by Hospital'!J66+'UC Withheld Payment by Hospital'!M66</f>
        <v>2691543.90447303</v>
      </c>
      <c r="M66" s="11">
        <f>'UC Withheld Payment by Hospital'!K66+'UC Withheld Payment by Hospital'!N66</f>
        <v>2463883.6528375698</v>
      </c>
      <c r="N66" s="11">
        <f>'UC Withheld Payment by Hospital'!L66+'UC Withheld Payment by Hospital'!O66</f>
        <v>2525293.3047536658</v>
      </c>
      <c r="O66" s="11">
        <f>(L66/$L$1)*'UPL Debt Allocated by DY'!$E$4</f>
        <v>73604.117483183159</v>
      </c>
      <c r="P66" s="11">
        <f>(M66/$M$1)*'UPL Debt Allocated by DY'!$E$5</f>
        <v>67371.485569050696</v>
      </c>
      <c r="Q66" s="11">
        <f>(N66/$N$1)*'UPL Debt Allocated by DY'!$E$6</f>
        <v>69050.964086099251</v>
      </c>
      <c r="R66" s="11">
        <f>'UC Withheld Payment by Hospital'!J66+'UC Withheld Payment by Hospital'!T66</f>
        <v>2698166.9683767012</v>
      </c>
      <c r="S66" s="11">
        <f>'UC Withheld Payment by Hospital'!K66+'UC Withheld Payment by Hospital'!U66</f>
        <v>2470293.0410447796</v>
      </c>
      <c r="T66" s="11">
        <f>'UC Withheld Payment by Hospital'!L66+'UC Withheld Payment by Hospital'!V66</f>
        <v>2536860.6675678664</v>
      </c>
      <c r="U66" s="11">
        <f>(R66/$R$1)*'UPL Debt Allocated by DY'!$E$4</f>
        <v>73785.234637859437</v>
      </c>
      <c r="V66" s="11">
        <f>(S66/$S$1)*'UPL Debt Allocated by DY'!$E$5</f>
        <v>67546.741411432333</v>
      </c>
      <c r="W66" s="11">
        <f>(T66/$T$1)*'UPL Debt Allocated by DY'!$E$6</f>
        <v>69367.259049836997</v>
      </c>
      <c r="X66" s="11">
        <f>'UC Withheld Payment by Hospital'!J66+'UC Withheld Payment by Hospital'!AA66</f>
        <v>2581681.1161669432</v>
      </c>
      <c r="Y66" s="11">
        <f>'UC Withheld Payment by Hospital'!K66+'UC Withheld Payment by Hospital'!AB66</f>
        <v>2347280.195243171</v>
      </c>
      <c r="Z66" s="11">
        <f>'UC Withheld Payment by Hospital'!L66+'UC Withheld Payment by Hospital'!AC66</f>
        <v>2451046.8677957975</v>
      </c>
      <c r="AA66" s="11">
        <f>(X66/$X$1)*'UPL Debt Allocated by DY'!$E$4</f>
        <v>70599.762412447424</v>
      </c>
      <c r="AB66" s="11">
        <f>(Y66/$Y$1)*'UPL Debt Allocated by DY'!$E$5</f>
        <v>64183.125537693246</v>
      </c>
      <c r="AC66" s="11">
        <f>(Z66/$Z$1)*'UPL Debt Allocated by DY'!$E$6</f>
        <v>67020.788802203329</v>
      </c>
    </row>
    <row r="67" spans="1:29" ht="16.2" x14ac:dyDescent="0.3">
      <c r="A67" s="13" t="s">
        <v>291</v>
      </c>
      <c r="B67" s="13" t="s">
        <v>291</v>
      </c>
      <c r="C67" s="12" t="s">
        <v>40</v>
      </c>
      <c r="D67" s="12" t="s">
        <v>13</v>
      </c>
      <c r="E67" s="12" t="s">
        <v>14</v>
      </c>
      <c r="F67" s="12"/>
      <c r="G67" s="12" t="s">
        <v>932</v>
      </c>
      <c r="H67" s="11">
        <v>343550.06</v>
      </c>
      <c r="I67" s="11">
        <f>(H67/$H$1)*'UPL Debt Allocated by DY'!$E$2</f>
        <v>3516.8545628037309</v>
      </c>
      <c r="J67" s="11">
        <v>327020.42000000004</v>
      </c>
      <c r="K67" s="11">
        <f>(J67/$J$1)*'UPL Debt Allocated by DY'!$E$3</f>
        <v>5504.7816984450483</v>
      </c>
      <c r="L67" s="11">
        <f>'UC Withheld Payment by Hospital'!J67+'UC Withheld Payment by Hospital'!M67</f>
        <v>425224.92488347518</v>
      </c>
      <c r="M67" s="11">
        <f>'UC Withheld Payment by Hospital'!K67+'UC Withheld Payment by Hospital'!N67</f>
        <v>565444.06101744075</v>
      </c>
      <c r="N67" s="11">
        <f>'UC Withheld Payment by Hospital'!L67+'UC Withheld Payment by Hospital'!O67</f>
        <v>430475.98395371553</v>
      </c>
      <c r="O67" s="11">
        <f>(L67/$L$1)*'UPL Debt Allocated by DY'!$E$4</f>
        <v>11628.383722772247</v>
      </c>
      <c r="P67" s="11">
        <f>(M67/$M$1)*'UPL Debt Allocated by DY'!$E$5</f>
        <v>15461.284607765247</v>
      </c>
      <c r="Q67" s="11">
        <f>(N67/$N$1)*'UPL Debt Allocated by DY'!$E$6</f>
        <v>11770.823473044375</v>
      </c>
      <c r="R67" s="11">
        <f>'UC Withheld Payment by Hospital'!J67+'UC Withheld Payment by Hospital'!T67</f>
        <v>425224.92488347518</v>
      </c>
      <c r="S67" s="11">
        <f>'UC Withheld Payment by Hospital'!K67+'UC Withheld Payment by Hospital'!U67</f>
        <v>565444.06101744075</v>
      </c>
      <c r="T67" s="11">
        <f>'UC Withheld Payment by Hospital'!L67+'UC Withheld Payment by Hospital'!V67</f>
        <v>430475.98395371553</v>
      </c>
      <c r="U67" s="11">
        <f>(R67/$R$1)*'UPL Debt Allocated by DY'!$E$4</f>
        <v>11628.383722772247</v>
      </c>
      <c r="V67" s="11">
        <f>(S67/$S$1)*'UPL Debt Allocated by DY'!$E$5</f>
        <v>15461.284607765239</v>
      </c>
      <c r="W67" s="11">
        <f>(T67/$T$1)*'UPL Debt Allocated by DY'!$E$6</f>
        <v>11770.823473044375</v>
      </c>
      <c r="X67" s="11">
        <f>'UC Withheld Payment by Hospital'!J67+'UC Withheld Payment by Hospital'!AA67</f>
        <v>419355.77999999997</v>
      </c>
      <c r="Y67" s="11">
        <f>'UC Withheld Payment by Hospital'!K67+'UC Withheld Payment by Hospital'!AB67</f>
        <v>555314.4</v>
      </c>
      <c r="Z67" s="11">
        <f>'UC Withheld Payment by Hospital'!L67+'UC Withheld Payment by Hospital'!AC67</f>
        <v>420413.53</v>
      </c>
      <c r="AA67" s="11">
        <f>(X67/$X$1)*'UPL Debt Allocated by DY'!$E$4</f>
        <v>11467.883561949593</v>
      </c>
      <c r="AB67" s="11">
        <f>(Y67/$Y$1)*'UPL Debt Allocated by DY'!$E$5</f>
        <v>15184.303058628422</v>
      </c>
      <c r="AC67" s="11">
        <f>(Z67/$Z$1)*'UPL Debt Allocated by DY'!$E$6</f>
        <v>11495.678346231534</v>
      </c>
    </row>
    <row r="68" spans="1:29" ht="16.2" x14ac:dyDescent="0.3">
      <c r="A68" s="13" t="s">
        <v>292</v>
      </c>
      <c r="B68" s="13" t="s">
        <v>292</v>
      </c>
      <c r="C68" s="12" t="s">
        <v>41</v>
      </c>
      <c r="D68" s="12" t="s">
        <v>13</v>
      </c>
      <c r="E68" s="12" t="s">
        <v>14</v>
      </c>
      <c r="F68" s="12"/>
      <c r="G68" s="12" t="s">
        <v>750</v>
      </c>
      <c r="H68" s="11">
        <v>13324008.279999999</v>
      </c>
      <c r="I68" s="11">
        <f>(H68/$H$1)*'UPL Debt Allocated by DY'!$E$2</f>
        <v>136395.25871237714</v>
      </c>
      <c r="J68" s="11">
        <v>7955054.3499999996</v>
      </c>
      <c r="K68" s="11">
        <f>(J68/$J$1)*'UPL Debt Allocated by DY'!$E$3</f>
        <v>133908.57242497473</v>
      </c>
      <c r="L68" s="11">
        <f>'UC Withheld Payment by Hospital'!J68+'UC Withheld Payment by Hospital'!M68</f>
        <v>6410165.7371620918</v>
      </c>
      <c r="M68" s="11">
        <f>'UC Withheld Payment by Hospital'!K68+'UC Withheld Payment by Hospital'!N68</f>
        <v>12702992.158841144</v>
      </c>
      <c r="N68" s="11">
        <f>'UC Withheld Payment by Hospital'!L68+'UC Withheld Payment by Hospital'!O68</f>
        <v>13348257.478579378</v>
      </c>
      <c r="O68" s="11">
        <f>(L68/$L$1)*'UPL Debt Allocated by DY'!$E$4</f>
        <v>175295.14982856251</v>
      </c>
      <c r="P68" s="11">
        <f>(M68/$M$1)*'UPL Debt Allocated by DY'!$E$5</f>
        <v>347345.72467637114</v>
      </c>
      <c r="Q68" s="11">
        <f>(N68/$N$1)*'UPL Debt Allocated by DY'!$E$6</f>
        <v>364991.28478673892</v>
      </c>
      <c r="R68" s="11">
        <f>'UC Withheld Payment by Hospital'!J68+'UC Withheld Payment by Hospital'!T68</f>
        <v>6435777.1037654467</v>
      </c>
      <c r="S68" s="11">
        <f>'UC Withheld Payment by Hospital'!K68+'UC Withheld Payment by Hospital'!U68</f>
        <v>12730637.159824951</v>
      </c>
      <c r="T68" s="11">
        <f>'UC Withheld Payment by Hospital'!L68+'UC Withheld Payment by Hospital'!V68</f>
        <v>13397701.804277981</v>
      </c>
      <c r="U68" s="11">
        <f>(R68/$R$1)*'UPL Debt Allocated by DY'!$E$4</f>
        <v>175995.52927741542</v>
      </c>
      <c r="V68" s="11">
        <f>(S68/$S$1)*'UPL Debt Allocated by DY'!$E$5</f>
        <v>348101.638935022</v>
      </c>
      <c r="W68" s="11">
        <f>(T68/$T$1)*'UPL Debt Allocated by DY'!$E$6</f>
        <v>366343.27758363454</v>
      </c>
      <c r="X68" s="11">
        <f>'UC Withheld Payment by Hospital'!J68+'UC Withheld Payment by Hospital'!AA68</f>
        <v>6950979.3071891107</v>
      </c>
      <c r="Y68" s="11">
        <f>'UC Withheld Payment by Hospital'!K68+'UC Withheld Payment by Hospital'!AB68</f>
        <v>12139116.420000002</v>
      </c>
      <c r="Z68" s="11">
        <f>'UC Withheld Payment by Hospital'!L68+'UC Withheld Payment by Hospital'!AC68</f>
        <v>12751301.799999999</v>
      </c>
      <c r="AA68" s="11">
        <f>(X68/$X$1)*'UPL Debt Allocated by DY'!$E$4</f>
        <v>190084.47036634566</v>
      </c>
      <c r="AB68" s="11">
        <f>(Y68/$Y$1)*'UPL Debt Allocated by DY'!$E$5</f>
        <v>331927.32366611151</v>
      </c>
      <c r="AC68" s="11">
        <f>(Z68/$Z$1)*'UPL Debt Allocated by DY'!$E$6</f>
        <v>348668.28379315755</v>
      </c>
    </row>
    <row r="69" spans="1:29" ht="16.2" x14ac:dyDescent="0.3">
      <c r="A69" s="13" t="s">
        <v>293</v>
      </c>
      <c r="B69" s="13" t="s">
        <v>293</v>
      </c>
      <c r="C69" s="12" t="s">
        <v>931</v>
      </c>
      <c r="D69" s="12" t="s">
        <v>13</v>
      </c>
      <c r="E69" s="12" t="s">
        <v>14</v>
      </c>
      <c r="F69" s="12"/>
      <c r="G69" s="12" t="s">
        <v>930</v>
      </c>
      <c r="H69" s="11">
        <v>0</v>
      </c>
      <c r="I69" s="11">
        <f>(H69/$H$1)*'UPL Debt Allocated by DY'!$E$2</f>
        <v>0</v>
      </c>
      <c r="J69" s="11">
        <v>0</v>
      </c>
      <c r="K69" s="11">
        <f>(J69/$J$1)*'UPL Debt Allocated by DY'!$E$3</f>
        <v>0</v>
      </c>
      <c r="L69" s="11">
        <f>'UC Withheld Payment by Hospital'!J69+'UC Withheld Payment by Hospital'!M69</f>
        <v>99455.287673419443</v>
      </c>
      <c r="M69" s="11">
        <f>'UC Withheld Payment by Hospital'!K69+'UC Withheld Payment by Hospital'!N69</f>
        <v>4948023.1568991141</v>
      </c>
      <c r="N69" s="11">
        <f>'UC Withheld Payment by Hospital'!L69+'UC Withheld Payment by Hospital'!O69</f>
        <v>3772470.995170766</v>
      </c>
      <c r="O69" s="11">
        <f>(L69/$L$1)*'UPL Debt Allocated by DY'!$E$4</f>
        <v>2719.7470812468009</v>
      </c>
      <c r="P69" s="11">
        <f>(M69/$M$1)*'UPL Debt Allocated by DY'!$E$5</f>
        <v>135296.8393318585</v>
      </c>
      <c r="Q69" s="11">
        <f>(N69/$N$1)*'UPL Debt Allocated by DY'!$E$6</f>
        <v>103153.46685196155</v>
      </c>
      <c r="R69" s="11">
        <f>'UC Withheld Payment by Hospital'!J69+'UC Withheld Payment by Hospital'!T69</f>
        <v>99455.287673419443</v>
      </c>
      <c r="S69" s="11">
        <f>'UC Withheld Payment by Hospital'!K69+'UC Withheld Payment by Hospital'!U69</f>
        <v>4948023.1568991141</v>
      </c>
      <c r="T69" s="11">
        <f>'UC Withheld Payment by Hospital'!L69+'UC Withheld Payment by Hospital'!V69</f>
        <v>3772470.995170766</v>
      </c>
      <c r="U69" s="11">
        <f>(R69/$R$1)*'UPL Debt Allocated by DY'!$E$4</f>
        <v>2719.7470812468009</v>
      </c>
      <c r="V69" s="11">
        <f>(S69/$S$1)*'UPL Debt Allocated by DY'!$E$5</f>
        <v>135296.83933185844</v>
      </c>
      <c r="W69" s="11">
        <f>(T69/$T$1)*'UPL Debt Allocated by DY'!$E$6</f>
        <v>103153.46685196155</v>
      </c>
      <c r="X69" s="11">
        <f>'UC Withheld Payment by Hospital'!J69+'UC Withheld Payment by Hospital'!AA69</f>
        <v>519036.21961255581</v>
      </c>
      <c r="Y69" s="11">
        <f>'UC Withheld Payment by Hospital'!K69+'UC Withheld Payment by Hospital'!AB69</f>
        <v>4867914.95</v>
      </c>
      <c r="Z69" s="11">
        <f>'UC Withheld Payment by Hospital'!L69+'UC Withheld Payment by Hospital'!AC69</f>
        <v>3681555.56</v>
      </c>
      <c r="AA69" s="11">
        <f>(X69/$X$1)*'UPL Debt Allocated by DY'!$E$4</f>
        <v>14193.78774498181</v>
      </c>
      <c r="AB69" s="11">
        <f>(Y69/$Y$1)*'UPL Debt Allocated by DY'!$E$5</f>
        <v>133106.39137833996</v>
      </c>
      <c r="AC69" s="11">
        <f>(Z69/$Z$1)*'UPL Debt Allocated by DY'!$E$6</f>
        <v>100667.49881132584</v>
      </c>
    </row>
    <row r="70" spans="1:29" ht="16.2" x14ac:dyDescent="0.3">
      <c r="A70" s="13" t="s">
        <v>294</v>
      </c>
      <c r="B70" s="13" t="s">
        <v>294</v>
      </c>
      <c r="C70" s="12" t="s">
        <v>42</v>
      </c>
      <c r="D70" s="12" t="s">
        <v>28</v>
      </c>
      <c r="E70" s="12" t="s">
        <v>14</v>
      </c>
      <c r="F70" s="12"/>
      <c r="G70" s="12" t="s">
        <v>929</v>
      </c>
      <c r="H70" s="11">
        <v>221480.07</v>
      </c>
      <c r="I70" s="11">
        <f>(H70/$H$1)*'UPL Debt Allocated by DY'!$E$2</f>
        <v>2267.2480242023239</v>
      </c>
      <c r="J70" s="11">
        <v>83202</v>
      </c>
      <c r="K70" s="11">
        <f>(J70/$J$1)*'UPL Debt Allocated by DY'!$E$3</f>
        <v>1400.5512159577827</v>
      </c>
      <c r="L70" s="11">
        <f>'UC Withheld Payment by Hospital'!J70+'UC Withheld Payment by Hospital'!M70</f>
        <v>314389.69866321015</v>
      </c>
      <c r="M70" s="11">
        <f>'UC Withheld Payment by Hospital'!K70+'UC Withheld Payment by Hospital'!N70</f>
        <v>641927.71844436717</v>
      </c>
      <c r="N70" s="11">
        <f>'UC Withheld Payment by Hospital'!L70+'UC Withheld Payment by Hospital'!O70</f>
        <v>512290.9564271858</v>
      </c>
      <c r="O70" s="11">
        <f>(L70/$L$1)*'UPL Debt Allocated by DY'!$E$4</f>
        <v>8597.4359465037451</v>
      </c>
      <c r="P70" s="11">
        <f>(M70/$M$1)*'UPL Debt Allocated by DY'!$E$5</f>
        <v>17552.624276613678</v>
      </c>
      <c r="Q70" s="11">
        <f>(N70/$N$1)*'UPL Debt Allocated by DY'!$E$6</f>
        <v>14007.950825869584</v>
      </c>
      <c r="R70" s="11">
        <f>'UC Withheld Payment by Hospital'!J70+'UC Withheld Payment by Hospital'!T70</f>
        <v>314389.69866321015</v>
      </c>
      <c r="S70" s="11">
        <f>'UC Withheld Payment by Hospital'!K70+'UC Withheld Payment by Hospital'!U70</f>
        <v>641927.71844436717</v>
      </c>
      <c r="T70" s="11">
        <f>'UC Withheld Payment by Hospital'!L70+'UC Withheld Payment by Hospital'!V70</f>
        <v>512290.9564271858</v>
      </c>
      <c r="U70" s="11">
        <f>(R70/$R$1)*'UPL Debt Allocated by DY'!$E$4</f>
        <v>8597.4359465037451</v>
      </c>
      <c r="V70" s="11">
        <f>(S70/$S$1)*'UPL Debt Allocated by DY'!$E$5</f>
        <v>17552.624276613671</v>
      </c>
      <c r="W70" s="11">
        <f>(T70/$T$1)*'UPL Debt Allocated by DY'!$E$6</f>
        <v>14007.950825869584</v>
      </c>
      <c r="X70" s="11">
        <f>'UC Withheld Payment by Hospital'!J70+'UC Withheld Payment by Hospital'!AA70</f>
        <v>358635.40521392156</v>
      </c>
      <c r="Y70" s="11">
        <f>'UC Withheld Payment by Hospital'!K70+'UC Withheld Payment by Hospital'!AB70</f>
        <v>631245.10181833198</v>
      </c>
      <c r="Z70" s="11">
        <f>'UC Withheld Payment by Hospital'!L70+'UC Withheld Payment by Hospital'!AC70</f>
        <v>499310.54610626778</v>
      </c>
      <c r="AA70" s="11">
        <f>(X70/$X$1)*'UPL Debt Allocated by DY'!$E$4</f>
        <v>9807.3980718373859</v>
      </c>
      <c r="AB70" s="11">
        <f>(Y70/$Y$1)*'UPL Debt Allocated by DY'!$E$5</f>
        <v>17260.522922301869</v>
      </c>
      <c r="AC70" s="11">
        <f>(Z70/$Z$1)*'UPL Debt Allocated by DY'!$E$6</f>
        <v>13653.01785819991</v>
      </c>
    </row>
    <row r="71" spans="1:29" ht="16.2" x14ac:dyDescent="0.3">
      <c r="A71" s="13" t="s">
        <v>295</v>
      </c>
      <c r="B71" s="13" t="s">
        <v>295</v>
      </c>
      <c r="C71" s="12" t="s">
        <v>928</v>
      </c>
      <c r="D71" s="12" t="s">
        <v>13</v>
      </c>
      <c r="E71" s="12" t="s">
        <v>14</v>
      </c>
      <c r="F71" s="12"/>
      <c r="G71" s="12" t="s">
        <v>927</v>
      </c>
      <c r="H71" s="11">
        <v>0</v>
      </c>
      <c r="I71" s="11">
        <f>(H71/$H$1)*'UPL Debt Allocated by DY'!$E$2</f>
        <v>0</v>
      </c>
      <c r="J71" s="11">
        <v>0</v>
      </c>
      <c r="K71" s="11">
        <f>(J71/$J$1)*'UPL Debt Allocated by DY'!$E$3</f>
        <v>0</v>
      </c>
      <c r="L71" s="11">
        <f>'UC Withheld Payment by Hospital'!J71+'UC Withheld Payment by Hospital'!M71</f>
        <v>0</v>
      </c>
      <c r="M71" s="11">
        <f>'UC Withheld Payment by Hospital'!K71+'UC Withheld Payment by Hospital'!N71</f>
        <v>3143710.6354266792</v>
      </c>
      <c r="N71" s="11">
        <f>'UC Withheld Payment by Hospital'!L71+'UC Withheld Payment by Hospital'!O71</f>
        <v>3953109.1351247905</v>
      </c>
      <c r="O71" s="11">
        <f>(L71/$L$1)*'UPL Debt Allocated by DY'!$E$4</f>
        <v>0</v>
      </c>
      <c r="P71" s="11">
        <f>(M71/$M$1)*'UPL Debt Allocated by DY'!$E$5</f>
        <v>85960.412726469862</v>
      </c>
      <c r="Q71" s="11">
        <f>(N71/$N$1)*'UPL Debt Allocated by DY'!$E$6</f>
        <v>108092.78922337291</v>
      </c>
      <c r="R71" s="11">
        <f>'UC Withheld Payment by Hospital'!J71+'UC Withheld Payment by Hospital'!T71</f>
        <v>0</v>
      </c>
      <c r="S71" s="11">
        <f>'UC Withheld Payment by Hospital'!K71+'UC Withheld Payment by Hospital'!U71</f>
        <v>3143710.6354266792</v>
      </c>
      <c r="T71" s="11">
        <f>'UC Withheld Payment by Hospital'!L71+'UC Withheld Payment by Hospital'!V71</f>
        <v>3953109.1351247905</v>
      </c>
      <c r="U71" s="11">
        <f>(R71/$R$1)*'UPL Debt Allocated by DY'!$E$4</f>
        <v>0</v>
      </c>
      <c r="V71" s="11">
        <f>(S71/$S$1)*'UPL Debt Allocated by DY'!$E$5</f>
        <v>85960.412726469818</v>
      </c>
      <c r="W71" s="11">
        <f>(T71/$T$1)*'UPL Debt Allocated by DY'!$E$6</f>
        <v>108092.78922337291</v>
      </c>
      <c r="X71" s="11">
        <f>'UC Withheld Payment by Hospital'!J71+'UC Withheld Payment by Hospital'!AA71</f>
        <v>0</v>
      </c>
      <c r="Y71" s="11">
        <f>'UC Withheld Payment by Hospital'!K71+'UC Withheld Payment by Hospital'!AB71</f>
        <v>3094437.1178423073</v>
      </c>
      <c r="Z71" s="11">
        <f>'UC Withheld Payment by Hospital'!L71+'UC Withheld Payment by Hospital'!AC71</f>
        <v>3857675.46</v>
      </c>
      <c r="AA71" s="11">
        <f>(X71/$X$1)*'UPL Debt Allocated by DY'!$E$4</f>
        <v>0</v>
      </c>
      <c r="AB71" s="11">
        <f>(Y71/$Y$1)*'UPL Debt Allocated by DY'!$E$5</f>
        <v>84613.096640725082</v>
      </c>
      <c r="AC71" s="11">
        <f>(Z71/$Z$1)*'UPL Debt Allocated by DY'!$E$6</f>
        <v>105483.27560321565</v>
      </c>
    </row>
    <row r="72" spans="1:29" ht="16.2" x14ac:dyDescent="0.3">
      <c r="A72" s="13" t="s">
        <v>296</v>
      </c>
      <c r="B72" s="13" t="s">
        <v>296</v>
      </c>
      <c r="C72" s="12" t="s">
        <v>43</v>
      </c>
      <c r="D72" s="12" t="s">
        <v>13</v>
      </c>
      <c r="E72" s="12"/>
      <c r="F72" s="12"/>
      <c r="G72" s="12" t="s">
        <v>678</v>
      </c>
      <c r="H72" s="11">
        <v>59391014.829999998</v>
      </c>
      <c r="I72" s="11">
        <f>(H72/$H$1)*'UPL Debt Allocated by DY'!$E$2</f>
        <v>607974.16683446243</v>
      </c>
      <c r="J72" s="11">
        <v>63171466.049999997</v>
      </c>
      <c r="K72" s="11">
        <f>(J72/$J$1)*'UPL Debt Allocated by DY'!$E$3</f>
        <v>1063374.3610750136</v>
      </c>
      <c r="L72" s="11">
        <f>'UC Withheld Payment by Hospital'!J72+'UC Withheld Payment by Hospital'!M72</f>
        <v>53531699.712152749</v>
      </c>
      <c r="M72" s="11">
        <f>'UC Withheld Payment by Hospital'!K72+'UC Withheld Payment by Hospital'!N72</f>
        <v>51985820.214826077</v>
      </c>
      <c r="N72" s="11">
        <f>'UC Withheld Payment by Hospital'!L72+'UC Withheld Payment by Hospital'!O72</f>
        <v>47594286.142101705</v>
      </c>
      <c r="O72" s="11">
        <f>(L72/$L$1)*'UPL Debt Allocated by DY'!$E$4</f>
        <v>1463900.88905468</v>
      </c>
      <c r="P72" s="11">
        <f>(M72/$M$1)*'UPL Debt Allocated by DY'!$E$5</f>
        <v>1421480.2441523038</v>
      </c>
      <c r="Q72" s="11">
        <f>(N72/$N$1)*'UPL Debt Allocated by DY'!$E$6</f>
        <v>1301405.7958793729</v>
      </c>
      <c r="R72" s="11">
        <f>'UC Withheld Payment by Hospital'!J72+'UC Withheld Payment by Hospital'!T72</f>
        <v>53652195.598254316</v>
      </c>
      <c r="S72" s="11">
        <f>'UC Withheld Payment by Hospital'!K72+'UC Withheld Payment by Hospital'!U72</f>
        <v>52105528.02890978</v>
      </c>
      <c r="T72" s="11">
        <f>'UC Withheld Payment by Hospital'!L72+'UC Withheld Payment by Hospital'!V72</f>
        <v>47790823.850524813</v>
      </c>
      <c r="U72" s="11">
        <f>(R72/$R$1)*'UPL Debt Allocated by DY'!$E$4</f>
        <v>1467196.021391968</v>
      </c>
      <c r="V72" s="11">
        <f>(S72/$S$1)*'UPL Debt Allocated by DY'!$E$5</f>
        <v>1424753.4885117738</v>
      </c>
      <c r="W72" s="11">
        <f>(T72/$T$1)*'UPL Debt Allocated by DY'!$E$6</f>
        <v>1306779.8719204972</v>
      </c>
      <c r="X72" s="11">
        <f>'UC Withheld Payment by Hospital'!J72+'UC Withheld Payment by Hospital'!AA72</f>
        <v>50723853.280000001</v>
      </c>
      <c r="Y72" s="11">
        <f>'UC Withheld Payment by Hospital'!K72+'UC Withheld Payment by Hospital'!AB72</f>
        <v>49544137.100000001</v>
      </c>
      <c r="Z72" s="11">
        <f>'UC Withheld Payment by Hospital'!L72+'UC Withheld Payment by Hospital'!AC72</f>
        <v>45221429.409999996</v>
      </c>
      <c r="AA72" s="11">
        <f>(X72/$X$1)*'UPL Debt Allocated by DY'!$E$4</f>
        <v>1387116.3126175464</v>
      </c>
      <c r="AB72" s="11">
        <f>(Y72/$Y$1)*'UPL Debt Allocated by DY'!$E$5</f>
        <v>1354715.8015434784</v>
      </c>
      <c r="AC72" s="11">
        <f>(Z72/$Z$1)*'UPL Debt Allocated by DY'!$E$6</f>
        <v>1236523.0178347847</v>
      </c>
    </row>
    <row r="73" spans="1:29" ht="16.2" x14ac:dyDescent="0.3">
      <c r="A73" s="13" t="s">
        <v>297</v>
      </c>
      <c r="B73" s="13" t="s">
        <v>297</v>
      </c>
      <c r="C73" s="12" t="s">
        <v>926</v>
      </c>
      <c r="D73" s="12" t="s">
        <v>13</v>
      </c>
      <c r="E73" s="12"/>
      <c r="F73" s="12"/>
      <c r="G73" s="12" t="s">
        <v>733</v>
      </c>
      <c r="H73" s="11">
        <v>4360200.3099999996</v>
      </c>
      <c r="I73" s="11">
        <f>(H73/$H$1)*'UPL Debt Allocated by DY'!$E$2</f>
        <v>44634.515141582982</v>
      </c>
      <c r="J73" s="11">
        <v>28874823.98</v>
      </c>
      <c r="K73" s="11">
        <f>(J73/$J$1)*'UPL Debt Allocated by DY'!$E$3</f>
        <v>486054.05922641215</v>
      </c>
      <c r="L73" s="11">
        <f>'UC Withheld Payment by Hospital'!J73+'UC Withheld Payment by Hospital'!M73</f>
        <v>19399998.346997947</v>
      </c>
      <c r="M73" s="11">
        <f>'UC Withheld Payment by Hospital'!K73+'UC Withheld Payment by Hospital'!N73</f>
        <v>14733107.856798073</v>
      </c>
      <c r="N73" s="11">
        <f>'UC Withheld Payment by Hospital'!L73+'UC Withheld Payment by Hospital'!O73</f>
        <v>12365198.544468546</v>
      </c>
      <c r="O73" s="11">
        <f>(L73/$L$1)*'UPL Debt Allocated by DY'!$E$4</f>
        <v>530520.70045484335</v>
      </c>
      <c r="P73" s="11">
        <f>(M73/$M$1)*'UPL Debt Allocated by DY'!$E$5</f>
        <v>402856.4263651027</v>
      </c>
      <c r="Q73" s="11">
        <f>(N73/$N$1)*'UPL Debt Allocated by DY'!$E$6</f>
        <v>338110.7766786213</v>
      </c>
      <c r="R73" s="11">
        <f>'UC Withheld Payment by Hospital'!J73+'UC Withheld Payment by Hospital'!T73</f>
        <v>19428333.260955252</v>
      </c>
      <c r="S73" s="11">
        <f>'UC Withheld Payment by Hospital'!K73+'UC Withheld Payment by Hospital'!U73</f>
        <v>14765795.41740858</v>
      </c>
      <c r="T73" s="11">
        <f>'UC Withheld Payment by Hospital'!L73+'UC Withheld Payment by Hospital'!V73</f>
        <v>12415824.149337541</v>
      </c>
      <c r="U73" s="11">
        <f>(R73/$R$1)*'UPL Debt Allocated by DY'!$E$4</f>
        <v>531295.5592012764</v>
      </c>
      <c r="V73" s="11">
        <f>(S73/$S$1)*'UPL Debt Allocated by DY'!$E$5</f>
        <v>403750.22243190219</v>
      </c>
      <c r="W73" s="11">
        <f>(T73/$T$1)*'UPL Debt Allocated by DY'!$E$6</f>
        <v>339495.07006627083</v>
      </c>
      <c r="X73" s="11">
        <f>'UC Withheld Payment by Hospital'!J73+'UC Withheld Payment by Hospital'!AA73</f>
        <v>18739726.120000001</v>
      </c>
      <c r="Y73" s="11">
        <f>'UC Withheld Payment by Hospital'!K73+'UC Withheld Payment by Hospital'!AB73</f>
        <v>14066378.91</v>
      </c>
      <c r="Z73" s="11">
        <f>'UC Withheld Payment by Hospital'!L73+'UC Withheld Payment by Hospital'!AC73</f>
        <v>11753980.939999999</v>
      </c>
      <c r="AA73" s="11">
        <f>(X73/$X$1)*'UPL Debt Allocated by DY'!$E$4</f>
        <v>512464.61209378211</v>
      </c>
      <c r="AB73" s="11">
        <f>(Y73/$Y$1)*'UPL Debt Allocated by DY'!$E$5</f>
        <v>384625.64685327688</v>
      </c>
      <c r="AC73" s="11">
        <f>(Z73/$Z$1)*'UPL Debt Allocated by DY'!$E$6</f>
        <v>321397.80128859356</v>
      </c>
    </row>
    <row r="74" spans="1:29" ht="16.2" x14ac:dyDescent="0.3">
      <c r="A74" s="13" t="s">
        <v>298</v>
      </c>
      <c r="B74" s="13" t="s">
        <v>298</v>
      </c>
      <c r="C74" s="12" t="s">
        <v>44</v>
      </c>
      <c r="D74" s="12" t="s">
        <v>13</v>
      </c>
      <c r="E74" s="12" t="s">
        <v>14</v>
      </c>
      <c r="F74" s="12"/>
      <c r="G74" s="12" t="s">
        <v>769</v>
      </c>
      <c r="H74" s="11">
        <v>2333652.06</v>
      </c>
      <c r="I74" s="11">
        <f>(H74/$H$1)*'UPL Debt Allocated by DY'!$E$2</f>
        <v>23889.138296780759</v>
      </c>
      <c r="J74" s="11">
        <v>879606.88</v>
      </c>
      <c r="K74" s="11">
        <f>(J74/$J$1)*'UPL Debt Allocated by DY'!$E$3</f>
        <v>14806.54894532381</v>
      </c>
      <c r="L74" s="11">
        <f>'UC Withheld Payment by Hospital'!J74+'UC Withheld Payment by Hospital'!M74</f>
        <v>0</v>
      </c>
      <c r="M74" s="11">
        <f>'UC Withheld Payment by Hospital'!K74+'UC Withheld Payment by Hospital'!N74</f>
        <v>3893584.1479734536</v>
      </c>
      <c r="N74" s="11">
        <f>'UC Withheld Payment by Hospital'!L74+'UC Withheld Payment by Hospital'!O74</f>
        <v>4158122.4696071129</v>
      </c>
      <c r="O74" s="11">
        <f>(L74/$L$1)*'UPL Debt Allocated by DY'!$E$4</f>
        <v>0</v>
      </c>
      <c r="P74" s="11">
        <f>(M74/$M$1)*'UPL Debt Allocated by DY'!$E$5</f>
        <v>106464.66521865882</v>
      </c>
      <c r="Q74" s="11">
        <f>(N74/$N$1)*'UPL Debt Allocated by DY'!$E$6</f>
        <v>113698.62058160049</v>
      </c>
      <c r="R74" s="11">
        <f>'UC Withheld Payment by Hospital'!J74+'UC Withheld Payment by Hospital'!T74</f>
        <v>0</v>
      </c>
      <c r="S74" s="11">
        <f>'UC Withheld Payment by Hospital'!K74+'UC Withheld Payment by Hospital'!U74</f>
        <v>3893584.1479734536</v>
      </c>
      <c r="T74" s="11">
        <f>'UC Withheld Payment by Hospital'!L74+'UC Withheld Payment by Hospital'!V74</f>
        <v>4158122.4696071129</v>
      </c>
      <c r="U74" s="11">
        <f>(R74/$R$1)*'UPL Debt Allocated by DY'!$E$4</f>
        <v>0</v>
      </c>
      <c r="V74" s="11">
        <f>(S74/$S$1)*'UPL Debt Allocated by DY'!$E$5</f>
        <v>106464.66521865876</v>
      </c>
      <c r="W74" s="11">
        <f>(T74/$T$1)*'UPL Debt Allocated by DY'!$E$6</f>
        <v>113698.62058160049</v>
      </c>
      <c r="X74" s="11">
        <f>'UC Withheld Payment by Hospital'!J74+'UC Withheld Payment by Hospital'!AA74</f>
        <v>0</v>
      </c>
      <c r="Y74" s="11">
        <f>'UC Withheld Payment by Hospital'!K74+'UC Withheld Payment by Hospital'!AB74</f>
        <v>4050155.3958744225</v>
      </c>
      <c r="Z74" s="11">
        <f>'UC Withheld Payment by Hospital'!L74+'UC Withheld Payment by Hospital'!AC74</f>
        <v>4503437.9563472671</v>
      </c>
      <c r="AA74" s="11">
        <f>(X74/$X$1)*'UPL Debt Allocated by DY'!$E$4</f>
        <v>0</v>
      </c>
      <c r="AB74" s="11">
        <f>(Y74/$Y$1)*'UPL Debt Allocated by DY'!$E$5</f>
        <v>110745.88911343987</v>
      </c>
      <c r="AC74" s="11">
        <f>(Z74/$Z$1)*'UPL Debt Allocated by DY'!$E$6</f>
        <v>123140.83754245129</v>
      </c>
    </row>
    <row r="75" spans="1:29" ht="16.2" x14ac:dyDescent="0.3">
      <c r="A75" s="13" t="s">
        <v>299</v>
      </c>
      <c r="B75" s="13" t="s">
        <v>299</v>
      </c>
      <c r="C75" s="12" t="s">
        <v>45</v>
      </c>
      <c r="D75" s="12" t="s">
        <v>28</v>
      </c>
      <c r="E75" s="12" t="s">
        <v>14</v>
      </c>
      <c r="F75" s="12"/>
      <c r="G75" s="12" t="s">
        <v>863</v>
      </c>
      <c r="H75" s="11">
        <v>9231.4699999999993</v>
      </c>
      <c r="I75" s="11">
        <f>(H75/$H$1)*'UPL Debt Allocated by DY'!$E$2</f>
        <v>94.500747259033403</v>
      </c>
      <c r="J75" s="11">
        <v>805318.15</v>
      </c>
      <c r="K75" s="11">
        <f>(J75/$J$1)*'UPL Debt Allocated by DY'!$E$3</f>
        <v>13556.036083451987</v>
      </c>
      <c r="L75" s="11">
        <f>'UC Withheld Payment by Hospital'!J75+'UC Withheld Payment by Hospital'!M75</f>
        <v>600977.77972331981</v>
      </c>
      <c r="M75" s="11">
        <f>'UC Withheld Payment by Hospital'!K75+'UC Withheld Payment by Hospital'!N75</f>
        <v>556838.88463853835</v>
      </c>
      <c r="N75" s="11">
        <f>'UC Withheld Payment by Hospital'!L75+'UC Withheld Payment by Hospital'!O75</f>
        <v>388084.8144420812</v>
      </c>
      <c r="O75" s="11">
        <f>(L75/$L$1)*'UPL Debt Allocated by DY'!$E$4</f>
        <v>16434.596898094569</v>
      </c>
      <c r="P75" s="11">
        <f>(M75/$M$1)*'UPL Debt Allocated by DY'!$E$5</f>
        <v>15225.987979386431</v>
      </c>
      <c r="Q75" s="11">
        <f>(N75/$N$1)*'UPL Debt Allocated by DY'!$E$6</f>
        <v>10611.690346604972</v>
      </c>
      <c r="R75" s="11">
        <f>'UC Withheld Payment by Hospital'!J75+'UC Withheld Payment by Hospital'!T75</f>
        <v>601481.19831261726</v>
      </c>
      <c r="S75" s="11">
        <f>'UC Withheld Payment by Hospital'!K75+'UC Withheld Payment by Hospital'!U75</f>
        <v>556838.88463853835</v>
      </c>
      <c r="T75" s="11">
        <f>'UC Withheld Payment by Hospital'!L75+'UC Withheld Payment by Hospital'!V75</f>
        <v>388084.8144420812</v>
      </c>
      <c r="U75" s="11">
        <f>(R75/$R$1)*'UPL Debt Allocated by DY'!$E$4</f>
        <v>16448.363599402426</v>
      </c>
      <c r="V75" s="11">
        <f>(S75/$S$1)*'UPL Debt Allocated by DY'!$E$5</f>
        <v>15225.987979386424</v>
      </c>
      <c r="W75" s="11">
        <f>(T75/$T$1)*'UPL Debt Allocated by DY'!$E$6</f>
        <v>10611.690346604972</v>
      </c>
      <c r="X75" s="11">
        <f>'UC Withheld Payment by Hospital'!J75+'UC Withheld Payment by Hospital'!AA75</f>
        <v>587489.90840133128</v>
      </c>
      <c r="Y75" s="11">
        <f>'UC Withheld Payment by Hospital'!K75+'UC Withheld Payment by Hospital'!AB75</f>
        <v>534064.0291155657</v>
      </c>
      <c r="Z75" s="11">
        <f>'UC Withheld Payment by Hospital'!L75+'UC Withheld Payment by Hospital'!AC75</f>
        <v>378251.53672254016</v>
      </c>
      <c r="AA75" s="11">
        <f>(X75/$X$1)*'UPL Debt Allocated by DY'!$E$4</f>
        <v>16065.751766595178</v>
      </c>
      <c r="AB75" s="11">
        <f>(Y75/$Y$1)*'UPL Debt Allocated by DY'!$E$5</f>
        <v>14603.24110234293</v>
      </c>
      <c r="AC75" s="11">
        <f>(Z75/$Z$1)*'UPL Debt Allocated by DY'!$E$6</f>
        <v>10342.811755202327</v>
      </c>
    </row>
    <row r="76" spans="1:29" ht="16.2" x14ac:dyDescent="0.3">
      <c r="A76" s="13" t="s">
        <v>300</v>
      </c>
      <c r="B76" s="13" t="s">
        <v>300</v>
      </c>
      <c r="C76" s="12" t="s">
        <v>46</v>
      </c>
      <c r="D76" s="12" t="s">
        <v>13</v>
      </c>
      <c r="E76" s="12" t="s">
        <v>14</v>
      </c>
      <c r="F76" s="12"/>
      <c r="G76" s="12" t="s">
        <v>925</v>
      </c>
      <c r="H76" s="11">
        <v>2432863.12</v>
      </c>
      <c r="I76" s="11">
        <f>(H76/$H$1)*'UPL Debt Allocated by DY'!$E$2</f>
        <v>24904.742453687599</v>
      </c>
      <c r="J76" s="11">
        <v>719673.22</v>
      </c>
      <c r="K76" s="11">
        <f>(J76/$J$1)*'UPL Debt Allocated by DY'!$E$3</f>
        <v>12114.362675936309</v>
      </c>
      <c r="L76" s="11">
        <f>'UC Withheld Payment by Hospital'!J76+'UC Withheld Payment by Hospital'!M76</f>
        <v>1047570.7233918017</v>
      </c>
      <c r="M76" s="11">
        <f>'UC Withheld Payment by Hospital'!K76+'UC Withheld Payment by Hospital'!N76</f>
        <v>4403260.8293284755</v>
      </c>
      <c r="N76" s="11">
        <f>'UC Withheld Payment by Hospital'!L76+'UC Withheld Payment by Hospital'!O76</f>
        <v>4097170.7721564081</v>
      </c>
      <c r="O76" s="11">
        <f>(L76/$L$1)*'UPL Debt Allocated by DY'!$E$4</f>
        <v>28647.319654839375</v>
      </c>
      <c r="P76" s="11">
        <f>(M76/$M$1)*'UPL Debt Allocated by DY'!$E$5</f>
        <v>120401.06807731083</v>
      </c>
      <c r="Q76" s="11">
        <f>(N76/$N$1)*'UPL Debt Allocated by DY'!$E$6</f>
        <v>112031.97320098426</v>
      </c>
      <c r="R76" s="11">
        <f>'UC Withheld Payment by Hospital'!J76+'UC Withheld Payment by Hospital'!T76</f>
        <v>1047570.7233918017</v>
      </c>
      <c r="S76" s="11">
        <f>'UC Withheld Payment by Hospital'!K76+'UC Withheld Payment by Hospital'!U76</f>
        <v>4403260.8293284755</v>
      </c>
      <c r="T76" s="11">
        <f>'UC Withheld Payment by Hospital'!L76+'UC Withheld Payment by Hospital'!V76</f>
        <v>4097170.7721564081</v>
      </c>
      <c r="U76" s="11">
        <f>(R76/$R$1)*'UPL Debt Allocated by DY'!$E$4</f>
        <v>28647.319654839375</v>
      </c>
      <c r="V76" s="11">
        <f>(S76/$S$1)*'UPL Debt Allocated by DY'!$E$5</f>
        <v>120401.06807731079</v>
      </c>
      <c r="W76" s="11">
        <f>(T76/$T$1)*'UPL Debt Allocated by DY'!$E$6</f>
        <v>112031.97320098426</v>
      </c>
      <c r="X76" s="11">
        <f>'UC Withheld Payment by Hospital'!J76+'UC Withheld Payment by Hospital'!AA76</f>
        <v>2555009.4978477457</v>
      </c>
      <c r="Y76" s="11">
        <f>'UC Withheld Payment by Hospital'!K76+'UC Withheld Payment by Hospital'!AB76</f>
        <v>4224638.6724461187</v>
      </c>
      <c r="Z76" s="11">
        <f>'UC Withheld Payment by Hospital'!L76+'UC Withheld Payment by Hospital'!AC76</f>
        <v>4901189.7008195985</v>
      </c>
      <c r="AA76" s="11">
        <f>(X76/$X$1)*'UPL Debt Allocated by DY'!$E$4</f>
        <v>69870.388864064895</v>
      </c>
      <c r="AB76" s="11">
        <f>(Y76/$Y$1)*'UPL Debt Allocated by DY'!$E$5</f>
        <v>115516.89262087121</v>
      </c>
      <c r="AC76" s="11">
        <f>(Z76/$Z$1)*'UPL Debt Allocated by DY'!$E$6</f>
        <v>134016.85791245793</v>
      </c>
    </row>
    <row r="77" spans="1:29" ht="16.2" x14ac:dyDescent="0.3">
      <c r="A77" s="13" t="s">
        <v>301</v>
      </c>
      <c r="B77" s="13" t="s">
        <v>301</v>
      </c>
      <c r="C77" s="12" t="s">
        <v>47</v>
      </c>
      <c r="D77" s="12" t="s">
        <v>28</v>
      </c>
      <c r="E77" s="12" t="s">
        <v>14</v>
      </c>
      <c r="F77" s="12"/>
      <c r="G77" s="12" t="s">
        <v>924</v>
      </c>
      <c r="H77" s="11">
        <v>140376.31</v>
      </c>
      <c r="I77" s="11">
        <f>(H77/$H$1)*'UPL Debt Allocated by DY'!$E$2</f>
        <v>1437.0047449069025</v>
      </c>
      <c r="J77" s="11">
        <v>142266.16</v>
      </c>
      <c r="K77" s="11">
        <f>(J77/$J$1)*'UPL Debt Allocated by DY'!$E$3</f>
        <v>2394.7867043778333</v>
      </c>
      <c r="L77" s="11">
        <f>'UC Withheld Payment by Hospital'!J77+'UC Withheld Payment by Hospital'!M77</f>
        <v>404290.02381194755</v>
      </c>
      <c r="M77" s="11">
        <f>'UC Withheld Payment by Hospital'!K77+'UC Withheld Payment by Hospital'!N77</f>
        <v>457884.17360428255</v>
      </c>
      <c r="N77" s="11">
        <f>'UC Withheld Payment by Hospital'!L77+'UC Withheld Payment by Hospital'!O77</f>
        <v>503737.66443530523</v>
      </c>
      <c r="O77" s="11">
        <f>(L77/$L$1)*'UPL Debt Allocated by DY'!$E$4</f>
        <v>11055.888912114782</v>
      </c>
      <c r="P77" s="11">
        <f>(M77/$M$1)*'UPL Debt Allocated by DY'!$E$5</f>
        <v>12520.208476057973</v>
      </c>
      <c r="Q77" s="11">
        <f>(N77/$N$1)*'UPL Debt Allocated by DY'!$E$6</f>
        <v>13774.071831680085</v>
      </c>
      <c r="R77" s="11">
        <f>'UC Withheld Payment by Hospital'!J77+'UC Withheld Payment by Hospital'!T77</f>
        <v>404290.02381194755</v>
      </c>
      <c r="S77" s="11">
        <f>'UC Withheld Payment by Hospital'!K77+'UC Withheld Payment by Hospital'!U77</f>
        <v>457884.17360428255</v>
      </c>
      <c r="T77" s="11">
        <f>'UC Withheld Payment by Hospital'!L77+'UC Withheld Payment by Hospital'!V77</f>
        <v>503737.66443530523</v>
      </c>
      <c r="U77" s="11">
        <f>(R77/$R$1)*'UPL Debt Allocated by DY'!$E$4</f>
        <v>11055.888912114782</v>
      </c>
      <c r="V77" s="11">
        <f>(S77/$S$1)*'UPL Debt Allocated by DY'!$E$5</f>
        <v>12520.208476057967</v>
      </c>
      <c r="W77" s="11">
        <f>(T77/$T$1)*'UPL Debt Allocated by DY'!$E$6</f>
        <v>13774.071831680085</v>
      </c>
      <c r="X77" s="11">
        <f>'UC Withheld Payment by Hospital'!J77+'UC Withheld Payment by Hospital'!AA77</f>
        <v>400272.04797047999</v>
      </c>
      <c r="Y77" s="11">
        <f>'UC Withheld Payment by Hospital'!K77+'UC Withheld Payment by Hospital'!AB77</f>
        <v>449357.89110785868</v>
      </c>
      <c r="Z77" s="11">
        <f>'UC Withheld Payment by Hospital'!L77+'UC Withheld Payment by Hospital'!AC77</f>
        <v>493243.60794135451</v>
      </c>
      <c r="AA77" s="11">
        <f>(X77/$X$1)*'UPL Debt Allocated by DY'!$E$4</f>
        <v>10946.011616266662</v>
      </c>
      <c r="AB77" s="11">
        <f>(Y77/$Y$1)*'UPL Debt Allocated by DY'!$E$5</f>
        <v>12287.069091613464</v>
      </c>
      <c r="AC77" s="11">
        <f>(Z77/$Z$1)*'UPL Debt Allocated by DY'!$E$6</f>
        <v>13487.125077131901</v>
      </c>
    </row>
    <row r="78" spans="1:29" ht="16.2" x14ac:dyDescent="0.3">
      <c r="A78" s="13" t="s">
        <v>302</v>
      </c>
      <c r="B78" s="13" t="s">
        <v>302</v>
      </c>
      <c r="C78" s="12" t="s">
        <v>923</v>
      </c>
      <c r="D78" s="12" t="s">
        <v>13</v>
      </c>
      <c r="E78" s="12"/>
      <c r="F78" s="12"/>
      <c r="G78" s="12" t="s">
        <v>752</v>
      </c>
      <c r="H78" s="11">
        <v>3479492.45</v>
      </c>
      <c r="I78" s="11">
        <f>(H78/$H$1)*'UPL Debt Allocated by DY'!$E$2</f>
        <v>35618.881565684009</v>
      </c>
      <c r="J78" s="11">
        <v>5397777.54</v>
      </c>
      <c r="K78" s="11">
        <f>(J78/$J$1)*'UPL Debt Allocated by DY'!$E$3</f>
        <v>90861.564591195041</v>
      </c>
      <c r="L78" s="11">
        <f>'UC Withheld Payment by Hospital'!J78+'UC Withheld Payment by Hospital'!M78</f>
        <v>5360332.1067614174</v>
      </c>
      <c r="M78" s="11">
        <f>'UC Withheld Payment by Hospital'!K78+'UC Withheld Payment by Hospital'!N78</f>
        <v>5004772.4218209088</v>
      </c>
      <c r="N78" s="11">
        <f>'UC Withheld Payment by Hospital'!L78+'UC Withheld Payment by Hospital'!O78</f>
        <v>4702521.3774592858</v>
      </c>
      <c r="O78" s="11">
        <f>(L78/$L$1)*'UPL Debt Allocated by DY'!$E$4</f>
        <v>146585.94774518177</v>
      </c>
      <c r="P78" s="11">
        <f>(M78/$M$1)*'UPL Debt Allocated by DY'!$E$5</f>
        <v>136848.56937330333</v>
      </c>
      <c r="Q78" s="11">
        <f>(N78/$N$1)*'UPL Debt Allocated by DY'!$E$6</f>
        <v>128584.52288999749</v>
      </c>
      <c r="R78" s="11">
        <f>'UC Withheld Payment by Hospital'!J78+'UC Withheld Payment by Hospital'!T78</f>
        <v>5368537.621898911</v>
      </c>
      <c r="S78" s="11">
        <f>'UC Withheld Payment by Hospital'!K78+'UC Withheld Payment by Hospital'!U78</f>
        <v>5017265.7167352568</v>
      </c>
      <c r="T78" s="11">
        <f>'UC Withheld Payment by Hospital'!L78+'UC Withheld Payment by Hospital'!V78</f>
        <v>4721572.6359950993</v>
      </c>
      <c r="U78" s="11">
        <f>(R78/$R$1)*'UPL Debt Allocated by DY'!$E$4</f>
        <v>146810.3392920506</v>
      </c>
      <c r="V78" s="11">
        <f>(S78/$S$1)*'UPL Debt Allocated by DY'!$E$5</f>
        <v>137190.18121729704</v>
      </c>
      <c r="W78" s="11">
        <f>(T78/$T$1)*'UPL Debt Allocated by DY'!$E$6</f>
        <v>129105.45555412608</v>
      </c>
      <c r="X78" s="11">
        <f>'UC Withheld Payment by Hospital'!J78+'UC Withheld Payment by Hospital'!AA78</f>
        <v>5169123.6999999993</v>
      </c>
      <c r="Y78" s="11">
        <f>'UC Withheld Payment by Hospital'!K78+'UC Withheld Payment by Hospital'!AB78</f>
        <v>4749946.3900000006</v>
      </c>
      <c r="Z78" s="11">
        <f>'UC Withheld Payment by Hospital'!L78+'UC Withheld Payment by Hospital'!AC78</f>
        <v>4472510.01</v>
      </c>
      <c r="AA78" s="11">
        <f>(X78/$X$1)*'UPL Debt Allocated by DY'!$E$4</f>
        <v>141357.08039820998</v>
      </c>
      <c r="AB78" s="11">
        <f>(Y78/$Y$1)*'UPL Debt Allocated by DY'!$E$5</f>
        <v>129880.70451261129</v>
      </c>
      <c r="AC78" s="11">
        <f>(Z78/$Z$1)*'UPL Debt Allocated by DY'!$E$6</f>
        <v>122295.15181221873</v>
      </c>
    </row>
    <row r="79" spans="1:29" ht="16.2" x14ac:dyDescent="0.3">
      <c r="A79" s="13" t="s">
        <v>303</v>
      </c>
      <c r="B79" s="13" t="s">
        <v>303</v>
      </c>
      <c r="C79" s="12" t="s">
        <v>922</v>
      </c>
      <c r="D79" s="12" t="s">
        <v>13</v>
      </c>
      <c r="E79" s="12"/>
      <c r="F79" s="12"/>
      <c r="G79" s="12" t="s">
        <v>673</v>
      </c>
      <c r="H79" s="11">
        <v>27324134.010000002</v>
      </c>
      <c r="I79" s="11">
        <f>(H79/$H$1)*'UPL Debt Allocated by DY'!$E$2</f>
        <v>279711.79911227239</v>
      </c>
      <c r="J79" s="11">
        <v>16739126.690000001</v>
      </c>
      <c r="K79" s="11">
        <f>(J79/$J$1)*'UPL Debt Allocated by DY'!$E$3</f>
        <v>281772.12374403112</v>
      </c>
      <c r="L79" s="11">
        <f>'UC Withheld Payment by Hospital'!J79+'UC Withheld Payment by Hospital'!M79</f>
        <v>12322842.592819596</v>
      </c>
      <c r="M79" s="11">
        <f>'UC Withheld Payment by Hospital'!K79+'UC Withheld Payment by Hospital'!N79</f>
        <v>10561668.445450794</v>
      </c>
      <c r="N79" s="11">
        <f>'UC Withheld Payment by Hospital'!L79+'UC Withheld Payment by Hospital'!O79</f>
        <v>11855501.694727791</v>
      </c>
      <c r="O79" s="11">
        <f>(L79/$L$1)*'UPL Debt Allocated by DY'!$E$4</f>
        <v>336985.7546894626</v>
      </c>
      <c r="P79" s="11">
        <f>(M79/$M$1)*'UPL Debt Allocated by DY'!$E$5</f>
        <v>288794.19384852547</v>
      </c>
      <c r="Q79" s="11">
        <f>(N79/$N$1)*'UPL Debt Allocated by DY'!$E$6</f>
        <v>324173.75843206962</v>
      </c>
      <c r="R79" s="11">
        <f>'UC Withheld Payment by Hospital'!J79+'UC Withheld Payment by Hospital'!T79</f>
        <v>12347055.273948213</v>
      </c>
      <c r="S79" s="11">
        <f>'UC Withheld Payment by Hospital'!K79+'UC Withheld Payment by Hospital'!U79</f>
        <v>10585352.700260017</v>
      </c>
      <c r="T79" s="11">
        <f>'UC Withheld Payment by Hospital'!L79+'UC Withheld Payment by Hospital'!V79</f>
        <v>11900370.442910908</v>
      </c>
      <c r="U79" s="11">
        <f>(R79/$R$1)*'UPL Debt Allocated by DY'!$E$4</f>
        <v>337647.8850836248</v>
      </c>
      <c r="V79" s="11">
        <f>(S79/$S$1)*'UPL Debt Allocated by DY'!$E$5</f>
        <v>289441.80698937137</v>
      </c>
      <c r="W79" s="11">
        <f>(T79/$T$1)*'UPL Debt Allocated by DY'!$E$6</f>
        <v>325400.63782605855</v>
      </c>
      <c r="X79" s="11">
        <f>'UC Withheld Payment by Hospital'!J79+'UC Withheld Payment by Hospital'!AA79</f>
        <v>11758628.390000001</v>
      </c>
      <c r="Y79" s="11">
        <f>'UC Withheld Payment by Hospital'!K79+'UC Withheld Payment by Hospital'!AB79</f>
        <v>10078580.140000001</v>
      </c>
      <c r="Z79" s="11">
        <f>'UC Withheld Payment by Hospital'!L79+'UC Withheld Payment by Hospital'!AC79</f>
        <v>11313788.289999999</v>
      </c>
      <c r="AA79" s="11">
        <f>(X79/$X$1)*'UPL Debt Allocated by DY'!$E$4</f>
        <v>321556.51038064819</v>
      </c>
      <c r="AB79" s="11">
        <f>(Y79/$Y$1)*'UPL Debt Allocated by DY'!$E$5</f>
        <v>275584.81329933758</v>
      </c>
      <c r="AC79" s="11">
        <f>(Z79/$Z$1)*'UPL Debt Allocated by DY'!$E$6</f>
        <v>309361.2878234458</v>
      </c>
    </row>
    <row r="80" spans="1:29" ht="16.2" x14ac:dyDescent="0.3">
      <c r="A80" s="13" t="s">
        <v>305</v>
      </c>
      <c r="B80" s="13" t="s">
        <v>305</v>
      </c>
      <c r="C80" s="12" t="s">
        <v>921</v>
      </c>
      <c r="D80" s="12" t="s">
        <v>13</v>
      </c>
      <c r="E80" s="12"/>
      <c r="F80" s="12"/>
      <c r="G80" s="12" t="s">
        <v>671</v>
      </c>
      <c r="H80" s="11">
        <v>9998408.7000000011</v>
      </c>
      <c r="I80" s="11">
        <f>(H80/$H$1)*'UPL Debt Allocated by DY'!$E$2</f>
        <v>102351.74826449317</v>
      </c>
      <c r="J80" s="11">
        <v>11215275.449999999</v>
      </c>
      <c r="K80" s="11">
        <f>(J80/$J$1)*'UPL Debt Allocated by DY'!$E$3</f>
        <v>188788.342453294</v>
      </c>
      <c r="L80" s="11">
        <f>'UC Withheld Payment by Hospital'!J80+'UC Withheld Payment by Hospital'!M80</f>
        <v>10571152.463747595</v>
      </c>
      <c r="M80" s="11">
        <f>'UC Withheld Payment by Hospital'!K80+'UC Withheld Payment by Hospital'!N80</f>
        <v>9862487.4293816481</v>
      </c>
      <c r="N80" s="11">
        <f>'UC Withheld Payment by Hospital'!L80+'UC Withheld Payment by Hospital'!O80</f>
        <v>8513070.0555058233</v>
      </c>
      <c r="O80" s="11">
        <f>(L80/$L$1)*'UPL Debt Allocated by DY'!$E$4</f>
        <v>289083.28286276176</v>
      </c>
      <c r="P80" s="11">
        <f>(M80/$M$1)*'UPL Debt Allocated by DY'!$E$5</f>
        <v>269676.05745437893</v>
      </c>
      <c r="Q80" s="11">
        <f>(N80/$N$1)*'UPL Debt Allocated by DY'!$E$6</f>
        <v>232779.17601041635</v>
      </c>
      <c r="R80" s="11">
        <f>'UC Withheld Payment by Hospital'!J80+'UC Withheld Payment by Hospital'!T80</f>
        <v>10594061.520117456</v>
      </c>
      <c r="S80" s="11">
        <f>'UC Withheld Payment by Hospital'!K80+'UC Withheld Payment by Hospital'!U80</f>
        <v>9887020.2086731065</v>
      </c>
      <c r="T80" s="11">
        <f>'UC Withheld Payment by Hospital'!L80+'UC Withheld Payment by Hospital'!V80</f>
        <v>8547391.2420741767</v>
      </c>
      <c r="U80" s="11">
        <f>(R80/$R$1)*'UPL Debt Allocated by DY'!$E$4</f>
        <v>289709.76377346652</v>
      </c>
      <c r="V80" s="11">
        <f>(S80/$S$1)*'UPL Debt Allocated by DY'!$E$5</f>
        <v>270346.87232183397</v>
      </c>
      <c r="W80" s="11">
        <f>(T80/$T$1)*'UPL Debt Allocated by DY'!$E$6</f>
        <v>233717.64561973364</v>
      </c>
      <c r="X80" s="11">
        <f>'UC Withheld Payment by Hospital'!J80+'UC Withheld Payment by Hospital'!AA80</f>
        <v>10037315.879999999</v>
      </c>
      <c r="Y80" s="11">
        <f>'UC Withheld Payment by Hospital'!K80+'UC Withheld Payment by Hospital'!AB80</f>
        <v>9362091.75</v>
      </c>
      <c r="Z80" s="11">
        <f>'UC Withheld Payment by Hospital'!L80+'UC Withheld Payment by Hospital'!AC80</f>
        <v>8098700.4200000009</v>
      </c>
      <c r="AA80" s="11">
        <f>(X80/$X$1)*'UPL Debt Allocated by DY'!$E$4</f>
        <v>274484.75799319521</v>
      </c>
      <c r="AB80" s="11">
        <f>(Y80/$Y$1)*'UPL Debt Allocated by DY'!$E$5</f>
        <v>255993.43073884794</v>
      </c>
      <c r="AC80" s="11">
        <f>(Z80/$Z$1)*'UPL Debt Allocated by DY'!$E$6</f>
        <v>221448.76034510648</v>
      </c>
    </row>
    <row r="81" spans="1:29" ht="16.2" x14ac:dyDescent="0.3">
      <c r="A81" s="13" t="s">
        <v>306</v>
      </c>
      <c r="B81" s="13" t="s">
        <v>306</v>
      </c>
      <c r="C81" s="12" t="s">
        <v>49</v>
      </c>
      <c r="D81" s="12" t="s">
        <v>13</v>
      </c>
      <c r="E81" s="12"/>
      <c r="F81" s="12"/>
      <c r="G81" s="12" t="s">
        <v>675</v>
      </c>
      <c r="H81" s="11">
        <v>29595738.830000002</v>
      </c>
      <c r="I81" s="11">
        <f>(H81/$H$1)*'UPL Debt Allocated by DY'!$E$2</f>
        <v>302965.77198628074</v>
      </c>
      <c r="J81" s="11">
        <v>11954474.719999999</v>
      </c>
      <c r="K81" s="11">
        <f>(J81/$J$1)*'UPL Debt Allocated by DY'!$E$3</f>
        <v>201231.38993332582</v>
      </c>
      <c r="L81" s="11">
        <f>'UC Withheld Payment by Hospital'!J81+'UC Withheld Payment by Hospital'!M81</f>
        <v>7485782.1776049258</v>
      </c>
      <c r="M81" s="11">
        <f>'UC Withheld Payment by Hospital'!K81+'UC Withheld Payment by Hospital'!N81</f>
        <v>7301682.7078359611</v>
      </c>
      <c r="N81" s="11">
        <f>'UC Withheld Payment by Hospital'!L81+'UC Withheld Payment by Hospital'!O81</f>
        <v>7237381.8351534866</v>
      </c>
      <c r="O81" s="11">
        <f>(L81/$L$1)*'UPL Debt Allocated by DY'!$E$4</f>
        <v>204709.41972682675</v>
      </c>
      <c r="P81" s="11">
        <f>(M81/$M$1)*'UPL Debt Allocated by DY'!$E$5</f>
        <v>199654.39951445113</v>
      </c>
      <c r="Q81" s="11">
        <f>(N81/$N$1)*'UPL Debt Allocated by DY'!$E$6</f>
        <v>197897.08872067806</v>
      </c>
      <c r="R81" s="11">
        <f>'UC Withheld Payment by Hospital'!J81+'UC Withheld Payment by Hospital'!T81</f>
        <v>7498542.2653969284</v>
      </c>
      <c r="S81" s="11">
        <f>'UC Withheld Payment by Hospital'!K81+'UC Withheld Payment by Hospital'!U81</f>
        <v>7319245.3544260627</v>
      </c>
      <c r="T81" s="11">
        <f>'UC Withheld Payment by Hospital'!L81+'UC Withheld Payment by Hospital'!V81</f>
        <v>7267131.0408647275</v>
      </c>
      <c r="U81" s="11">
        <f>(R81/$R$1)*'UPL Debt Allocated by DY'!$E$4</f>
        <v>205058.36257683096</v>
      </c>
      <c r="V81" s="11">
        <f>(S81/$S$1)*'UPL Debt Allocated by DY'!$E$5</f>
        <v>200134.62575806311</v>
      </c>
      <c r="W81" s="11">
        <f>(T81/$T$1)*'UPL Debt Allocated by DY'!$E$6</f>
        <v>198710.54327318093</v>
      </c>
      <c r="X81" s="11">
        <f>'UC Withheld Payment by Hospital'!J81+'UC Withheld Payment by Hospital'!AA81</f>
        <v>7188441.1800000006</v>
      </c>
      <c r="Y81" s="11">
        <f>'UC Withheld Payment by Hospital'!K81+'UC Withheld Payment by Hospital'!AB81</f>
        <v>6943456.9900000002</v>
      </c>
      <c r="Z81" s="11">
        <f>'UC Withheld Payment by Hospital'!L81+'UC Withheld Payment by Hospital'!AC81</f>
        <v>6878211.0500000007</v>
      </c>
      <c r="AA81" s="11">
        <f>(X81/$X$1)*'UPL Debt Allocated by DY'!$E$4</f>
        <v>196578.20489361935</v>
      </c>
      <c r="AB81" s="11">
        <f>(Y81/$Y$1)*'UPL Debt Allocated by DY'!$E$5</f>
        <v>189859.21346666303</v>
      </c>
      <c r="AC81" s="11">
        <f>(Z81/$Z$1)*'UPL Debt Allocated by DY'!$E$6</f>
        <v>188076.01607944316</v>
      </c>
    </row>
    <row r="82" spans="1:29" ht="16.2" x14ac:dyDescent="0.3">
      <c r="A82" s="13" t="s">
        <v>308</v>
      </c>
      <c r="B82" s="13" t="s">
        <v>308</v>
      </c>
      <c r="C82" s="12" t="s">
        <v>920</v>
      </c>
      <c r="D82" s="12" t="s">
        <v>28</v>
      </c>
      <c r="E82" s="12" t="s">
        <v>14</v>
      </c>
      <c r="F82" s="12"/>
      <c r="G82" s="12" t="s">
        <v>919</v>
      </c>
      <c r="H82" s="11">
        <v>512547.95999999996</v>
      </c>
      <c r="I82" s="11">
        <f>(H82/$H$1)*'UPL Debt Allocated by DY'!$E$2</f>
        <v>5246.8529092433992</v>
      </c>
      <c r="J82" s="11">
        <v>699166.54</v>
      </c>
      <c r="K82" s="11">
        <f>(J82/$J$1)*'UPL Debt Allocated by DY'!$E$3</f>
        <v>11769.170786207012</v>
      </c>
      <c r="L82" s="11">
        <f>'UC Withheld Payment by Hospital'!J82+'UC Withheld Payment by Hospital'!M82</f>
        <v>1307593.8453904619</v>
      </c>
      <c r="M82" s="11">
        <f>'UC Withheld Payment by Hospital'!K82+'UC Withheld Payment by Hospital'!N82</f>
        <v>1428990.5021996384</v>
      </c>
      <c r="N82" s="11">
        <f>'UC Withheld Payment by Hospital'!L82+'UC Withheld Payment by Hospital'!O82</f>
        <v>1268329.7677541019</v>
      </c>
      <c r="O82" s="11">
        <f>(L82/$L$1)*'UPL Debt Allocated by DY'!$E$4</f>
        <v>35758.023807993646</v>
      </c>
      <c r="P82" s="11">
        <f>(M82/$M$1)*'UPL Debt Allocated by DY'!$E$5</f>
        <v>39073.765876233199</v>
      </c>
      <c r="Q82" s="11">
        <f>(N82/$N$1)*'UPL Debt Allocated by DY'!$E$6</f>
        <v>34680.879673524571</v>
      </c>
      <c r="R82" s="11">
        <f>'UC Withheld Payment by Hospital'!J82+'UC Withheld Payment by Hospital'!T82</f>
        <v>1307593.8453904619</v>
      </c>
      <c r="S82" s="11">
        <f>'UC Withheld Payment by Hospital'!K82+'UC Withheld Payment by Hospital'!U82</f>
        <v>1428990.5021996384</v>
      </c>
      <c r="T82" s="11">
        <f>'UC Withheld Payment by Hospital'!L82+'UC Withheld Payment by Hospital'!V82</f>
        <v>1268329.7677541019</v>
      </c>
      <c r="U82" s="11">
        <f>(R82/$R$1)*'UPL Debt Allocated by DY'!$E$4</f>
        <v>35758.023807993646</v>
      </c>
      <c r="V82" s="11">
        <f>(S82/$S$1)*'UPL Debt Allocated by DY'!$E$5</f>
        <v>39073.765876233178</v>
      </c>
      <c r="W82" s="11">
        <f>(T82/$T$1)*'UPL Debt Allocated by DY'!$E$6</f>
        <v>34680.879673524571</v>
      </c>
      <c r="X82" s="11">
        <f>'UC Withheld Payment by Hospital'!J82+'UC Withheld Payment by Hospital'!AA82</f>
        <v>1299068.5062886132</v>
      </c>
      <c r="Y82" s="11">
        <f>'UC Withheld Payment by Hospital'!K82+'UC Withheld Payment by Hospital'!AB82</f>
        <v>1400106.646261303</v>
      </c>
      <c r="Z82" s="11">
        <f>'UC Withheld Payment by Hospital'!L82+'UC Withheld Payment by Hospital'!AC82</f>
        <v>1233639.4277187823</v>
      </c>
      <c r="AA82" s="11">
        <f>(X82/$X$1)*'UPL Debt Allocated by DY'!$E$4</f>
        <v>35524.886217410909</v>
      </c>
      <c r="AB82" s="11">
        <f>(Y82/$Y$1)*'UPL Debt Allocated by DY'!$E$5</f>
        <v>38283.976844885503</v>
      </c>
      <c r="AC82" s="11">
        <f>(Z82/$Z$1)*'UPL Debt Allocated by DY'!$E$6</f>
        <v>33732.31602770793</v>
      </c>
    </row>
    <row r="83" spans="1:29" ht="16.2" x14ac:dyDescent="0.3">
      <c r="A83" s="13" t="s">
        <v>309</v>
      </c>
      <c r="B83" s="13" t="s">
        <v>309</v>
      </c>
      <c r="C83" s="12" t="s">
        <v>918</v>
      </c>
      <c r="D83" s="12" t="s">
        <v>13</v>
      </c>
      <c r="E83" s="12"/>
      <c r="F83" s="12"/>
      <c r="G83" s="12" t="s">
        <v>660</v>
      </c>
      <c r="H83" s="11">
        <v>3898741.42</v>
      </c>
      <c r="I83" s="11">
        <f>(H83/$H$1)*'UPL Debt Allocated by DY'!$E$2</f>
        <v>39910.651018715871</v>
      </c>
      <c r="J83" s="11">
        <v>402457</v>
      </c>
      <c r="K83" s="11">
        <f>(J83/$J$1)*'UPL Debt Allocated by DY'!$E$3</f>
        <v>6774.6164842277994</v>
      </c>
      <c r="L83" s="11">
        <f>'UC Withheld Payment by Hospital'!J83+'UC Withheld Payment by Hospital'!M83</f>
        <v>1572118.5651213608</v>
      </c>
      <c r="M83" s="11">
        <f>'UC Withheld Payment by Hospital'!K83+'UC Withheld Payment by Hospital'!N83</f>
        <v>1518990.2292763263</v>
      </c>
      <c r="N83" s="11">
        <f>'UC Withheld Payment by Hospital'!L83+'UC Withheld Payment by Hospital'!O83</f>
        <v>968876.52003636735</v>
      </c>
      <c r="O83" s="11">
        <f>(L83/$L$1)*'UPL Debt Allocated by DY'!$E$4</f>
        <v>42991.830589269688</v>
      </c>
      <c r="P83" s="11">
        <f>(M83/$M$1)*'UPL Debt Allocated by DY'!$E$5</f>
        <v>41534.683747490039</v>
      </c>
      <c r="Q83" s="11">
        <f>(N83/$N$1)*'UPL Debt Allocated by DY'!$E$6</f>
        <v>26492.707862076277</v>
      </c>
      <c r="R83" s="11">
        <f>'UC Withheld Payment by Hospital'!J83+'UC Withheld Payment by Hospital'!T83</f>
        <v>1623757.3760757288</v>
      </c>
      <c r="S83" s="11">
        <f>'UC Withheld Payment by Hospital'!K83+'UC Withheld Payment by Hospital'!U83</f>
        <v>1581754.5806499154</v>
      </c>
      <c r="T83" s="11">
        <f>'UC Withheld Payment by Hospital'!L83+'UC Withheld Payment by Hospital'!V83</f>
        <v>1040626.0022794873</v>
      </c>
      <c r="U83" s="11">
        <f>(R83/$R$1)*'UPL Debt Allocated by DY'!$E$4</f>
        <v>44403.967728054842</v>
      </c>
      <c r="V83" s="11">
        <f>(S83/$S$1)*'UPL Debt Allocated by DY'!$E$5</f>
        <v>43250.887995992889</v>
      </c>
      <c r="W83" s="11">
        <f>(T83/$T$1)*'UPL Debt Allocated by DY'!$E$6</f>
        <v>28454.607064929143</v>
      </c>
      <c r="X83" s="11">
        <f>'UC Withheld Payment by Hospital'!J83+'UC Withheld Payment by Hospital'!AA83</f>
        <v>5404491.9013091447</v>
      </c>
      <c r="Y83" s="11">
        <f>'UC Withheld Payment by Hospital'!K83+'UC Withheld Payment by Hospital'!AB83</f>
        <v>8874082.8925142977</v>
      </c>
      <c r="Z83" s="11">
        <f>'UC Withheld Payment by Hospital'!L83+'UC Withheld Payment by Hospital'!AC83</f>
        <v>6804151.5638411129</v>
      </c>
      <c r="AA83" s="11">
        <f>(X83/$X$1)*'UPL Debt Allocated by DY'!$E$4</f>
        <v>147793.56048392333</v>
      </c>
      <c r="AB83" s="11">
        <f>(Y83/$Y$1)*'UPL Debt Allocated by DY'!$E$5</f>
        <v>242649.50451010634</v>
      </c>
      <c r="AC83" s="11">
        <f>(Z83/$Z$1)*'UPL Debt Allocated by DY'!$E$6</f>
        <v>186050.9527296272</v>
      </c>
    </row>
    <row r="84" spans="1:29" ht="16.2" x14ac:dyDescent="0.3">
      <c r="A84" s="13" t="s">
        <v>310</v>
      </c>
      <c r="B84" s="13" t="s">
        <v>310</v>
      </c>
      <c r="C84" s="12" t="s">
        <v>50</v>
      </c>
      <c r="D84" s="12" t="s">
        <v>13</v>
      </c>
      <c r="E84" s="12"/>
      <c r="F84" s="12"/>
      <c r="G84" s="12" t="s">
        <v>733</v>
      </c>
      <c r="H84" s="11">
        <v>5628391.0700000003</v>
      </c>
      <c r="I84" s="11">
        <f>(H84/$H$1)*'UPL Debt Allocated by DY'!$E$2</f>
        <v>57616.735144139624</v>
      </c>
      <c r="J84" s="11">
        <v>19490953.98</v>
      </c>
      <c r="K84" s="11">
        <f>(J84/$J$1)*'UPL Debt Allocated by DY'!$E$3</f>
        <v>328094.02775012841</v>
      </c>
      <c r="L84" s="11">
        <f>'UC Withheld Payment by Hospital'!J84+'UC Withheld Payment by Hospital'!M84</f>
        <v>12650289.737228697</v>
      </c>
      <c r="M84" s="11">
        <f>'UC Withheld Payment by Hospital'!K84+'UC Withheld Payment by Hospital'!N84</f>
        <v>10348433.158949086</v>
      </c>
      <c r="N84" s="11">
        <f>'UC Withheld Payment by Hospital'!L84+'UC Withheld Payment by Hospital'!O84</f>
        <v>4628623.9078325527</v>
      </c>
      <c r="O84" s="11">
        <f>(L84/$L$1)*'UPL Debt Allocated by DY'!$E$4</f>
        <v>345940.2651644976</v>
      </c>
      <c r="P84" s="11">
        <f>(M84/$M$1)*'UPL Debt Allocated by DY'!$E$5</f>
        <v>282963.57030799531</v>
      </c>
      <c r="Q84" s="11">
        <f>(N84/$N$1)*'UPL Debt Allocated by DY'!$E$6</f>
        <v>126563.88967814691</v>
      </c>
      <c r="R84" s="11">
        <f>'UC Withheld Payment by Hospital'!J84+'UC Withheld Payment by Hospital'!T84</f>
        <v>12672123.053808654</v>
      </c>
      <c r="S84" s="11">
        <f>'UC Withheld Payment by Hospital'!K84+'UC Withheld Payment by Hospital'!U84</f>
        <v>10373951.799212888</v>
      </c>
      <c r="T84" s="11">
        <f>'UC Withheld Payment by Hospital'!L84+'UC Withheld Payment by Hospital'!V84</f>
        <v>4649643.8145620087</v>
      </c>
      <c r="U84" s="11">
        <f>(R84/$R$1)*'UPL Debt Allocated by DY'!$E$4</f>
        <v>346537.32843213668</v>
      </c>
      <c r="V84" s="11">
        <f>(S84/$S$1)*'UPL Debt Allocated by DY'!$E$5</f>
        <v>283661.34217814601</v>
      </c>
      <c r="W84" s="11">
        <f>(T84/$T$1)*'UPL Debt Allocated by DY'!$E$6</f>
        <v>127138.6525470527</v>
      </c>
      <c r="X84" s="11">
        <f>'UC Withheld Payment by Hospital'!J84+'UC Withheld Payment by Hospital'!AA84</f>
        <v>12141520.5</v>
      </c>
      <c r="Y84" s="11">
        <f>'UC Withheld Payment by Hospital'!K84+'UC Withheld Payment by Hospital'!AB84</f>
        <v>9827928.8499999996</v>
      </c>
      <c r="Z84" s="11">
        <f>'UC Withheld Payment by Hospital'!L84+'UC Withheld Payment by Hospital'!AC84</f>
        <v>4476684.587096015</v>
      </c>
      <c r="AA84" s="11">
        <f>(X84/$X$1)*'UPL Debt Allocated by DY'!$E$4</f>
        <v>332027.24273652316</v>
      </c>
      <c r="AB84" s="11">
        <f>(Y84/$Y$1)*'UPL Debt Allocated by DY'!$E$5</f>
        <v>268731.10097097699</v>
      </c>
      <c r="AC84" s="11">
        <f>(Z84/$Z$1)*'UPL Debt Allocated by DY'!$E$6</f>
        <v>122409.30036383013</v>
      </c>
    </row>
    <row r="85" spans="1:29" ht="16.2" x14ac:dyDescent="0.3">
      <c r="A85" s="13" t="s">
        <v>311</v>
      </c>
      <c r="B85" s="13" t="s">
        <v>311</v>
      </c>
      <c r="C85" s="12" t="s">
        <v>51</v>
      </c>
      <c r="D85" s="12" t="s">
        <v>13</v>
      </c>
      <c r="E85" s="12"/>
      <c r="F85" s="12"/>
      <c r="G85" s="12" t="s">
        <v>764</v>
      </c>
      <c r="H85" s="11">
        <v>9109155.5800000001</v>
      </c>
      <c r="I85" s="11">
        <f>(H85/$H$1)*'UPL Debt Allocated by DY'!$E$2</f>
        <v>93248.638538476953</v>
      </c>
      <c r="J85" s="11">
        <v>15272284.759999998</v>
      </c>
      <c r="K85" s="11">
        <f>(J85/$J$1)*'UPL Debt Allocated by DY'!$E$3</f>
        <v>257080.56285992538</v>
      </c>
      <c r="L85" s="11">
        <f>'UC Withheld Payment by Hospital'!J85+'UC Withheld Payment by Hospital'!M85</f>
        <v>10826211.750630205</v>
      </c>
      <c r="M85" s="11">
        <f>'UC Withheld Payment by Hospital'!K85+'UC Withheld Payment by Hospital'!N85</f>
        <v>12922942.916420367</v>
      </c>
      <c r="N85" s="11">
        <f>'UC Withheld Payment by Hospital'!L85+'UC Withheld Payment by Hospital'!O85</f>
        <v>11296464.170628857</v>
      </c>
      <c r="O85" s="11">
        <f>(L85/$L$1)*'UPL Debt Allocated by DY'!$E$4</f>
        <v>296058.24384544732</v>
      </c>
      <c r="P85" s="11">
        <f>(M85/$M$1)*'UPL Debt Allocated by DY'!$E$5</f>
        <v>353359.97347139218</v>
      </c>
      <c r="Q85" s="11">
        <f>(N85/$N$1)*'UPL Debt Allocated by DY'!$E$6</f>
        <v>308887.5816039475</v>
      </c>
      <c r="R85" s="11">
        <f>'UC Withheld Payment by Hospital'!J85+'UC Withheld Payment by Hospital'!T85</f>
        <v>10847175.337729387</v>
      </c>
      <c r="S85" s="11">
        <f>'UC Withheld Payment by Hospital'!K85+'UC Withheld Payment by Hospital'!U85</f>
        <v>12951426.504340857</v>
      </c>
      <c r="T85" s="11">
        <f>'UC Withheld Payment by Hospital'!L85+'UC Withheld Payment by Hospital'!V85</f>
        <v>11339743.561292898</v>
      </c>
      <c r="U85" s="11">
        <f>(R85/$R$1)*'UPL Debt Allocated by DY'!$E$4</f>
        <v>296631.52311655739</v>
      </c>
      <c r="V85" s="11">
        <f>(S85/$S$1)*'UPL Debt Allocated by DY'!$E$5</f>
        <v>354138.81772823434</v>
      </c>
      <c r="W85" s="11">
        <f>(T85/$T$1)*'UPL Debt Allocated by DY'!$E$6</f>
        <v>310071.00201882975</v>
      </c>
      <c r="X85" s="11">
        <f>'UC Withheld Payment by Hospital'!J85+'UC Withheld Payment by Hospital'!AA85</f>
        <v>10337709.32</v>
      </c>
      <c r="Y85" s="11">
        <f>'UC Withheld Payment by Hospital'!K85+'UC Withheld Payment by Hospital'!AB85</f>
        <v>12341962.5</v>
      </c>
      <c r="Z85" s="11">
        <f>'UC Withheld Payment by Hospital'!L85+'UC Withheld Payment by Hospital'!AC85</f>
        <v>10773939.539999999</v>
      </c>
      <c r="AA85" s="11">
        <f>(X85/$X$1)*'UPL Debt Allocated by DY'!$E$4</f>
        <v>282699.44622926414</v>
      </c>
      <c r="AB85" s="11">
        <f>(Y85/$Y$1)*'UPL Debt Allocated by DY'!$E$5</f>
        <v>337473.86874575424</v>
      </c>
      <c r="AC85" s="11">
        <f>(Z85/$Z$1)*'UPL Debt Allocated by DY'!$E$6</f>
        <v>294599.80384928553</v>
      </c>
    </row>
    <row r="86" spans="1:29" ht="16.2" x14ac:dyDescent="0.3">
      <c r="A86" s="13" t="s">
        <v>312</v>
      </c>
      <c r="B86" s="13" t="s">
        <v>312</v>
      </c>
      <c r="C86" s="12" t="s">
        <v>917</v>
      </c>
      <c r="D86" s="12" t="s">
        <v>13</v>
      </c>
      <c r="E86" s="12" t="s">
        <v>14</v>
      </c>
      <c r="F86" s="12"/>
      <c r="G86" s="12" t="s">
        <v>916</v>
      </c>
      <c r="H86" s="11">
        <v>2583835.3899999997</v>
      </c>
      <c r="I86" s="11">
        <f>(H86/$H$1)*'UPL Debt Allocated by DY'!$E$2</f>
        <v>26450.215962282928</v>
      </c>
      <c r="J86" s="11">
        <v>5536062.3700000001</v>
      </c>
      <c r="K86" s="11">
        <f>(J86/$J$1)*'UPL Debt Allocated by DY'!$E$3</f>
        <v>93189.332995860983</v>
      </c>
      <c r="L86" s="11">
        <f>'UC Withheld Payment by Hospital'!J86+'UC Withheld Payment by Hospital'!M86</f>
        <v>3900051.2377704605</v>
      </c>
      <c r="M86" s="11">
        <f>'UC Withheld Payment by Hospital'!K86+'UC Withheld Payment by Hospital'!N86</f>
        <v>7905547.500957734</v>
      </c>
      <c r="N86" s="11">
        <f>'UC Withheld Payment by Hospital'!L86+'UC Withheld Payment by Hospital'!O86</f>
        <v>8523939.0875576232</v>
      </c>
      <c r="O86" s="11">
        <f>(L86/$L$1)*'UPL Debt Allocated by DY'!$E$4</f>
        <v>106652.47890559435</v>
      </c>
      <c r="P86" s="11">
        <f>(M86/$M$1)*'UPL Debt Allocated by DY'!$E$5</f>
        <v>216166.24582205084</v>
      </c>
      <c r="Q86" s="11">
        <f>(N86/$N$1)*'UPL Debt Allocated by DY'!$E$6</f>
        <v>233076.37599920449</v>
      </c>
      <c r="R86" s="11">
        <f>'UC Withheld Payment by Hospital'!J86+'UC Withheld Payment by Hospital'!T86</f>
        <v>3900051.2377704605</v>
      </c>
      <c r="S86" s="11">
        <f>'UC Withheld Payment by Hospital'!K86+'UC Withheld Payment by Hospital'!U86</f>
        <v>7905547.500957734</v>
      </c>
      <c r="T86" s="11">
        <f>'UC Withheld Payment by Hospital'!L86+'UC Withheld Payment by Hospital'!V86</f>
        <v>8523939.0875576232</v>
      </c>
      <c r="U86" s="11">
        <f>(R86/$R$1)*'UPL Debt Allocated by DY'!$E$4</f>
        <v>106652.47890559435</v>
      </c>
      <c r="V86" s="11">
        <f>(S86/$S$1)*'UPL Debt Allocated by DY'!$E$5</f>
        <v>216166.24582205075</v>
      </c>
      <c r="W86" s="11">
        <f>(T86/$T$1)*'UPL Debt Allocated by DY'!$E$6</f>
        <v>233076.37599920449</v>
      </c>
      <c r="X86" s="11">
        <f>'UC Withheld Payment by Hospital'!J86+'UC Withheld Payment by Hospital'!AA86</f>
        <v>3934167.8041279218</v>
      </c>
      <c r="Y86" s="11">
        <f>'UC Withheld Payment by Hospital'!K86+'UC Withheld Payment by Hospital'!AB86</f>
        <v>7822675.0875181099</v>
      </c>
      <c r="Z86" s="11">
        <f>'UC Withheld Payment by Hospital'!L86+'UC Withheld Payment by Hospital'!AC86</f>
        <v>8318664.7281366019</v>
      </c>
      <c r="AA86" s="11">
        <f>(X86/$X$1)*'UPL Debt Allocated by DY'!$E$4</f>
        <v>107585.44520576281</v>
      </c>
      <c r="AB86" s="11">
        <f>(Y86/$Y$1)*'UPL Debt Allocated by DY'!$E$5</f>
        <v>213900.21446960061</v>
      </c>
      <c r="AC86" s="11">
        <f>(Z86/$Z$1)*'UPL Debt Allocated by DY'!$E$6</f>
        <v>227463.40724286385</v>
      </c>
    </row>
    <row r="87" spans="1:29" ht="16.2" x14ac:dyDescent="0.3">
      <c r="A87" s="13" t="s">
        <v>313</v>
      </c>
      <c r="B87" s="13" t="s">
        <v>313</v>
      </c>
      <c r="C87" s="12" t="s">
        <v>52</v>
      </c>
      <c r="D87" s="12" t="s">
        <v>13</v>
      </c>
      <c r="E87" s="12" t="s">
        <v>14</v>
      </c>
      <c r="F87" s="12"/>
      <c r="G87" s="12" t="s">
        <v>915</v>
      </c>
      <c r="H87" s="11">
        <v>1486980.77</v>
      </c>
      <c r="I87" s="11">
        <f>(H87/$H$1)*'UPL Debt Allocated by DY'!$E$2</f>
        <v>15221.930410304412</v>
      </c>
      <c r="J87" s="11">
        <v>1223791.3799999999</v>
      </c>
      <c r="K87" s="11">
        <f>(J87/$J$1)*'UPL Debt Allocated by DY'!$E$3</f>
        <v>20600.256067614395</v>
      </c>
      <c r="L87" s="11">
        <f>'UC Withheld Payment by Hospital'!J87+'UC Withheld Payment by Hospital'!M87</f>
        <v>1901588.457376411</v>
      </c>
      <c r="M87" s="11">
        <f>'UC Withheld Payment by Hospital'!K87+'UC Withheld Payment by Hospital'!N87</f>
        <v>2564431.5656437501</v>
      </c>
      <c r="N87" s="11">
        <f>'UC Withheld Payment by Hospital'!L87+'UC Withheld Payment by Hospital'!O87</f>
        <v>2096588.9324794877</v>
      </c>
      <c r="O87" s="11">
        <f>(L87/$L$1)*'UPL Debt Allocated by DY'!$E$4</f>
        <v>52001.655997063033</v>
      </c>
      <c r="P87" s="11">
        <f>(M87/$M$1)*'UPL Debt Allocated by DY'!$E$5</f>
        <v>70120.828967964146</v>
      </c>
      <c r="Q87" s="11">
        <f>(N87/$N$1)*'UPL Debt Allocated by DY'!$E$6</f>
        <v>57328.58310257797</v>
      </c>
      <c r="R87" s="11">
        <f>'UC Withheld Payment by Hospital'!J87+'UC Withheld Payment by Hospital'!T87</f>
        <v>1901588.457376411</v>
      </c>
      <c r="S87" s="11">
        <f>'UC Withheld Payment by Hospital'!K87+'UC Withheld Payment by Hospital'!U87</f>
        <v>2564431.5656437501</v>
      </c>
      <c r="T87" s="11">
        <f>'UC Withheld Payment by Hospital'!L87+'UC Withheld Payment by Hospital'!V87</f>
        <v>2096588.9324794877</v>
      </c>
      <c r="U87" s="11">
        <f>(R87/$R$1)*'UPL Debt Allocated by DY'!$E$4</f>
        <v>52001.655997063033</v>
      </c>
      <c r="V87" s="11">
        <f>(S87/$S$1)*'UPL Debt Allocated by DY'!$E$5</f>
        <v>70120.828967964117</v>
      </c>
      <c r="W87" s="11">
        <f>(T87/$T$1)*'UPL Debt Allocated by DY'!$E$6</f>
        <v>57328.58310257797</v>
      </c>
      <c r="X87" s="11">
        <f>'UC Withheld Payment by Hospital'!J87+'UC Withheld Payment by Hospital'!AA87</f>
        <v>1861049.6135593392</v>
      </c>
      <c r="Y87" s="11">
        <f>'UC Withheld Payment by Hospital'!K87+'UC Withheld Payment by Hospital'!AB87</f>
        <v>2500128.3199999998</v>
      </c>
      <c r="Z87" s="11">
        <f>'UC Withheld Payment by Hospital'!L87+'UC Withheld Payment by Hospital'!AC87</f>
        <v>2009518.0999999999</v>
      </c>
      <c r="AA87" s="11">
        <f>(X87/$X$1)*'UPL Debt Allocated by DY'!$E$4</f>
        <v>50893.063334693499</v>
      </c>
      <c r="AB87" s="11">
        <f>(Y87/$Y$1)*'UPL Debt Allocated by DY'!$E$5</f>
        <v>68362.545787286508</v>
      </c>
      <c r="AC87" s="11">
        <f>(Z87/$Z$1)*'UPL Debt Allocated by DY'!$E$6</f>
        <v>54947.740879153745</v>
      </c>
    </row>
    <row r="88" spans="1:29" ht="16.2" x14ac:dyDescent="0.3">
      <c r="A88" s="13" t="s">
        <v>315</v>
      </c>
      <c r="B88" s="13" t="s">
        <v>315</v>
      </c>
      <c r="C88" s="12" t="s">
        <v>914</v>
      </c>
      <c r="D88" s="12" t="s">
        <v>13</v>
      </c>
      <c r="E88" s="12"/>
      <c r="F88" s="12"/>
      <c r="G88" s="12" t="s">
        <v>733</v>
      </c>
      <c r="H88" s="11">
        <v>209061.98</v>
      </c>
      <c r="I88" s="11">
        <f>(H88/$H$1)*'UPL Debt Allocated by DY'!$E$2</f>
        <v>2140.1264731893293</v>
      </c>
      <c r="J88" s="11">
        <v>3112791.99</v>
      </c>
      <c r="K88" s="11">
        <f>(J88/$J$1)*'UPL Debt Allocated by DY'!$E$3</f>
        <v>52398.074645058376</v>
      </c>
      <c r="L88" s="11">
        <f>'UC Withheld Payment by Hospital'!J88+'UC Withheld Payment by Hospital'!M88</f>
        <v>672375.8</v>
      </c>
      <c r="M88" s="11">
        <f>'UC Withheld Payment by Hospital'!K88+'UC Withheld Payment by Hospital'!N88</f>
        <v>277011.39</v>
      </c>
      <c r="N88" s="11">
        <f>'UC Withheld Payment by Hospital'!L88+'UC Withheld Payment by Hospital'!O88</f>
        <v>379812.39</v>
      </c>
      <c r="O88" s="11">
        <f>(L88/$L$1)*'UPL Debt Allocated by DY'!$E$4</f>
        <v>18387.077875193976</v>
      </c>
      <c r="P88" s="11">
        <f>(M88/$M$1)*'UPL Debt Allocated by DY'!$E$5</f>
        <v>7574.4927494261019</v>
      </c>
      <c r="Q88" s="11">
        <f>(N88/$N$1)*'UPL Debt Allocated by DY'!$E$6</f>
        <v>10385.491321731368</v>
      </c>
      <c r="R88" s="11">
        <f>'UC Withheld Payment by Hospital'!J88+'UC Withheld Payment by Hospital'!T88</f>
        <v>672375.8</v>
      </c>
      <c r="S88" s="11">
        <f>'UC Withheld Payment by Hospital'!K88+'UC Withheld Payment by Hospital'!U88</f>
        <v>277011.39</v>
      </c>
      <c r="T88" s="11">
        <f>'UC Withheld Payment by Hospital'!L88+'UC Withheld Payment by Hospital'!V88</f>
        <v>379812.39</v>
      </c>
      <c r="U88" s="11">
        <f>(R88/$R$1)*'UPL Debt Allocated by DY'!$E$4</f>
        <v>18387.077875193976</v>
      </c>
      <c r="V88" s="11">
        <f>(S88/$S$1)*'UPL Debt Allocated by DY'!$E$5</f>
        <v>7574.4927494261001</v>
      </c>
      <c r="W88" s="11">
        <f>(T88/$T$1)*'UPL Debt Allocated by DY'!$E$6</f>
        <v>10385.491321731368</v>
      </c>
      <c r="X88" s="11">
        <f>'UC Withheld Payment by Hospital'!J88+'UC Withheld Payment by Hospital'!AA88</f>
        <v>672375.8</v>
      </c>
      <c r="Y88" s="11">
        <f>'UC Withheld Payment by Hospital'!K88+'UC Withheld Payment by Hospital'!AB88</f>
        <v>277011.39</v>
      </c>
      <c r="Z88" s="11">
        <f>'UC Withheld Payment by Hospital'!L88+'UC Withheld Payment by Hospital'!AC88</f>
        <v>379812.39</v>
      </c>
      <c r="AA88" s="11">
        <f>(X88/$X$1)*'UPL Debt Allocated by DY'!$E$4</f>
        <v>18387.077875193965</v>
      </c>
      <c r="AB88" s="11">
        <f>(Y88/$Y$1)*'UPL Debt Allocated by DY'!$E$5</f>
        <v>7574.4927494261101</v>
      </c>
      <c r="AC88" s="11">
        <f>(Z88/$Z$1)*'UPL Debt Allocated by DY'!$E$6</f>
        <v>10385.491321731359</v>
      </c>
    </row>
    <row r="89" spans="1:29" ht="16.2" x14ac:dyDescent="0.3">
      <c r="A89" s="15" t="s">
        <v>226</v>
      </c>
      <c r="B89" s="13" t="s">
        <v>226</v>
      </c>
      <c r="C89" s="12" t="s">
        <v>913</v>
      </c>
      <c r="D89" s="12" t="s">
        <v>219</v>
      </c>
      <c r="E89" s="12"/>
      <c r="F89" s="12"/>
      <c r="G89" s="12" t="s">
        <v>704</v>
      </c>
      <c r="H89" s="11">
        <v>14066.15</v>
      </c>
      <c r="I89" s="11">
        <f>(H89/$H$1)*'UPL Debt Allocated by DY'!$E$2</f>
        <v>143.99241789852027</v>
      </c>
      <c r="J89" s="11">
        <v>65995.98000000001</v>
      </c>
      <c r="K89" s="11">
        <f>(J89/$J$1)*'UPL Debt Allocated by DY'!$E$3</f>
        <v>1110.9198100685744</v>
      </c>
      <c r="L89" s="11">
        <f>'UC Withheld Payment by Hospital'!J89+'UC Withheld Payment by Hospital'!M89</f>
        <v>69245.228811350302</v>
      </c>
      <c r="M89" s="11">
        <f>'UC Withheld Payment by Hospital'!K89+'UC Withheld Payment by Hospital'!N89</f>
        <v>10424.547121019843</v>
      </c>
      <c r="N89" s="11">
        <f>'UC Withheld Payment by Hospital'!L89+'UC Withheld Payment by Hospital'!O89</f>
        <v>35649.807291436933</v>
      </c>
      <c r="O89" s="11">
        <f>(L89/$L$1)*'UPL Debt Allocated by DY'!$E$4</f>
        <v>1893.6098155821844</v>
      </c>
      <c r="P89" s="11">
        <f>(M89/$M$1)*'UPL Debt Allocated by DY'!$E$5</f>
        <v>285.04480116942324</v>
      </c>
      <c r="Q89" s="11">
        <f>(N89/$N$1)*'UPL Debt Allocated by DY'!$E$6</f>
        <v>974.79906921049599</v>
      </c>
      <c r="R89" s="11">
        <f>'UC Withheld Payment by Hospital'!J89+'UC Withheld Payment by Hospital'!T89</f>
        <v>69351.72541448992</v>
      </c>
      <c r="S89" s="11">
        <f>'UC Withheld Payment by Hospital'!K89+'UC Withheld Payment by Hospital'!U89</f>
        <v>10449.168092078909</v>
      </c>
      <c r="T89" s="11">
        <f>'UC Withheld Payment by Hospital'!L89+'UC Withheld Payment by Hospital'!V89</f>
        <v>35796.312287554465</v>
      </c>
      <c r="U89" s="11">
        <f>(R89/$R$1)*'UPL Debt Allocated by DY'!$E$4</f>
        <v>1896.5221175052634</v>
      </c>
      <c r="V89" s="11">
        <f>(S89/$S$1)*'UPL Debt Allocated by DY'!$E$5</f>
        <v>285.71802751860218</v>
      </c>
      <c r="W89" s="11">
        <f>(T89/$T$1)*'UPL Debt Allocated by DY'!$E$6</f>
        <v>978.80506376419896</v>
      </c>
      <c r="X89" s="11">
        <f>'UC Withheld Payment by Hospital'!J89+'UC Withheld Payment by Hospital'!AA89</f>
        <v>66767.56</v>
      </c>
      <c r="Y89" s="11">
        <f>'UC Withheld Payment by Hospital'!K89+'UC Withheld Payment by Hospital'!AB89</f>
        <v>9922.619999999999</v>
      </c>
      <c r="Z89" s="11">
        <f>'UC Withheld Payment by Hospital'!L89+'UC Withheld Payment by Hospital'!AC89</f>
        <v>33926.142232720747</v>
      </c>
      <c r="AA89" s="11">
        <f>(X89/$X$1)*'UPL Debt Allocated by DY'!$E$4</f>
        <v>1825.8544184021578</v>
      </c>
      <c r="AB89" s="11">
        <f>(Y89/$Y$1)*'UPL Debt Allocated by DY'!$E$5</f>
        <v>271.32029930361529</v>
      </c>
      <c r="AC89" s="11">
        <f>(Z89/$Z$1)*'UPL Debt Allocated by DY'!$E$6</f>
        <v>927.66761963122133</v>
      </c>
    </row>
    <row r="90" spans="1:29" ht="16.2" x14ac:dyDescent="0.3">
      <c r="A90" s="15" t="s">
        <v>227</v>
      </c>
      <c r="B90" s="15" t="s">
        <v>227</v>
      </c>
      <c r="C90" s="12" t="s">
        <v>912</v>
      </c>
      <c r="D90" s="12" t="s">
        <v>219</v>
      </c>
      <c r="E90" s="12"/>
      <c r="F90" s="12"/>
      <c r="G90" s="12" t="s">
        <v>911</v>
      </c>
      <c r="H90" s="11">
        <v>4869549.9700000007</v>
      </c>
      <c r="I90" s="11">
        <f>(H90/$H$1)*'UPL Debt Allocated by DY'!$E$2</f>
        <v>49848.627681203943</v>
      </c>
      <c r="J90" s="11">
        <v>6528103</v>
      </c>
      <c r="K90" s="11">
        <f>(J90/$J$1)*'UPL Debt Allocated by DY'!$E$3</f>
        <v>109888.49540332744</v>
      </c>
      <c r="L90" s="11">
        <f>'UC Withheld Payment by Hospital'!J90+'UC Withheld Payment by Hospital'!M90</f>
        <v>1929294.7725635581</v>
      </c>
      <c r="M90" s="11">
        <f>'UC Withheld Payment by Hospital'!K90+'UC Withheld Payment by Hospital'!N90</f>
        <v>1259075.3464939867</v>
      </c>
      <c r="N90" s="11">
        <f>'UC Withheld Payment by Hospital'!L90+'UC Withheld Payment by Hospital'!O90</f>
        <v>2541973.4486586009</v>
      </c>
      <c r="O90" s="11">
        <f>(L90/$L$1)*'UPL Debt Allocated by DY'!$E$4</f>
        <v>52759.324811111277</v>
      </c>
      <c r="P90" s="11">
        <f>(M90/$M$1)*'UPL Debt Allocated by DY'!$E$5</f>
        <v>34427.671306222677</v>
      </c>
      <c r="Q90" s="11">
        <f>(N90/$N$1)*'UPL Debt Allocated by DY'!$E$6</f>
        <v>69507.061607746538</v>
      </c>
      <c r="R90" s="11">
        <f>'UC Withheld Payment by Hospital'!J90+'UC Withheld Payment by Hospital'!T90</f>
        <v>1930430.3681949878</v>
      </c>
      <c r="S90" s="11">
        <f>'UC Withheld Payment by Hospital'!K90+'UC Withheld Payment by Hospital'!U90</f>
        <v>1262049.0638867801</v>
      </c>
      <c r="T90" s="11">
        <f>'UC Withheld Payment by Hospital'!L90+'UC Withheld Payment by Hospital'!V90</f>
        <v>2552419.8331648507</v>
      </c>
      <c r="U90" s="11">
        <f>(R90/$R$1)*'UPL Debt Allocated by DY'!$E$4</f>
        <v>52790.379297768632</v>
      </c>
      <c r="V90" s="11">
        <f>(S90/$S$1)*'UPL Debt Allocated by DY'!$E$5</f>
        <v>34508.983489200247</v>
      </c>
      <c r="W90" s="11">
        <f>(T90/$T$1)*'UPL Debt Allocated by DY'!$E$6</f>
        <v>69792.704831847601</v>
      </c>
      <c r="X90" s="11">
        <f>'UC Withheld Payment by Hospital'!J90+'UC Withheld Payment by Hospital'!AA90</f>
        <v>1902874.8699999999</v>
      </c>
      <c r="Y90" s="11">
        <f>'UC Withheld Payment by Hospital'!K90+'UC Withheld Payment by Hospital'!AB90</f>
        <v>1198452.6600000001</v>
      </c>
      <c r="Z90" s="11">
        <f>'UC Withheld Payment by Hospital'!L90+'UC Withheld Payment by Hospital'!AC90</f>
        <v>2419068.7364174007</v>
      </c>
      <c r="AA90" s="11">
        <f>(X90/$X$1)*'UPL Debt Allocated by DY'!$E$4</f>
        <v>52036.834790067689</v>
      </c>
      <c r="AB90" s="11">
        <f>(Y90/$Y$1)*'UPL Debt Allocated by DY'!$E$5</f>
        <v>32770.027917265194</v>
      </c>
      <c r="AC90" s="11">
        <f>(Z90/$Z$1)*'UPL Debt Allocated by DY'!$E$6</f>
        <v>66146.38708530429</v>
      </c>
    </row>
    <row r="91" spans="1:29" ht="16.2" x14ac:dyDescent="0.3">
      <c r="A91" s="13" t="s">
        <v>316</v>
      </c>
      <c r="B91" s="13" t="s">
        <v>316</v>
      </c>
      <c r="C91" s="12" t="s">
        <v>53</v>
      </c>
      <c r="D91" s="12" t="s">
        <v>28</v>
      </c>
      <c r="E91" s="12" t="s">
        <v>14</v>
      </c>
      <c r="F91" s="12"/>
      <c r="G91" s="12" t="s">
        <v>910</v>
      </c>
      <c r="H91" s="11">
        <v>564866.35</v>
      </c>
      <c r="I91" s="11">
        <f>(H91/$H$1)*'UPL Debt Allocated by DY'!$E$2</f>
        <v>5782.4260032782104</v>
      </c>
      <c r="J91" s="11">
        <v>368382.95</v>
      </c>
      <c r="K91" s="11">
        <f>(J91/$J$1)*'UPL Debt Allocated by DY'!$E$3</f>
        <v>6201.0431066634837</v>
      </c>
      <c r="L91" s="11">
        <f>'UC Withheld Payment by Hospital'!J91+'UC Withheld Payment by Hospital'!M91</f>
        <v>293911.2542267809</v>
      </c>
      <c r="M91" s="11">
        <f>'UC Withheld Payment by Hospital'!K91+'UC Withheld Payment by Hospital'!N91</f>
        <v>1007735.9182427751</v>
      </c>
      <c r="N91" s="11">
        <f>'UC Withheld Payment by Hospital'!L91+'UC Withheld Payment by Hospital'!O91</f>
        <v>309268.12905577285</v>
      </c>
      <c r="O91" s="11">
        <f>(L91/$L$1)*'UPL Debt Allocated by DY'!$E$4</f>
        <v>8037.4235953521156</v>
      </c>
      <c r="P91" s="11">
        <f>(M91/$M$1)*'UPL Debt Allocated by DY'!$E$5</f>
        <v>27555.142790576789</v>
      </c>
      <c r="Q91" s="11">
        <f>(N91/$N$1)*'UPL Debt Allocated by DY'!$E$6</f>
        <v>8456.5473769742639</v>
      </c>
      <c r="R91" s="11">
        <f>'UC Withheld Payment by Hospital'!J91+'UC Withheld Payment by Hospital'!T91</f>
        <v>293911.2542267809</v>
      </c>
      <c r="S91" s="11">
        <f>'UC Withheld Payment by Hospital'!K91+'UC Withheld Payment by Hospital'!U91</f>
        <v>1007735.9182427751</v>
      </c>
      <c r="T91" s="11">
        <f>'UC Withheld Payment by Hospital'!L91+'UC Withheld Payment by Hospital'!V91</f>
        <v>309268.12905577285</v>
      </c>
      <c r="U91" s="11">
        <f>(R91/$R$1)*'UPL Debt Allocated by DY'!$E$4</f>
        <v>8037.4235953521156</v>
      </c>
      <c r="V91" s="11">
        <f>(S91/$S$1)*'UPL Debt Allocated by DY'!$E$5</f>
        <v>27555.142790576778</v>
      </c>
      <c r="W91" s="11">
        <f>(T91/$T$1)*'UPL Debt Allocated by DY'!$E$6</f>
        <v>8456.5473769742639</v>
      </c>
      <c r="X91" s="11">
        <f>'UC Withheld Payment by Hospital'!J91+'UC Withheld Payment by Hospital'!AA91</f>
        <v>288034.04732442973</v>
      </c>
      <c r="Y91" s="11">
        <f>'UC Withheld Payment by Hospital'!K91+'UC Withheld Payment by Hospital'!AB91</f>
        <v>980328.91080264805</v>
      </c>
      <c r="Z91" s="11">
        <f>'UC Withheld Payment by Hospital'!L91+'UC Withheld Payment by Hospital'!AC91</f>
        <v>296699.94043914229</v>
      </c>
      <c r="AA91" s="11">
        <f>(X91/$X$1)*'UPL Debt Allocated by DY'!$E$4</f>
        <v>7876.7029670930951</v>
      </c>
      <c r="AB91" s="11">
        <f>(Y91/$Y$1)*'UPL Debt Allocated by DY'!$E$5</f>
        <v>26805.73613571432</v>
      </c>
      <c r="AC91" s="11">
        <f>(Z91/$Z$1)*'UPL Debt Allocated by DY'!$E$6</f>
        <v>8112.8860924966739</v>
      </c>
    </row>
    <row r="92" spans="1:29" ht="16.2" x14ac:dyDescent="0.3">
      <c r="A92" s="13" t="s">
        <v>317</v>
      </c>
      <c r="B92" s="13" t="s">
        <v>317</v>
      </c>
      <c r="C92" s="12" t="s">
        <v>909</v>
      </c>
      <c r="D92" s="12" t="s">
        <v>744</v>
      </c>
      <c r="E92" s="12"/>
      <c r="F92" s="12"/>
      <c r="G92" s="12" t="s">
        <v>771</v>
      </c>
      <c r="H92" s="11">
        <v>0</v>
      </c>
      <c r="I92" s="11">
        <f>(H92/$H$1)*'UPL Debt Allocated by DY'!$E$2</f>
        <v>0</v>
      </c>
      <c r="J92" s="11">
        <v>0</v>
      </c>
      <c r="K92" s="11">
        <f>(J92/$J$1)*'UPL Debt Allocated by DY'!$E$3</f>
        <v>0</v>
      </c>
      <c r="L92" s="11">
        <f>'UC Withheld Payment by Hospital'!J92+'UC Withheld Payment by Hospital'!M92</f>
        <v>0</v>
      </c>
      <c r="M92" s="11">
        <f>'UC Withheld Payment by Hospital'!K92+'UC Withheld Payment by Hospital'!N92</f>
        <v>184390.27</v>
      </c>
      <c r="N92" s="11">
        <f>'UC Withheld Payment by Hospital'!L92+'UC Withheld Payment by Hospital'!O92</f>
        <v>258813.06</v>
      </c>
      <c r="O92" s="11">
        <f>(L92/$L$1)*'UPL Debt Allocated by DY'!$E$4</f>
        <v>0</v>
      </c>
      <c r="P92" s="11">
        <f>(M92/$M$1)*'UPL Debt Allocated by DY'!$E$5</f>
        <v>5041.896519777476</v>
      </c>
      <c r="Q92" s="11">
        <f>(N92/$N$1)*'UPL Debt Allocated by DY'!$E$6</f>
        <v>7076.917076298485</v>
      </c>
      <c r="R92" s="11">
        <f>'UC Withheld Payment by Hospital'!J92+'UC Withheld Payment by Hospital'!T92</f>
        <v>0</v>
      </c>
      <c r="S92" s="11">
        <f>'UC Withheld Payment by Hospital'!K92+'UC Withheld Payment by Hospital'!U92</f>
        <v>184390.27</v>
      </c>
      <c r="T92" s="11">
        <f>'UC Withheld Payment by Hospital'!L92+'UC Withheld Payment by Hospital'!V92</f>
        <v>258813.06</v>
      </c>
      <c r="U92" s="11">
        <f>(R92/$R$1)*'UPL Debt Allocated by DY'!$E$4</f>
        <v>0</v>
      </c>
      <c r="V92" s="11">
        <f>(S92/$S$1)*'UPL Debt Allocated by DY'!$E$5</f>
        <v>5041.8965197774742</v>
      </c>
      <c r="W92" s="11">
        <f>(T92/$T$1)*'UPL Debt Allocated by DY'!$E$6</f>
        <v>7076.917076298485</v>
      </c>
      <c r="X92" s="11">
        <f>'UC Withheld Payment by Hospital'!J92+'UC Withheld Payment by Hospital'!AA92</f>
        <v>0</v>
      </c>
      <c r="Y92" s="11">
        <f>'UC Withheld Payment by Hospital'!K92+'UC Withheld Payment by Hospital'!AB92</f>
        <v>184390.27</v>
      </c>
      <c r="Z92" s="11">
        <f>'UC Withheld Payment by Hospital'!L92+'UC Withheld Payment by Hospital'!AC92</f>
        <v>258813.06</v>
      </c>
      <c r="AA92" s="11">
        <f>(X92/$X$1)*'UPL Debt Allocated by DY'!$E$4</f>
        <v>0</v>
      </c>
      <c r="AB92" s="11">
        <f>(Y92/$Y$1)*'UPL Debt Allocated by DY'!$E$5</f>
        <v>5041.8965197774814</v>
      </c>
      <c r="AC92" s="11">
        <f>(Z92/$Z$1)*'UPL Debt Allocated by DY'!$E$6</f>
        <v>7076.9170762984786</v>
      </c>
    </row>
    <row r="93" spans="1:29" ht="16.2" x14ac:dyDescent="0.3">
      <c r="A93" s="13" t="s">
        <v>318</v>
      </c>
      <c r="B93" s="13" t="s">
        <v>318</v>
      </c>
      <c r="C93" s="12" t="s">
        <v>908</v>
      </c>
      <c r="D93" s="12" t="s">
        <v>13</v>
      </c>
      <c r="E93" s="12" t="s">
        <v>14</v>
      </c>
      <c r="F93" s="12"/>
      <c r="G93" s="12" t="s">
        <v>907</v>
      </c>
      <c r="H93" s="11">
        <v>1600483.75</v>
      </c>
      <c r="I93" s="11">
        <f>(H93/$H$1)*'UPL Debt Allocated by DY'!$E$2</f>
        <v>16383.838148305742</v>
      </c>
      <c r="J93" s="11">
        <v>1662935.37</v>
      </c>
      <c r="K93" s="11">
        <f>(J93/$J$1)*'UPL Debt Allocated by DY'!$E$3</f>
        <v>27992.429923712236</v>
      </c>
      <c r="L93" s="11">
        <f>'UC Withheld Payment by Hospital'!J93+'UC Withheld Payment by Hospital'!M93</f>
        <v>1549876.05163866</v>
      </c>
      <c r="M93" s="11">
        <f>'UC Withheld Payment by Hospital'!K93+'UC Withheld Payment by Hospital'!N93</f>
        <v>825399.5404274381</v>
      </c>
      <c r="N93" s="11">
        <f>'UC Withheld Payment by Hospital'!L93+'UC Withheld Payment by Hospital'!O93</f>
        <v>978306.39936948358</v>
      </c>
      <c r="O93" s="11">
        <f>(L93/$L$1)*'UPL Debt Allocated by DY'!$E$4</f>
        <v>42383.577247096342</v>
      </c>
      <c r="P93" s="11">
        <f>(M93/$M$1)*'UPL Debt Allocated by DY'!$E$5</f>
        <v>22569.407107582352</v>
      </c>
      <c r="Q93" s="11">
        <f>(N93/$N$1)*'UPL Debt Allocated by DY'!$E$6</f>
        <v>26750.556032798282</v>
      </c>
      <c r="R93" s="11">
        <f>'UC Withheld Payment by Hospital'!J93+'UC Withheld Payment by Hospital'!T93</f>
        <v>1552119.8499005313</v>
      </c>
      <c r="S93" s="11">
        <f>'UC Withheld Payment by Hospital'!K93+'UC Withheld Payment by Hospital'!U93</f>
        <v>827641.79122572078</v>
      </c>
      <c r="T93" s="11">
        <f>'UC Withheld Payment by Hospital'!L93+'UC Withheld Payment by Hospital'!V93</f>
        <v>978306.39936948358</v>
      </c>
      <c r="U93" s="11">
        <f>(R93/$R$1)*'UPL Debt Allocated by DY'!$E$4</f>
        <v>42444.937119621878</v>
      </c>
      <c r="V93" s="11">
        <f>(S93/$S$1)*'UPL Debt Allocated by DY'!$E$5</f>
        <v>22630.718349744577</v>
      </c>
      <c r="W93" s="11">
        <f>(T93/$T$1)*'UPL Debt Allocated by DY'!$E$6</f>
        <v>26750.556032798282</v>
      </c>
      <c r="X93" s="11">
        <f>'UC Withheld Payment by Hospital'!J93+'UC Withheld Payment by Hospital'!AA93</f>
        <v>1498189.3355244382</v>
      </c>
      <c r="Y93" s="11">
        <f>'UC Withheld Payment by Hospital'!K93+'UC Withheld Payment by Hospital'!AB93</f>
        <v>840193.18523024453</v>
      </c>
      <c r="Z93" s="11">
        <f>'UC Withheld Payment by Hospital'!L93+'UC Withheld Payment by Hospital'!AC93</f>
        <v>1058455.555376888</v>
      </c>
      <c r="AA93" s="11">
        <f>(X93/$X$1)*'UPL Debt Allocated by DY'!$E$4</f>
        <v>40970.130073201544</v>
      </c>
      <c r="AB93" s="11">
        <f>(Y93/$Y$1)*'UPL Debt Allocated by DY'!$E$5</f>
        <v>22973.918832881624</v>
      </c>
      <c r="AC93" s="11">
        <f>(Z93/$Z$1)*'UPL Debt Allocated by DY'!$E$6</f>
        <v>28942.133732933293</v>
      </c>
    </row>
    <row r="94" spans="1:29" ht="16.2" x14ac:dyDescent="0.3">
      <c r="A94" s="13" t="s">
        <v>319</v>
      </c>
      <c r="B94" s="13" t="s">
        <v>319</v>
      </c>
      <c r="C94" s="12" t="s">
        <v>54</v>
      </c>
      <c r="D94" s="12" t="s">
        <v>13</v>
      </c>
      <c r="E94" s="12"/>
      <c r="F94" s="12"/>
      <c r="G94" s="12" t="s">
        <v>906</v>
      </c>
      <c r="H94" s="11">
        <v>508105.58</v>
      </c>
      <c r="I94" s="11">
        <f>(H94/$H$1)*'UPL Debt Allocated by DY'!$E$2</f>
        <v>5201.3771367381987</v>
      </c>
      <c r="J94" s="11">
        <v>389742.02</v>
      </c>
      <c r="K94" s="11">
        <f>(J94/$J$1)*'UPL Debt Allocated by DY'!$E$3</f>
        <v>6560.5833996880183</v>
      </c>
      <c r="L94" s="11">
        <f>'UC Withheld Payment by Hospital'!J94+'UC Withheld Payment by Hospital'!M94</f>
        <v>5752341.9679187797</v>
      </c>
      <c r="M94" s="11">
        <f>'UC Withheld Payment by Hospital'!K94+'UC Withheld Payment by Hospital'!N94</f>
        <v>5994015.9751420086</v>
      </c>
      <c r="N94" s="11">
        <f>'UC Withheld Payment by Hospital'!L94+'UC Withheld Payment by Hospital'!O94</f>
        <v>6880548.1664209608</v>
      </c>
      <c r="O94" s="11">
        <f>(L94/$L$1)*'UPL Debt Allocated by DY'!$E$4</f>
        <v>157306.01804655846</v>
      </c>
      <c r="P94" s="11">
        <f>(M94/$M$1)*'UPL Debt Allocated by DY'!$E$5</f>
        <v>163898.06406031671</v>
      </c>
      <c r="Q94" s="11">
        <f>(N94/$N$1)*'UPL Debt Allocated by DY'!$E$6</f>
        <v>188139.92158370494</v>
      </c>
      <c r="R94" s="11">
        <f>'UC Withheld Payment by Hospital'!J94+'UC Withheld Payment by Hospital'!T94</f>
        <v>5760713.0624344992</v>
      </c>
      <c r="S94" s="11">
        <f>'UC Withheld Payment by Hospital'!K94+'UC Withheld Payment by Hospital'!U94</f>
        <v>6009351.4128277199</v>
      </c>
      <c r="T94" s="11">
        <f>'UC Withheld Payment by Hospital'!L94+'UC Withheld Payment by Hospital'!V94</f>
        <v>6908321.3259252654</v>
      </c>
      <c r="U94" s="11">
        <f>(R94/$R$1)*'UPL Debt Allocated by DY'!$E$4</f>
        <v>157534.93759833463</v>
      </c>
      <c r="V94" s="11">
        <f>(S94/$S$1)*'UPL Debt Allocated by DY'!$E$5</f>
        <v>164317.39036151924</v>
      </c>
      <c r="W94" s="11">
        <f>(T94/$T$1)*'UPL Debt Allocated by DY'!$E$6</f>
        <v>188899.34364207703</v>
      </c>
      <c r="X94" s="11">
        <f>'UC Withheld Payment by Hospital'!J94+'UC Withheld Payment by Hospital'!AA94</f>
        <v>5557275.1599999992</v>
      </c>
      <c r="Y94" s="11">
        <f>'UC Withheld Payment by Hospital'!K94+'UC Withheld Payment by Hospital'!AB94</f>
        <v>5681218.6900000004</v>
      </c>
      <c r="Z94" s="11">
        <f>'UC Withheld Payment by Hospital'!L94+'UC Withheld Payment by Hospital'!AC94</f>
        <v>6545234.7599999998</v>
      </c>
      <c r="AA94" s="11">
        <f>(X94/$X$1)*'UPL Debt Allocated by DY'!$E$4</f>
        <v>151971.6372016973</v>
      </c>
      <c r="AB94" s="11">
        <f>(Y94/$Y$1)*'UPL Debt Allocated by DY'!$E$5</f>
        <v>155345.05557807244</v>
      </c>
      <c r="AC94" s="11">
        <f>(Z94/$Z$1)*'UPL Debt Allocated by DY'!$E$6</f>
        <v>178971.19890868868</v>
      </c>
    </row>
    <row r="95" spans="1:29" ht="16.2" x14ac:dyDescent="0.3">
      <c r="A95" s="13" t="s">
        <v>320</v>
      </c>
      <c r="B95" s="13" t="s">
        <v>320</v>
      </c>
      <c r="C95" s="12" t="s">
        <v>55</v>
      </c>
      <c r="D95" s="12" t="s">
        <v>28</v>
      </c>
      <c r="E95" s="12" t="s">
        <v>14</v>
      </c>
      <c r="F95" s="12"/>
      <c r="G95" s="12" t="s">
        <v>670</v>
      </c>
      <c r="H95" s="11">
        <v>586378.13</v>
      </c>
      <c r="I95" s="11">
        <f>(H95/$H$1)*'UPL Debt Allocated by DY'!$E$2</f>
        <v>6002.6378747214294</v>
      </c>
      <c r="J95" s="11">
        <v>254107</v>
      </c>
      <c r="K95" s="11">
        <f>(J95/$J$1)*'UPL Debt Allocated by DY'!$E$3</f>
        <v>4277.4196273332891</v>
      </c>
      <c r="L95" s="11">
        <f>'UC Withheld Payment by Hospital'!J95+'UC Withheld Payment by Hospital'!M95</f>
        <v>519507.48620910104</v>
      </c>
      <c r="M95" s="11">
        <f>'UC Withheld Payment by Hospital'!K95+'UC Withheld Payment by Hospital'!N95</f>
        <v>545912.5576075525</v>
      </c>
      <c r="N95" s="11">
        <f>'UC Withheld Payment by Hospital'!L95+'UC Withheld Payment by Hospital'!O95</f>
        <v>111309.84784645951</v>
      </c>
      <c r="O95" s="11">
        <f>(L95/$L$1)*'UPL Debt Allocated by DY'!$E$4</f>
        <v>14206.675204064455</v>
      </c>
      <c r="P95" s="11">
        <f>(M95/$M$1)*'UPL Debt Allocated by DY'!$E$5</f>
        <v>14927.222701633553</v>
      </c>
      <c r="Q95" s="11">
        <f>(N95/$N$1)*'UPL Debt Allocated by DY'!$E$6</f>
        <v>3043.6275626307092</v>
      </c>
      <c r="R95" s="11">
        <f>'UC Withheld Payment by Hospital'!J95+'UC Withheld Payment by Hospital'!T95</f>
        <v>519507.48620910104</v>
      </c>
      <c r="S95" s="11">
        <f>'UC Withheld Payment by Hospital'!K95+'UC Withheld Payment by Hospital'!U95</f>
        <v>546389.21657299041</v>
      </c>
      <c r="T95" s="11">
        <f>'UC Withheld Payment by Hospital'!L95+'UC Withheld Payment by Hospital'!V95</f>
        <v>111309.84784645951</v>
      </c>
      <c r="U95" s="11">
        <f>(R95/$R$1)*'UPL Debt Allocated by DY'!$E$4</f>
        <v>14206.675204064455</v>
      </c>
      <c r="V95" s="11">
        <f>(S95/$S$1)*'UPL Debt Allocated by DY'!$E$5</f>
        <v>14940.256280785863</v>
      </c>
      <c r="W95" s="11">
        <f>(T95/$T$1)*'UPL Debt Allocated by DY'!$E$6</f>
        <v>3043.6275626307092</v>
      </c>
      <c r="X95" s="11">
        <f>'UC Withheld Payment by Hospital'!J95+'UC Withheld Payment by Hospital'!AA95</f>
        <v>567695.44953487406</v>
      </c>
      <c r="Y95" s="11">
        <f>'UC Withheld Payment by Hospital'!K95+'UC Withheld Payment by Hospital'!AB95</f>
        <v>527577.99</v>
      </c>
      <c r="Z95" s="11">
        <f>'UC Withheld Payment by Hospital'!L95+'UC Withheld Payment by Hospital'!AC95</f>
        <v>109535.48000000001</v>
      </c>
      <c r="AA95" s="11">
        <f>(X95/$X$1)*'UPL Debt Allocated by DY'!$E$4</f>
        <v>15524.443979082791</v>
      </c>
      <c r="AB95" s="11">
        <f>(Y95/$Y$1)*'UPL Debt Allocated by DY'!$E$5</f>
        <v>14425.889347047427</v>
      </c>
      <c r="AC95" s="11">
        <f>(Z95/$Z$1)*'UPL Debt Allocated by DY'!$E$6</f>
        <v>2995.1097091953184</v>
      </c>
    </row>
    <row r="96" spans="1:29" ht="16.2" x14ac:dyDescent="0.3">
      <c r="A96" s="15" t="s">
        <v>228</v>
      </c>
      <c r="B96" s="13" t="s">
        <v>228</v>
      </c>
      <c r="C96" s="12" t="s">
        <v>598</v>
      </c>
      <c r="D96" s="12" t="s">
        <v>219</v>
      </c>
      <c r="E96" s="12"/>
      <c r="F96" s="12"/>
      <c r="G96" s="12" t="s">
        <v>673</v>
      </c>
      <c r="H96" s="11">
        <v>19259410.740000002</v>
      </c>
      <c r="I96" s="11">
        <f>(H96/$H$1)*'UPL Debt Allocated by DY'!$E$2</f>
        <v>197154.8092230873</v>
      </c>
      <c r="J96" s="11">
        <v>29817114.009999998</v>
      </c>
      <c r="K96" s="11">
        <f>(J96/$J$1)*'UPL Debt Allocated by DY'!$E$3</f>
        <v>501915.76263860654</v>
      </c>
      <c r="L96" s="11">
        <f>'UC Withheld Payment by Hospital'!J96+'UC Withheld Payment by Hospital'!M96</f>
        <v>36953547.827489831</v>
      </c>
      <c r="M96" s="11">
        <f>'UC Withheld Payment by Hospital'!K96+'UC Withheld Payment by Hospital'!N96</f>
        <v>27465223.592169266</v>
      </c>
      <c r="N96" s="11">
        <f>'UC Withheld Payment by Hospital'!L96+'UC Withheld Payment by Hospital'!O96</f>
        <v>23253187.978050161</v>
      </c>
      <c r="O96" s="11">
        <f>(L96/$L$1)*'UPL Debt Allocated by DY'!$E$4</f>
        <v>1010547.6158849868</v>
      </c>
      <c r="P96" s="11">
        <f>(M96/$M$1)*'UPL Debt Allocated by DY'!$E$5</f>
        <v>750998.49490034638</v>
      </c>
      <c r="Q96" s="11">
        <f>(N96/$N$1)*'UPL Debt Allocated by DY'!$E$6</f>
        <v>635829.1311892909</v>
      </c>
      <c r="R96" s="11">
        <f>'UC Withheld Payment by Hospital'!J96+'UC Withheld Payment by Hospital'!T96</f>
        <v>37010380.976635523</v>
      </c>
      <c r="S96" s="11">
        <f>'UC Withheld Payment by Hospital'!K96+'UC Withheld Payment by Hospital'!U96</f>
        <v>27530091.682049457</v>
      </c>
      <c r="T96" s="11">
        <f>'UC Withheld Payment by Hospital'!L96+'UC Withheld Payment by Hospital'!V96</f>
        <v>23348748.276578587</v>
      </c>
      <c r="U96" s="11">
        <f>(R96/$R$1)*'UPL Debt Allocated by DY'!$E$4</f>
        <v>1012101.7996304969</v>
      </c>
      <c r="V96" s="11">
        <f>(S96/$S$1)*'UPL Debt Allocated by DY'!$E$5</f>
        <v>752772.2229642591</v>
      </c>
      <c r="W96" s="11">
        <f>(T96/$T$1)*'UPL Debt Allocated by DY'!$E$6</f>
        <v>638442.10716690193</v>
      </c>
      <c r="X96" s="11">
        <f>'UC Withheld Payment by Hospital'!J96+'UC Withheld Payment by Hospital'!AA96</f>
        <v>35631311.090000004</v>
      </c>
      <c r="Y96" s="11">
        <f>'UC Withheld Payment by Hospital'!K96+'UC Withheld Payment by Hospital'!AB96</f>
        <v>26142812.16</v>
      </c>
      <c r="Z96" s="11">
        <f>'UC Withheld Payment by Hospital'!L96+'UC Withheld Payment by Hospital'!AC96</f>
        <v>22128893.597552262</v>
      </c>
      <c r="AA96" s="11">
        <f>(X96/$X$1)*'UPL Debt Allocated by DY'!$E$4</f>
        <v>974389.16125043831</v>
      </c>
      <c r="AB96" s="11">
        <f>(Y96/$Y$1)*'UPL Debt Allocated by DY'!$E$5</f>
        <v>714838.98606309562</v>
      </c>
      <c r="AC96" s="11">
        <f>(Z96/$Z$1)*'UPL Debt Allocated by DY'!$E$6</f>
        <v>605086.71772633761</v>
      </c>
    </row>
    <row r="97" spans="1:29" ht="16.2" x14ac:dyDescent="0.3">
      <c r="A97" s="13" t="s">
        <v>321</v>
      </c>
      <c r="B97" s="13" t="s">
        <v>321</v>
      </c>
      <c r="C97" s="12" t="s">
        <v>905</v>
      </c>
      <c r="D97" s="12" t="s">
        <v>13</v>
      </c>
      <c r="E97" s="12"/>
      <c r="F97" s="12"/>
      <c r="G97" s="12" t="s">
        <v>771</v>
      </c>
      <c r="H97" s="11">
        <v>11798150.399999999</v>
      </c>
      <c r="I97" s="11">
        <f>(H97/$H$1)*'UPL Debt Allocated by DY'!$E$2</f>
        <v>120775.35095434029</v>
      </c>
      <c r="J97" s="11">
        <v>23524005.68</v>
      </c>
      <c r="K97" s="11">
        <f>(J97/$J$1)*'UPL Debt Allocated by DY'!$E$3</f>
        <v>395982.96626669774</v>
      </c>
      <c r="L97" s="11">
        <f>'UC Withheld Payment by Hospital'!J97+'UC Withheld Payment by Hospital'!M97</f>
        <v>18672915.765572749</v>
      </c>
      <c r="M97" s="11">
        <f>'UC Withheld Payment by Hospital'!K97+'UC Withheld Payment by Hospital'!N97</f>
        <v>16691993.906298527</v>
      </c>
      <c r="N97" s="11">
        <f>'UC Withheld Payment by Hospital'!L97+'UC Withheld Payment by Hospital'!O97</f>
        <v>15433979.690875683</v>
      </c>
      <c r="O97" s="11">
        <f>(L97/$L$1)*'UPL Debt Allocated by DY'!$E$4</f>
        <v>510637.587400563</v>
      </c>
      <c r="P97" s="11">
        <f>(M97/$M$1)*'UPL Debt Allocated by DY'!$E$5</f>
        <v>456419.45198254439</v>
      </c>
      <c r="Q97" s="11">
        <f>(N97/$N$1)*'UPL Debt Allocated by DY'!$E$6</f>
        <v>422022.73111566366</v>
      </c>
      <c r="R97" s="11">
        <f>'UC Withheld Payment by Hospital'!J97+'UC Withheld Payment by Hospital'!T97</f>
        <v>18698723.725804213</v>
      </c>
      <c r="S97" s="11">
        <f>'UC Withheld Payment by Hospital'!K97+'UC Withheld Payment by Hospital'!U97</f>
        <v>16728737.511110602</v>
      </c>
      <c r="T97" s="11">
        <f>'UC Withheld Payment by Hospital'!L97+'UC Withheld Payment by Hospital'!V97</f>
        <v>15492821.861166697</v>
      </c>
      <c r="U97" s="11">
        <f>(R97/$R$1)*'UPL Debt Allocated by DY'!$E$4</f>
        <v>511343.34298334253</v>
      </c>
      <c r="V97" s="11">
        <f>(S97/$S$1)*'UPL Debt Allocated by DY'!$E$5</f>
        <v>457424.15495969198</v>
      </c>
      <c r="W97" s="11">
        <f>(T97/$T$1)*'UPL Debt Allocated by DY'!$E$6</f>
        <v>423631.69613365363</v>
      </c>
      <c r="X97" s="11">
        <f>'UC Withheld Payment by Hospital'!J97+'UC Withheld Payment by Hospital'!AA97</f>
        <v>18071527.689999998</v>
      </c>
      <c r="Y97" s="11">
        <f>'UC Withheld Payment by Hospital'!K97+'UC Withheld Payment by Hospital'!AB97</f>
        <v>15942533.73</v>
      </c>
      <c r="Z97" s="11">
        <f>'UC Withheld Payment by Hospital'!L97+'UC Withheld Payment by Hospital'!AC97</f>
        <v>14723561.109999999</v>
      </c>
      <c r="AA97" s="11">
        <f>(X97/$X$1)*'UPL Debt Allocated by DY'!$E$4</f>
        <v>494191.77037566499</v>
      </c>
      <c r="AB97" s="11">
        <f>(Y97/$Y$1)*'UPL Debt Allocated by DY'!$E$5</f>
        <v>435926.50159751985</v>
      </c>
      <c r="AC97" s="11">
        <f>(Z97/$Z$1)*'UPL Debt Allocated by DY'!$E$6</f>
        <v>402597.22999791114</v>
      </c>
    </row>
    <row r="98" spans="1:29" ht="16.2" x14ac:dyDescent="0.3">
      <c r="A98" s="13" t="s">
        <v>322</v>
      </c>
      <c r="B98" s="13" t="s">
        <v>322</v>
      </c>
      <c r="C98" s="12" t="s">
        <v>904</v>
      </c>
      <c r="D98" s="12" t="s">
        <v>13</v>
      </c>
      <c r="E98" s="12"/>
      <c r="F98" s="12"/>
      <c r="G98" s="12" t="s">
        <v>671</v>
      </c>
      <c r="H98" s="11">
        <v>11384984.18</v>
      </c>
      <c r="I98" s="11">
        <f>(H98/$H$1)*'UPL Debt Allocated by DY'!$E$2</f>
        <v>116545.84941967786</v>
      </c>
      <c r="J98" s="11">
        <v>11916531.109999999</v>
      </c>
      <c r="K98" s="11">
        <f>(J98/$J$1)*'UPL Debt Allocated by DY'!$E$3</f>
        <v>200592.67969651264</v>
      </c>
      <c r="L98" s="11">
        <f>'UC Withheld Payment by Hospital'!J98+'UC Withheld Payment by Hospital'!M98</f>
        <v>8818562.9173445944</v>
      </c>
      <c r="M98" s="11">
        <f>'UC Withheld Payment by Hospital'!K98+'UC Withheld Payment by Hospital'!N98</f>
        <v>9553636.7048145328</v>
      </c>
      <c r="N98" s="11">
        <f>'UC Withheld Payment by Hospital'!L98+'UC Withheld Payment by Hospital'!O98</f>
        <v>8878059.3218247332</v>
      </c>
      <c r="O98" s="11">
        <f>(L98/$L$1)*'UPL Debt Allocated by DY'!$E$4</f>
        <v>241156.21518280826</v>
      </c>
      <c r="P98" s="11">
        <f>(M98/$M$1)*'UPL Debt Allocated by DY'!$E$5</f>
        <v>261230.96220436553</v>
      </c>
      <c r="Q98" s="11">
        <f>(N98/$N$1)*'UPL Debt Allocated by DY'!$E$6</f>
        <v>242759.34768907103</v>
      </c>
      <c r="R98" s="11">
        <f>'UC Withheld Payment by Hospital'!J98+'UC Withheld Payment by Hospital'!T98</f>
        <v>8838237.5711077452</v>
      </c>
      <c r="S98" s="11">
        <f>'UC Withheld Payment by Hospital'!K98+'UC Withheld Payment by Hospital'!U98</f>
        <v>9576123.6716734823</v>
      </c>
      <c r="T98" s="11">
        <f>'UC Withheld Payment by Hospital'!L98+'UC Withheld Payment by Hospital'!V98</f>
        <v>8912777.5374012943</v>
      </c>
      <c r="U98" s="11">
        <f>(R98/$R$1)*'UPL Debt Allocated by DY'!$E$4</f>
        <v>241694.24672842684</v>
      </c>
      <c r="V98" s="11">
        <f>(S98/$S$1)*'UPL Debt Allocated by DY'!$E$5</f>
        <v>261845.83716466831</v>
      </c>
      <c r="W98" s="11">
        <f>(T98/$T$1)*'UPL Debt Allocated by DY'!$E$6</f>
        <v>243708.67355644563</v>
      </c>
      <c r="X98" s="11">
        <f>'UC Withheld Payment by Hospital'!J98+'UC Withheld Payment by Hospital'!AA98</f>
        <v>8360095.7599999998</v>
      </c>
      <c r="Y98" s="11">
        <f>'UC Withheld Payment by Hospital'!K98+'UC Withheld Payment by Hospital'!AB98</f>
        <v>9094969.5099999998</v>
      </c>
      <c r="Z98" s="11">
        <f>'UC Withheld Payment by Hospital'!L98+'UC Withheld Payment by Hospital'!AC98</f>
        <v>8458896.2400000002</v>
      </c>
      <c r="AA98" s="11">
        <f>(X98/$X$1)*'UPL Debt Allocated by DY'!$E$4</f>
        <v>228618.77507072513</v>
      </c>
      <c r="AB98" s="11">
        <f>(Y98/$Y$1)*'UPL Debt Allocated by DY'!$E$5</f>
        <v>248689.34309793735</v>
      </c>
      <c r="AC98" s="11">
        <f>(Z98/$Z$1)*'UPL Debt Allocated by DY'!$E$6</f>
        <v>231297.86127289323</v>
      </c>
    </row>
    <row r="99" spans="1:29" ht="16.2" x14ac:dyDescent="0.3">
      <c r="A99" s="13" t="s">
        <v>903</v>
      </c>
      <c r="B99" s="13" t="s">
        <v>903</v>
      </c>
      <c r="C99" s="12" t="s">
        <v>902</v>
      </c>
      <c r="D99" s="12" t="s">
        <v>13</v>
      </c>
      <c r="E99" s="12" t="s">
        <v>14</v>
      </c>
      <c r="F99" s="12"/>
      <c r="G99" s="12" t="s">
        <v>767</v>
      </c>
      <c r="H99" s="11">
        <v>0</v>
      </c>
      <c r="I99" s="11">
        <f>(H99/$H$1)*'UPL Debt Allocated by DY'!$E$2</f>
        <v>0</v>
      </c>
      <c r="J99" s="11">
        <v>0</v>
      </c>
      <c r="K99" s="11">
        <f>(J99/$J$1)*'UPL Debt Allocated by DY'!$E$3</f>
        <v>0</v>
      </c>
      <c r="L99" s="11">
        <f>'UC Withheld Payment by Hospital'!J99+'UC Withheld Payment by Hospital'!M99</f>
        <v>0</v>
      </c>
      <c r="M99" s="11">
        <f>'UC Withheld Payment by Hospital'!K99+'UC Withheld Payment by Hospital'!N99</f>
        <v>0</v>
      </c>
      <c r="N99" s="11">
        <f>'UC Withheld Payment by Hospital'!L99+'UC Withheld Payment by Hospital'!O99</f>
        <v>0</v>
      </c>
      <c r="O99" s="11">
        <f>(L99/$L$1)*'UPL Debt Allocated by DY'!$E$4</f>
        <v>0</v>
      </c>
      <c r="P99" s="11">
        <f>(M99/$M$1)*'UPL Debt Allocated by DY'!$E$5</f>
        <v>0</v>
      </c>
      <c r="Q99" s="11">
        <f>(N99/$N$1)*'UPL Debt Allocated by DY'!$E$6</f>
        <v>0</v>
      </c>
      <c r="R99" s="11">
        <f>'UC Withheld Payment by Hospital'!J99+'UC Withheld Payment by Hospital'!T99</f>
        <v>0</v>
      </c>
      <c r="S99" s="11">
        <f>'UC Withheld Payment by Hospital'!K99+'UC Withheld Payment by Hospital'!U99</f>
        <v>0</v>
      </c>
      <c r="T99" s="11">
        <f>'UC Withheld Payment by Hospital'!L99+'UC Withheld Payment by Hospital'!V99</f>
        <v>0</v>
      </c>
      <c r="U99" s="11">
        <f>(R99/$R$1)*'UPL Debt Allocated by DY'!$E$4</f>
        <v>0</v>
      </c>
      <c r="V99" s="11">
        <f>(S99/$S$1)*'UPL Debt Allocated by DY'!$E$5</f>
        <v>0</v>
      </c>
      <c r="W99" s="11">
        <f>(T99/$T$1)*'UPL Debt Allocated by DY'!$E$6</f>
        <v>0</v>
      </c>
      <c r="X99" s="11">
        <f>'UC Withheld Payment by Hospital'!J99+'UC Withheld Payment by Hospital'!AA99</f>
        <v>0</v>
      </c>
      <c r="Y99" s="11">
        <f>'UC Withheld Payment by Hospital'!K99+'UC Withheld Payment by Hospital'!AB99</f>
        <v>0</v>
      </c>
      <c r="Z99" s="11">
        <f>'UC Withheld Payment by Hospital'!L99+'UC Withheld Payment by Hospital'!AC99</f>
        <v>0</v>
      </c>
      <c r="AA99" s="11">
        <f>(X99/$X$1)*'UPL Debt Allocated by DY'!$E$4</f>
        <v>0</v>
      </c>
      <c r="AB99" s="11">
        <f>(Y99/$Y$1)*'UPL Debt Allocated by DY'!$E$5</f>
        <v>0</v>
      </c>
      <c r="AC99" s="11">
        <f>(Z99/$Z$1)*'UPL Debt Allocated by DY'!$E$6</f>
        <v>0</v>
      </c>
    </row>
    <row r="100" spans="1:29" ht="16.2" x14ac:dyDescent="0.3">
      <c r="A100" s="13" t="s">
        <v>323</v>
      </c>
      <c r="B100" s="13" t="s">
        <v>323</v>
      </c>
      <c r="C100" s="12" t="s">
        <v>56</v>
      </c>
      <c r="D100" s="12" t="s">
        <v>13</v>
      </c>
      <c r="E100" s="12"/>
      <c r="F100" s="12"/>
      <c r="G100" s="12" t="s">
        <v>901</v>
      </c>
      <c r="H100" s="11">
        <v>1361420.9</v>
      </c>
      <c r="I100" s="11">
        <f>(H100/$H$1)*'UPL Debt Allocated by DY'!$E$2</f>
        <v>13936.598654825915</v>
      </c>
      <c r="J100" s="11">
        <v>838528.72</v>
      </c>
      <c r="K100" s="11">
        <f>(J100/$J$1)*'UPL Debt Allocated by DY'!$E$3</f>
        <v>14115.074378158255</v>
      </c>
      <c r="L100" s="11">
        <f>'UC Withheld Payment by Hospital'!J100+'UC Withheld Payment by Hospital'!M100</f>
        <v>3037492.3953582873</v>
      </c>
      <c r="M100" s="11">
        <f>'UC Withheld Payment by Hospital'!K100+'UC Withheld Payment by Hospital'!N100</f>
        <v>3464929.2622010796</v>
      </c>
      <c r="N100" s="11">
        <f>'UC Withheld Payment by Hospital'!L100+'UC Withheld Payment by Hospital'!O100</f>
        <v>2882056.1973619065</v>
      </c>
      <c r="O100" s="11">
        <f>(L100/$L$1)*'UPL Debt Allocated by DY'!$E$4</f>
        <v>83064.573738023173</v>
      </c>
      <c r="P100" s="11">
        <f>(M100/$M$1)*'UPL Debt Allocated by DY'!$E$5</f>
        <v>94743.691130593623</v>
      </c>
      <c r="Q100" s="11">
        <f>(N100/$N$1)*'UPL Debt Allocated by DY'!$E$6</f>
        <v>78806.195939116646</v>
      </c>
      <c r="R100" s="11">
        <f>'UC Withheld Payment by Hospital'!J100+'UC Withheld Payment by Hospital'!T100</f>
        <v>3052524.6971443049</v>
      </c>
      <c r="S100" s="11">
        <f>'UC Withheld Payment by Hospital'!K100+'UC Withheld Payment by Hospital'!U100</f>
        <v>3477553.1462850054</v>
      </c>
      <c r="T100" s="11">
        <f>'UC Withheld Payment by Hospital'!L100+'UC Withheld Payment by Hospital'!V100</f>
        <v>2896138.0630857316</v>
      </c>
      <c r="U100" s="11">
        <f>(R100/$R$1)*'UPL Debt Allocated by DY'!$E$4</f>
        <v>83475.653529388248</v>
      </c>
      <c r="V100" s="11">
        <f>(S100/$S$1)*'UPL Debt Allocated by DY'!$E$5</f>
        <v>95088.873754540167</v>
      </c>
      <c r="W100" s="11">
        <f>(T100/$T$1)*'UPL Debt Allocated by DY'!$E$6</f>
        <v>79191.246817179286</v>
      </c>
      <c r="X100" s="11">
        <f>'UC Withheld Payment by Hospital'!J100+'UC Withheld Payment by Hospital'!AA100</f>
        <v>3529999.2232779162</v>
      </c>
      <c r="Y100" s="11">
        <f>'UC Withheld Payment by Hospital'!K100+'UC Withheld Payment by Hospital'!AB100</f>
        <v>3756882.5626978818</v>
      </c>
      <c r="Z100" s="11">
        <f>'UC Withheld Payment by Hospital'!L100+'UC Withheld Payment by Hospital'!AC100</f>
        <v>2874008.1186424694</v>
      </c>
      <c r="AA100" s="11">
        <f>(X100/$X$1)*'UPL Debt Allocated by DY'!$E$4</f>
        <v>96532.877325128677</v>
      </c>
      <c r="AB100" s="11">
        <f>(Y100/$Y$1)*'UPL Debt Allocated by DY'!$E$5</f>
        <v>102726.74972534699</v>
      </c>
      <c r="AC100" s="11">
        <f>(Z100/$Z$1)*'UPL Debt Allocated by DY'!$E$6</f>
        <v>78586.131365400783</v>
      </c>
    </row>
    <row r="101" spans="1:29" ht="16.2" x14ac:dyDescent="0.3">
      <c r="A101" s="13" t="s">
        <v>324</v>
      </c>
      <c r="B101" s="13" t="s">
        <v>324</v>
      </c>
      <c r="C101" s="12" t="s">
        <v>582</v>
      </c>
      <c r="D101" s="12" t="s">
        <v>13</v>
      </c>
      <c r="E101" s="12"/>
      <c r="F101" s="12"/>
      <c r="G101" s="12" t="s">
        <v>862</v>
      </c>
      <c r="H101" s="11">
        <v>3901330.57</v>
      </c>
      <c r="I101" s="11">
        <f>(H101/$H$1)*'UPL Debt Allocated by DY'!$E$2</f>
        <v>39937.155639298042</v>
      </c>
      <c r="J101" s="11">
        <v>5469535.8700000001</v>
      </c>
      <c r="K101" s="11">
        <f>(J101/$J$1)*'UPL Debt Allocated by DY'!$E$3</f>
        <v>92069.48286643601</v>
      </c>
      <c r="L101" s="11">
        <f>'UC Withheld Payment by Hospital'!J101+'UC Withheld Payment by Hospital'!M101</f>
        <v>5262325.9656152036</v>
      </c>
      <c r="M101" s="11">
        <f>'UC Withheld Payment by Hospital'!K101+'UC Withheld Payment by Hospital'!N101</f>
        <v>4305091.4031116841</v>
      </c>
      <c r="N101" s="11">
        <f>'UC Withheld Payment by Hospital'!L101+'UC Withheld Payment by Hospital'!O101</f>
        <v>4291571.6125774672</v>
      </c>
      <c r="O101" s="11">
        <f>(L101/$L$1)*'UPL Debt Allocated by DY'!$E$4</f>
        <v>143905.8296482742</v>
      </c>
      <c r="P101" s="11">
        <f>(M101/$M$1)*'UPL Debt Allocated by DY'!$E$5</f>
        <v>117716.76109955659</v>
      </c>
      <c r="Q101" s="11">
        <f>(N101/$N$1)*'UPL Debt Allocated by DY'!$E$6</f>
        <v>117347.61927859168</v>
      </c>
      <c r="R101" s="11">
        <f>'UC Withheld Payment by Hospital'!J101+'UC Withheld Payment by Hospital'!T101</f>
        <v>5269509.5411718013</v>
      </c>
      <c r="S101" s="11">
        <f>'UC Withheld Payment by Hospital'!K101+'UC Withheld Payment by Hospital'!U101</f>
        <v>4314596.209128906</v>
      </c>
      <c r="T101" s="11">
        <f>'UC Withheld Payment by Hospital'!L101+'UC Withheld Payment by Hospital'!V101</f>
        <v>4307826.1657303534</v>
      </c>
      <c r="U101" s="11">
        <f>(R101/$R$1)*'UPL Debt Allocated by DY'!$E$4</f>
        <v>144102.27479573715</v>
      </c>
      <c r="V101" s="11">
        <f>(S101/$S$1)*'UPL Debt Allocated by DY'!$E$5</f>
        <v>117976.65685424786</v>
      </c>
      <c r="W101" s="11">
        <f>(T101/$T$1)*'UPL Debt Allocated by DY'!$E$6</f>
        <v>117792.079557278</v>
      </c>
      <c r="X101" s="11">
        <f>'UC Withheld Payment by Hospital'!J101+'UC Withheld Payment by Hospital'!AA101</f>
        <v>5094931.2300000004</v>
      </c>
      <c r="Y101" s="11">
        <f>'UC Withheld Payment by Hospital'!K101+'UC Withheld Payment by Hospital'!AB101</f>
        <v>4111221.65</v>
      </c>
      <c r="Z101" s="11">
        <f>'UC Withheld Payment by Hospital'!L101+'UC Withheld Payment by Hospital'!AC101</f>
        <v>4095325.6799999997</v>
      </c>
      <c r="AA101" s="11">
        <f>(X101/$X$1)*'UPL Debt Allocated by DY'!$E$4</f>
        <v>139328.18119683632</v>
      </c>
      <c r="AB101" s="11">
        <f>(Y101/$Y$1)*'UPL Debt Allocated by DY'!$E$5</f>
        <v>112415.66124486306</v>
      </c>
      <c r="AC101" s="11">
        <f>(Z101/$Z$1)*'UPL Debt Allocated by DY'!$E$6</f>
        <v>111981.52148039082</v>
      </c>
    </row>
    <row r="102" spans="1:29" ht="16.2" x14ac:dyDescent="0.3">
      <c r="A102" s="13" t="s">
        <v>325</v>
      </c>
      <c r="B102" s="13" t="s">
        <v>325</v>
      </c>
      <c r="C102" s="12" t="s">
        <v>57</v>
      </c>
      <c r="D102" s="12" t="s">
        <v>744</v>
      </c>
      <c r="E102" s="12"/>
      <c r="F102" s="12"/>
      <c r="G102" s="12" t="s">
        <v>673</v>
      </c>
      <c r="H102" s="11">
        <v>8808170.9900000002</v>
      </c>
      <c r="I102" s="11">
        <f>(H102/$H$1)*'UPL Debt Allocated by DY'!$E$2</f>
        <v>90167.518341102768</v>
      </c>
      <c r="J102" s="11">
        <v>11465779.99</v>
      </c>
      <c r="K102" s="11">
        <f>(J102/$J$1)*'UPL Debt Allocated by DY'!$E$3</f>
        <v>193005.12135404095</v>
      </c>
      <c r="L102" s="11">
        <f>'UC Withheld Payment by Hospital'!J102+'UC Withheld Payment by Hospital'!M102</f>
        <v>7805836</v>
      </c>
      <c r="M102" s="11">
        <f>'UC Withheld Payment by Hospital'!K102+'UC Withheld Payment by Hospital'!N102</f>
        <v>5982175.0099999998</v>
      </c>
      <c r="N102" s="11">
        <f>'UC Withheld Payment by Hospital'!L102+'UC Withheld Payment by Hospital'!O102</f>
        <v>3583296.26</v>
      </c>
      <c r="O102" s="11">
        <f>(L102/$L$1)*'UPL Debt Allocated by DY'!$E$4</f>
        <v>213461.74923754341</v>
      </c>
      <c r="P102" s="11">
        <f>(M102/$M$1)*'UPL Debt Allocated by DY'!$E$5</f>
        <v>163574.28927035461</v>
      </c>
      <c r="Q102" s="11">
        <f>(N102/$N$1)*'UPL Debt Allocated by DY'!$E$6</f>
        <v>97980.722038642474</v>
      </c>
      <c r="R102" s="11">
        <f>'UC Withheld Payment by Hospital'!J102+'UC Withheld Payment by Hospital'!T102</f>
        <v>7805836</v>
      </c>
      <c r="S102" s="11">
        <f>'UC Withheld Payment by Hospital'!K102+'UC Withheld Payment by Hospital'!U102</f>
        <v>5982175.0099999998</v>
      </c>
      <c r="T102" s="11">
        <f>'UC Withheld Payment by Hospital'!L102+'UC Withheld Payment by Hospital'!V102</f>
        <v>3583296.26</v>
      </c>
      <c r="U102" s="11">
        <f>(R102/$R$1)*'UPL Debt Allocated by DY'!$E$4</f>
        <v>213461.74923754341</v>
      </c>
      <c r="V102" s="11">
        <f>(S102/$S$1)*'UPL Debt Allocated by DY'!$E$5</f>
        <v>163574.28927035455</v>
      </c>
      <c r="W102" s="11">
        <f>(T102/$T$1)*'UPL Debt Allocated by DY'!$E$6</f>
        <v>97980.722038642474</v>
      </c>
      <c r="X102" s="11">
        <f>'UC Withheld Payment by Hospital'!J102+'UC Withheld Payment by Hospital'!AA102</f>
        <v>7805836</v>
      </c>
      <c r="Y102" s="11">
        <f>'UC Withheld Payment by Hospital'!K102+'UC Withheld Payment by Hospital'!AB102</f>
        <v>5982175.0099999998</v>
      </c>
      <c r="Z102" s="11">
        <f>'UC Withheld Payment by Hospital'!L102+'UC Withheld Payment by Hospital'!AC102</f>
        <v>3583296.26</v>
      </c>
      <c r="AA102" s="11">
        <f>(X102/$X$1)*'UPL Debt Allocated by DY'!$E$4</f>
        <v>213461.74923754329</v>
      </c>
      <c r="AB102" s="11">
        <f>(Y102/$Y$1)*'UPL Debt Allocated by DY'!$E$5</f>
        <v>163574.28927035478</v>
      </c>
      <c r="AC102" s="11">
        <f>(Z102/$Z$1)*'UPL Debt Allocated by DY'!$E$6</f>
        <v>97980.722038642372</v>
      </c>
    </row>
    <row r="103" spans="1:29" ht="16.2" x14ac:dyDescent="0.3">
      <c r="A103" s="13" t="s">
        <v>326</v>
      </c>
      <c r="B103" s="13" t="s">
        <v>326</v>
      </c>
      <c r="C103" s="12" t="s">
        <v>58</v>
      </c>
      <c r="D103" s="12" t="s">
        <v>28</v>
      </c>
      <c r="E103" s="12" t="s">
        <v>14</v>
      </c>
      <c r="F103" s="12"/>
      <c r="G103" s="12" t="s">
        <v>810</v>
      </c>
      <c r="H103" s="11">
        <v>656838.27</v>
      </c>
      <c r="I103" s="11">
        <f>(H103/$H$1)*'UPL Debt Allocated by DY'!$E$2</f>
        <v>6723.9245042588818</v>
      </c>
      <c r="J103" s="11">
        <v>389651.01</v>
      </c>
      <c r="K103" s="11">
        <f>(J103/$J$1)*'UPL Debt Allocated by DY'!$E$3</f>
        <v>6559.0514152866299</v>
      </c>
      <c r="L103" s="11">
        <f>'UC Withheld Payment by Hospital'!J103+'UC Withheld Payment by Hospital'!M103</f>
        <v>776617.53154149617</v>
      </c>
      <c r="M103" s="11">
        <f>'UC Withheld Payment by Hospital'!K103+'UC Withheld Payment by Hospital'!N103</f>
        <v>992089.88666760456</v>
      </c>
      <c r="N103" s="11">
        <f>'UC Withheld Payment by Hospital'!L103+'UC Withheld Payment by Hospital'!O103</f>
        <v>993618.72847521736</v>
      </c>
      <c r="O103" s="11">
        <f>(L103/$L$1)*'UPL Debt Allocated by DY'!$E$4</f>
        <v>21237.71710953072</v>
      </c>
      <c r="P103" s="11">
        <f>(M103/$M$1)*'UPL Debt Allocated by DY'!$E$5</f>
        <v>27127.323729694774</v>
      </c>
      <c r="Q103" s="11">
        <f>(N103/$N$1)*'UPL Debt Allocated by DY'!$E$6</f>
        <v>27169.252381917096</v>
      </c>
      <c r="R103" s="11">
        <f>'UC Withheld Payment by Hospital'!J103+'UC Withheld Payment by Hospital'!T103</f>
        <v>776617.53154149617</v>
      </c>
      <c r="S103" s="11">
        <f>'UC Withheld Payment by Hospital'!K103+'UC Withheld Payment by Hospital'!U103</f>
        <v>992089.88666760456</v>
      </c>
      <c r="T103" s="11">
        <f>'UC Withheld Payment by Hospital'!L103+'UC Withheld Payment by Hospital'!V103</f>
        <v>993618.72847521736</v>
      </c>
      <c r="U103" s="11">
        <f>(R103/$R$1)*'UPL Debt Allocated by DY'!$E$4</f>
        <v>21237.71710953072</v>
      </c>
      <c r="V103" s="11">
        <f>(S103/$S$1)*'UPL Debt Allocated by DY'!$E$5</f>
        <v>27127.323729694763</v>
      </c>
      <c r="W103" s="11">
        <f>(T103/$T$1)*'UPL Debt Allocated by DY'!$E$6</f>
        <v>27169.252381917096</v>
      </c>
      <c r="X103" s="11">
        <f>'UC Withheld Payment by Hospital'!J103+'UC Withheld Payment by Hospital'!AA103</f>
        <v>839778.77819054411</v>
      </c>
      <c r="Y103" s="11">
        <f>'UC Withheld Payment by Hospital'!K103+'UC Withheld Payment by Hospital'!AB103</f>
        <v>986256.94977302442</v>
      </c>
      <c r="Z103" s="11">
        <f>'UC Withheld Payment by Hospital'!L103+'UC Withheld Payment by Hospital'!AC103</f>
        <v>984855.35764627112</v>
      </c>
      <c r="AA103" s="11">
        <f>(X103/$X$1)*'UPL Debt Allocated by DY'!$E$4</f>
        <v>22964.95173164289</v>
      </c>
      <c r="AB103" s="11">
        <f>(Y103/$Y$1)*'UPL Debt Allocated by DY'!$E$5</f>
        <v>26967.830149969224</v>
      </c>
      <c r="AC103" s="11">
        <f>(Z103/$Z$1)*'UPL Debt Allocated by DY'!$E$6</f>
        <v>26929.629046582661</v>
      </c>
    </row>
    <row r="104" spans="1:29" ht="16.2" x14ac:dyDescent="0.3">
      <c r="A104" s="13" t="s">
        <v>327</v>
      </c>
      <c r="B104" s="13" t="s">
        <v>327</v>
      </c>
      <c r="C104" s="12" t="s">
        <v>900</v>
      </c>
      <c r="D104" s="12" t="s">
        <v>13</v>
      </c>
      <c r="E104" s="12"/>
      <c r="F104" s="12"/>
      <c r="G104" s="12" t="s">
        <v>675</v>
      </c>
      <c r="H104" s="11">
        <v>44256387.539999999</v>
      </c>
      <c r="I104" s="11">
        <f>(H104/$H$1)*'UPL Debt Allocated by DY'!$E$2</f>
        <v>453043.95654379798</v>
      </c>
      <c r="J104" s="11">
        <v>38426563.390000001</v>
      </c>
      <c r="K104" s="11">
        <f>(J104/$J$1)*'UPL Debt Allocated by DY'!$E$3</f>
        <v>646839.86059161229</v>
      </c>
      <c r="L104" s="11">
        <f>'UC Withheld Payment by Hospital'!J104+'UC Withheld Payment by Hospital'!M104</f>
        <v>25366758.32859458</v>
      </c>
      <c r="M104" s="11">
        <f>'UC Withheld Payment by Hospital'!K104+'UC Withheld Payment by Hospital'!N104</f>
        <v>25837256.484333899</v>
      </c>
      <c r="N104" s="11">
        <f>'UC Withheld Payment by Hospital'!L104+'UC Withheld Payment by Hospital'!O104</f>
        <v>18191320.278575234</v>
      </c>
      <c r="O104" s="11">
        <f>(L104/$L$1)*'UPL Debt Allocated by DY'!$E$4</f>
        <v>693690.28574361838</v>
      </c>
      <c r="P104" s="11">
        <f>(M104/$M$1)*'UPL Debt Allocated by DY'!$E$5</f>
        <v>706483.98936104996</v>
      </c>
      <c r="Q104" s="11">
        <f>(N104/$N$1)*'UPL Debt Allocated by DY'!$E$6</f>
        <v>497418.73582370218</v>
      </c>
      <c r="R104" s="11">
        <f>'UC Withheld Payment by Hospital'!J104+'UC Withheld Payment by Hospital'!T104</f>
        <v>25490372.389490489</v>
      </c>
      <c r="S104" s="11">
        <f>'UC Withheld Payment by Hospital'!K104+'UC Withheld Payment by Hospital'!U104</f>
        <v>25965866.329548869</v>
      </c>
      <c r="T104" s="11">
        <f>'UC Withheld Payment by Hospital'!L104+'UC Withheld Payment by Hospital'!V104</f>
        <v>18376041.408038825</v>
      </c>
      <c r="U104" s="11">
        <f>(R104/$R$1)*'UPL Debt Allocated by DY'!$E$4</f>
        <v>697070.68903023575</v>
      </c>
      <c r="V104" s="11">
        <f>(S104/$S$1)*'UPL Debt Allocated by DY'!$E$5</f>
        <v>710000.64743090596</v>
      </c>
      <c r="W104" s="11">
        <f>(T104/$T$1)*'UPL Debt Allocated by DY'!$E$6</f>
        <v>502469.70239955443</v>
      </c>
      <c r="X104" s="11">
        <f>'UC Withheld Payment by Hospital'!J104+'UC Withheld Payment by Hospital'!AA104</f>
        <v>29322856.041470449</v>
      </c>
      <c r="Y104" s="11">
        <f>'UC Withheld Payment by Hospital'!K104+'UC Withheld Payment by Hospital'!AB104</f>
        <v>32367988.890841529</v>
      </c>
      <c r="Z104" s="11">
        <f>'UC Withheld Payment by Hospital'!L104+'UC Withheld Payment by Hospital'!AC104</f>
        <v>26489294.387465086</v>
      </c>
      <c r="AA104" s="11">
        <f>(X104/$X$1)*'UPL Debt Allocated by DY'!$E$4</f>
        <v>801875.43566799839</v>
      </c>
      <c r="AB104" s="11">
        <f>(Y104/$Y$1)*'UPL Debt Allocated by DY'!$E$5</f>
        <v>885057.82078918861</v>
      </c>
      <c r="AC104" s="11">
        <f>(Z104/$Z$1)*'UPL Debt Allocated by DY'!$E$6</f>
        <v>724316.38414904219</v>
      </c>
    </row>
    <row r="105" spans="1:29" ht="16.2" x14ac:dyDescent="0.3">
      <c r="A105" s="13" t="s">
        <v>328</v>
      </c>
      <c r="B105" s="13" t="s">
        <v>328</v>
      </c>
      <c r="C105" s="12" t="s">
        <v>899</v>
      </c>
      <c r="D105" s="12" t="s">
        <v>13</v>
      </c>
      <c r="E105" s="12"/>
      <c r="F105" s="12"/>
      <c r="G105" s="12" t="s">
        <v>753</v>
      </c>
      <c r="H105" s="11">
        <v>9647747.2200000007</v>
      </c>
      <c r="I105" s="11">
        <f>(H105/$H$1)*'UPL Debt Allocated by DY'!$E$2</f>
        <v>98762.09549034576</v>
      </c>
      <c r="J105" s="11">
        <v>18473954.640000001</v>
      </c>
      <c r="K105" s="11">
        <f>(J105/$J$1)*'UPL Debt Allocated by DY'!$E$3</f>
        <v>310974.73179251608</v>
      </c>
      <c r="L105" s="11">
        <f>'UC Withheld Payment by Hospital'!J105+'UC Withheld Payment by Hospital'!M105</f>
        <v>12420536.751132445</v>
      </c>
      <c r="M105" s="11">
        <f>'UC Withheld Payment by Hospital'!K105+'UC Withheld Payment by Hospital'!N105</f>
        <v>8409573.2599577289</v>
      </c>
      <c r="N105" s="11">
        <f>'UC Withheld Payment by Hospital'!L105+'UC Withheld Payment by Hospital'!O105</f>
        <v>10375004.900132066</v>
      </c>
      <c r="O105" s="11">
        <f>(L105/$L$1)*'UPL Debt Allocated by DY'!$E$4</f>
        <v>339657.34116959752</v>
      </c>
      <c r="P105" s="11">
        <f>(M105/$M$1)*'UPL Debt Allocated by DY'!$E$5</f>
        <v>229948.13203643882</v>
      </c>
      <c r="Q105" s="11">
        <f>(N105/$N$1)*'UPL Debt Allocated by DY'!$E$6</f>
        <v>283691.43869488296</v>
      </c>
      <c r="R105" s="11">
        <f>'UC Withheld Payment by Hospital'!J105+'UC Withheld Payment by Hospital'!T105</f>
        <v>12440542.481320411</v>
      </c>
      <c r="S105" s="11">
        <f>'UC Withheld Payment by Hospital'!K105+'UC Withheld Payment by Hospital'!U105</f>
        <v>8428003.1586737409</v>
      </c>
      <c r="T105" s="11">
        <f>'UC Withheld Payment by Hospital'!L105+'UC Withheld Payment by Hospital'!V105</f>
        <v>10413696.198328497</v>
      </c>
      <c r="U105" s="11">
        <f>(R105/$R$1)*'UPL Debt Allocated by DY'!$E$4</f>
        <v>340204.4264735544</v>
      </c>
      <c r="V105" s="11">
        <f>(S105/$S$1)*'UPL Debt Allocated by DY'!$E$5</f>
        <v>230452.07208813512</v>
      </c>
      <c r="W105" s="11">
        <f>(T105/$T$1)*'UPL Debt Allocated by DY'!$E$6</f>
        <v>284749.40350125899</v>
      </c>
      <c r="X105" s="11">
        <f>'UC Withheld Payment by Hospital'!J105+'UC Withheld Payment by Hospital'!AA105</f>
        <v>11954354.710000001</v>
      </c>
      <c r="Y105" s="11">
        <f>'UC Withheld Payment by Hospital'!K105+'UC Withheld Payment by Hospital'!AB105</f>
        <v>8033658.1799999997</v>
      </c>
      <c r="Z105" s="11">
        <f>'UC Withheld Payment by Hospital'!L105+'UC Withheld Payment by Hospital'!AC105</f>
        <v>9907873.6400000006</v>
      </c>
      <c r="AA105" s="11">
        <f>(X105/$X$1)*'UPL Debt Allocated by DY'!$E$4</f>
        <v>326908.92652659689</v>
      </c>
      <c r="AB105" s="11">
        <f>(Y105/$Y$1)*'UPL Debt Allocated by DY'!$E$5</f>
        <v>219669.25488434883</v>
      </c>
      <c r="AC105" s="11">
        <f>(Z105/$Z$1)*'UPL Debt Allocated by DY'!$E$6</f>
        <v>270918.32287259214</v>
      </c>
    </row>
    <row r="106" spans="1:29" ht="16.2" x14ac:dyDescent="0.3">
      <c r="A106" s="13" t="s">
        <v>329</v>
      </c>
      <c r="B106" s="13" t="s">
        <v>329</v>
      </c>
      <c r="C106" s="12" t="s">
        <v>59</v>
      </c>
      <c r="D106" s="12" t="s">
        <v>28</v>
      </c>
      <c r="E106" s="12" t="s">
        <v>14</v>
      </c>
      <c r="F106" s="12"/>
      <c r="G106" s="12" t="s">
        <v>898</v>
      </c>
      <c r="H106" s="11">
        <v>1920578.59</v>
      </c>
      <c r="I106" s="11">
        <f>(H106/$H$1)*'UPL Debt Allocated by DY'!$E$2</f>
        <v>19660.586225671614</v>
      </c>
      <c r="J106" s="11">
        <v>784927.01</v>
      </c>
      <c r="K106" s="11">
        <f>(J106/$J$1)*'UPL Debt Allocated by DY'!$E$3</f>
        <v>13212.789095137217</v>
      </c>
      <c r="L106" s="11">
        <f>'UC Withheld Payment by Hospital'!J106+'UC Withheld Payment by Hospital'!M106</f>
        <v>1381021.241401826</v>
      </c>
      <c r="M106" s="11">
        <f>'UC Withheld Payment by Hospital'!K106+'UC Withheld Payment by Hospital'!N106</f>
        <v>2162570.0449604704</v>
      </c>
      <c r="N106" s="11">
        <f>'UC Withheld Payment by Hospital'!L106+'UC Withheld Payment by Hospital'!O106</f>
        <v>688165.40303928929</v>
      </c>
      <c r="O106" s="11">
        <f>(L106/$L$1)*'UPL Debt Allocated by DY'!$E$4</f>
        <v>37766.000966947999</v>
      </c>
      <c r="P106" s="11">
        <f>(M106/$M$1)*'UPL Debt Allocated by DY'!$E$5</f>
        <v>59132.482334676431</v>
      </c>
      <c r="Q106" s="11">
        <f>(N106/$N$1)*'UPL Debt Allocated by DY'!$E$6</f>
        <v>18817.016004086407</v>
      </c>
      <c r="R106" s="11">
        <f>'UC Withheld Payment by Hospital'!J106+'UC Withheld Payment by Hospital'!T106</f>
        <v>1381783.4800821356</v>
      </c>
      <c r="S106" s="11">
        <f>'UC Withheld Payment by Hospital'!K106+'UC Withheld Payment by Hospital'!U106</f>
        <v>2164499.7423147932</v>
      </c>
      <c r="T106" s="11">
        <f>'UC Withheld Payment by Hospital'!L106+'UC Withheld Payment by Hospital'!V106</f>
        <v>688165.40303928929</v>
      </c>
      <c r="U106" s="11">
        <f>(R106/$R$1)*'UPL Debt Allocated by DY'!$E$4</f>
        <v>37786.845473806126</v>
      </c>
      <c r="V106" s="11">
        <f>(S106/$S$1)*'UPL Debt Allocated by DY'!$E$5</f>
        <v>59185.247235855757</v>
      </c>
      <c r="W106" s="11">
        <f>(T106/$T$1)*'UPL Debt Allocated by DY'!$E$6</f>
        <v>18817.016004086407</v>
      </c>
      <c r="X106" s="11">
        <f>'UC Withheld Payment by Hospital'!J106+'UC Withheld Payment by Hospital'!AA106</f>
        <v>1354397.67</v>
      </c>
      <c r="Y106" s="11">
        <f>'UC Withheld Payment by Hospital'!K106+'UC Withheld Payment by Hospital'!AB106</f>
        <v>2090792.3271015526</v>
      </c>
      <c r="Z106" s="11">
        <f>'UC Withheld Payment by Hospital'!L106+'UC Withheld Payment by Hospital'!AC106</f>
        <v>665557.69000000006</v>
      </c>
      <c r="AA106" s="11">
        <f>(X106/$X$1)*'UPL Debt Allocated by DY'!$E$4</f>
        <v>37037.941330237132</v>
      </c>
      <c r="AB106" s="11">
        <f>(Y106/$Y$1)*'UPL Debt Allocated by DY'!$E$5</f>
        <v>57169.820064750602</v>
      </c>
      <c r="AC106" s="11">
        <f>(Z106/$Z$1)*'UPL Debt Allocated by DY'!$E$6</f>
        <v>18198.836571936397</v>
      </c>
    </row>
    <row r="107" spans="1:29" ht="16.2" x14ac:dyDescent="0.3">
      <c r="A107" s="13" t="s">
        <v>330</v>
      </c>
      <c r="B107" s="13" t="s">
        <v>330</v>
      </c>
      <c r="C107" s="12" t="s">
        <v>60</v>
      </c>
      <c r="D107" s="12" t="s">
        <v>13</v>
      </c>
      <c r="E107" s="12" t="s">
        <v>14</v>
      </c>
      <c r="F107" s="12"/>
      <c r="G107" s="12" t="s">
        <v>897</v>
      </c>
      <c r="H107" s="11">
        <v>1125989.1299999999</v>
      </c>
      <c r="I107" s="11">
        <f>(H107/$H$1)*'UPL Debt Allocated by DY'!$E$2</f>
        <v>11526.529814921016</v>
      </c>
      <c r="J107" s="11">
        <v>668895.91</v>
      </c>
      <c r="K107" s="11">
        <f>(J107/$J$1)*'UPL Debt Allocated by DY'!$E$3</f>
        <v>11259.620923772118</v>
      </c>
      <c r="L107" s="11">
        <f>'UC Withheld Payment by Hospital'!J107+'UC Withheld Payment by Hospital'!M107</f>
        <v>1329081.508437831</v>
      </c>
      <c r="M107" s="11">
        <f>'UC Withheld Payment by Hospital'!K107+'UC Withheld Payment by Hospital'!N107</f>
        <v>1795971.6197183903</v>
      </c>
      <c r="N107" s="11">
        <f>'UC Withheld Payment by Hospital'!L107+'UC Withheld Payment by Hospital'!O107</f>
        <v>1836822.3177280386</v>
      </c>
      <c r="O107" s="11">
        <f>(L107/$L$1)*'UPL Debt Allocated by DY'!$E$4</f>
        <v>36345.634685434365</v>
      </c>
      <c r="P107" s="11">
        <f>(M107/$M$1)*'UPL Debt Allocated by DY'!$E$5</f>
        <v>49108.356200559123</v>
      </c>
      <c r="Q107" s="11">
        <f>(N107/$N$1)*'UPL Debt Allocated by DY'!$E$6</f>
        <v>50225.592272877257</v>
      </c>
      <c r="R107" s="11">
        <f>'UC Withheld Payment by Hospital'!J107+'UC Withheld Payment by Hospital'!T107</f>
        <v>1329081.508437831</v>
      </c>
      <c r="S107" s="11">
        <f>'UC Withheld Payment by Hospital'!K107+'UC Withheld Payment by Hospital'!U107</f>
        <v>1795971.6197183903</v>
      </c>
      <c r="T107" s="11">
        <f>'UC Withheld Payment by Hospital'!L107+'UC Withheld Payment by Hospital'!V107</f>
        <v>1836822.3177280386</v>
      </c>
      <c r="U107" s="11">
        <f>(R107/$R$1)*'UPL Debt Allocated by DY'!$E$4</f>
        <v>36345.634685434365</v>
      </c>
      <c r="V107" s="11">
        <f>(S107/$S$1)*'UPL Debt Allocated by DY'!$E$5</f>
        <v>49108.356200559101</v>
      </c>
      <c r="W107" s="11">
        <f>(T107/$T$1)*'UPL Debt Allocated by DY'!$E$6</f>
        <v>50225.592272877257</v>
      </c>
      <c r="X107" s="11">
        <f>'UC Withheld Payment by Hospital'!J107+'UC Withheld Payment by Hospital'!AA107</f>
        <v>1312196.3900000001</v>
      </c>
      <c r="Y107" s="11">
        <f>'UC Withheld Payment by Hospital'!K107+'UC Withheld Payment by Hospital'!AB107</f>
        <v>1770360.5643618929</v>
      </c>
      <c r="Z107" s="11">
        <f>'UC Withheld Payment by Hospital'!L107+'UC Withheld Payment by Hospital'!AC107</f>
        <v>1796283.8309021122</v>
      </c>
      <c r="AA107" s="11">
        <f>(X107/$X$1)*'UPL Debt Allocated by DY'!$E$4</f>
        <v>35883.88697284821</v>
      </c>
      <c r="AB107" s="11">
        <f>(Y107/$Y$1)*'UPL Debt Allocated by DY'!$E$5</f>
        <v>48408.057367709946</v>
      </c>
      <c r="AC107" s="11">
        <f>(Z107/$Z$1)*'UPL Debt Allocated by DY'!$E$6</f>
        <v>49117.118420492407</v>
      </c>
    </row>
    <row r="108" spans="1:29" ht="16.2" x14ac:dyDescent="0.3">
      <c r="A108" s="13" t="s">
        <v>331</v>
      </c>
      <c r="B108" s="13" t="s">
        <v>331</v>
      </c>
      <c r="C108" s="12" t="s">
        <v>61</v>
      </c>
      <c r="D108" s="12" t="s">
        <v>28</v>
      </c>
      <c r="E108" s="12" t="s">
        <v>14</v>
      </c>
      <c r="F108" s="12"/>
      <c r="G108" s="12" t="s">
        <v>896</v>
      </c>
      <c r="H108" s="11">
        <v>352638.17</v>
      </c>
      <c r="I108" s="11">
        <f>(H108/$H$1)*'UPL Debt Allocated by DY'!$E$2</f>
        <v>3609.8877618687006</v>
      </c>
      <c r="J108" s="11">
        <v>1015959.33</v>
      </c>
      <c r="K108" s="11">
        <f>(J108/$J$1)*'UPL Debt Allocated by DY'!$E$3</f>
        <v>17101.789319910029</v>
      </c>
      <c r="L108" s="11">
        <f>'UC Withheld Payment by Hospital'!J108+'UC Withheld Payment by Hospital'!M108</f>
        <v>1295995.4370550329</v>
      </c>
      <c r="M108" s="11">
        <f>'UC Withheld Payment by Hospital'!K108+'UC Withheld Payment by Hospital'!N108</f>
        <v>526512.80455501669</v>
      </c>
      <c r="N108" s="11">
        <f>'UC Withheld Payment by Hospital'!L108+'UC Withheld Payment by Hospital'!O108</f>
        <v>353377.10704778583</v>
      </c>
      <c r="O108" s="11">
        <f>(L108/$L$1)*'UPL Debt Allocated by DY'!$E$4</f>
        <v>35440.848744150135</v>
      </c>
      <c r="P108" s="11">
        <f>(M108/$M$1)*'UPL Debt Allocated by DY'!$E$5</f>
        <v>14396.763326525945</v>
      </c>
      <c r="Q108" s="11">
        <f>(N108/$N$1)*'UPL Debt Allocated by DY'!$E$6</f>
        <v>9662.6518122363432</v>
      </c>
      <c r="R108" s="11">
        <f>'UC Withheld Payment by Hospital'!J108+'UC Withheld Payment by Hospital'!T108</f>
        <v>1295995.4370550329</v>
      </c>
      <c r="S108" s="11">
        <f>'UC Withheld Payment by Hospital'!K108+'UC Withheld Payment by Hospital'!U108</f>
        <v>526512.80455501669</v>
      </c>
      <c r="T108" s="11">
        <f>'UC Withheld Payment by Hospital'!L108+'UC Withheld Payment by Hospital'!V108</f>
        <v>353377.10704778583</v>
      </c>
      <c r="U108" s="11">
        <f>(R108/$R$1)*'UPL Debt Allocated by DY'!$E$4</f>
        <v>35440.848744150135</v>
      </c>
      <c r="V108" s="11">
        <f>(S108/$S$1)*'UPL Debt Allocated by DY'!$E$5</f>
        <v>14396.763326525941</v>
      </c>
      <c r="W108" s="11">
        <f>(T108/$T$1)*'UPL Debt Allocated by DY'!$E$6</f>
        <v>9662.6518122363432</v>
      </c>
      <c r="X108" s="11">
        <f>'UC Withheld Payment by Hospital'!J108+'UC Withheld Payment by Hospital'!AA108</f>
        <v>1441384.7639341271</v>
      </c>
      <c r="Y108" s="11">
        <f>'UC Withheld Payment by Hospital'!K108+'UC Withheld Payment by Hospital'!AB108</f>
        <v>507813.30788004893</v>
      </c>
      <c r="Z108" s="11">
        <f>'UC Withheld Payment by Hospital'!L108+'UC Withheld Payment by Hospital'!AC108</f>
        <v>345436.91663103329</v>
      </c>
      <c r="AA108" s="11">
        <f>(X108/$X$1)*'UPL Debt Allocated by DY'!$E$4</f>
        <v>39416.727821814617</v>
      </c>
      <c r="AB108" s="11">
        <f>(Y108/$Y$1)*'UPL Debt Allocated by DY'!$E$5</f>
        <v>13885.451492083123</v>
      </c>
      <c r="AC108" s="11">
        <f>(Z108/$Z$1)*'UPL Debt Allocated by DY'!$E$6</f>
        <v>9445.5373082411425</v>
      </c>
    </row>
    <row r="109" spans="1:29" ht="16.2" x14ac:dyDescent="0.3">
      <c r="A109" s="13" t="s">
        <v>332</v>
      </c>
      <c r="B109" s="13" t="s">
        <v>332</v>
      </c>
      <c r="C109" s="12" t="s">
        <v>62</v>
      </c>
      <c r="D109" s="12" t="s">
        <v>13</v>
      </c>
      <c r="E109" s="12"/>
      <c r="F109" s="12"/>
      <c r="G109" s="12" t="s">
        <v>789</v>
      </c>
      <c r="H109" s="11">
        <v>3566074.4699999997</v>
      </c>
      <c r="I109" s="11">
        <f>(H109/$H$1)*'UPL Debt Allocated by DY'!$E$2</f>
        <v>36505.204717814333</v>
      </c>
      <c r="J109" s="11">
        <v>10226015.029999999</v>
      </c>
      <c r="K109" s="11">
        <f>(J109/$J$1)*'UPL Debt Allocated by DY'!$E$3</f>
        <v>172135.97972006755</v>
      </c>
      <c r="L109" s="11">
        <f>'UC Withheld Payment by Hospital'!J109+'UC Withheld Payment by Hospital'!M109</f>
        <v>7604223.5768141551</v>
      </c>
      <c r="M109" s="11">
        <f>'UC Withheld Payment by Hospital'!K109+'UC Withheld Payment by Hospital'!N109</f>
        <v>5822048.5713515738</v>
      </c>
      <c r="N109" s="11">
        <f>'UC Withheld Payment by Hospital'!L109+'UC Withheld Payment by Hospital'!O109</f>
        <v>5263435.6835395945</v>
      </c>
      <c r="O109" s="11">
        <f>(L109/$L$1)*'UPL Debt Allocated by DY'!$E$4</f>
        <v>207948.36918174027</v>
      </c>
      <c r="P109" s="11">
        <f>(M109/$M$1)*'UPL Debt Allocated by DY'!$E$5</f>
        <v>159195.85360915697</v>
      </c>
      <c r="Q109" s="11">
        <f>(N109/$N$1)*'UPL Debt Allocated by DY'!$E$6</f>
        <v>143922.01795705419</v>
      </c>
      <c r="R109" s="11">
        <f>'UC Withheld Payment by Hospital'!J109+'UC Withheld Payment by Hospital'!T109</f>
        <v>7615752.4695722507</v>
      </c>
      <c r="S109" s="11">
        <f>'UC Withheld Payment by Hospital'!K109+'UC Withheld Payment by Hospital'!U109</f>
        <v>5835771.6250759521</v>
      </c>
      <c r="T109" s="11">
        <f>'UC Withheld Payment by Hospital'!L109+'UC Withheld Payment by Hospital'!V109</f>
        <v>5283309.088826959</v>
      </c>
      <c r="U109" s="11">
        <f>(R109/$R$1)*'UPL Debt Allocated by DY'!$E$4</f>
        <v>208263.64324270122</v>
      </c>
      <c r="V109" s="11">
        <f>(S109/$S$1)*'UPL Debt Allocated by DY'!$E$5</f>
        <v>159571.09150437592</v>
      </c>
      <c r="W109" s="11">
        <f>(T109/$T$1)*'UPL Debt Allocated by DY'!$E$6</f>
        <v>144465.43118837394</v>
      </c>
      <c r="X109" s="11">
        <f>'UC Withheld Payment by Hospital'!J109+'UC Withheld Payment by Hospital'!AA109</f>
        <v>7335572.4100000001</v>
      </c>
      <c r="Y109" s="11">
        <f>'UC Withheld Payment by Hospital'!K109+'UC Withheld Payment by Hospital'!AB109</f>
        <v>5542139.1200000001</v>
      </c>
      <c r="Z109" s="11">
        <f>'UC Withheld Payment by Hospital'!L109+'UC Withheld Payment by Hospital'!AC109</f>
        <v>5023498.3</v>
      </c>
      <c r="AA109" s="11">
        <f>(X109/$X$1)*'UPL Debt Allocated by DY'!$E$4</f>
        <v>200601.71880337494</v>
      </c>
      <c r="AB109" s="11">
        <f>(Y109/$Y$1)*'UPL Debt Allocated by DY'!$E$5</f>
        <v>151542.11738640352</v>
      </c>
      <c r="AC109" s="11">
        <f>(Z109/$Z$1)*'UPL Debt Allocated by DY'!$E$6</f>
        <v>137361.23247422819</v>
      </c>
    </row>
    <row r="110" spans="1:29" ht="16.2" x14ac:dyDescent="0.3">
      <c r="A110" s="13" t="s">
        <v>333</v>
      </c>
      <c r="B110" s="13" t="s">
        <v>333</v>
      </c>
      <c r="C110" s="12" t="s">
        <v>63</v>
      </c>
      <c r="D110" s="12" t="s">
        <v>13</v>
      </c>
      <c r="E110" s="12" t="s">
        <v>14</v>
      </c>
      <c r="F110" s="12"/>
      <c r="G110" s="12" t="s">
        <v>895</v>
      </c>
      <c r="H110" s="11">
        <v>0</v>
      </c>
      <c r="I110" s="11">
        <f>(H110/$H$1)*'UPL Debt Allocated by DY'!$E$2</f>
        <v>0</v>
      </c>
      <c r="J110" s="11">
        <v>0</v>
      </c>
      <c r="K110" s="11">
        <f>(J110/$J$1)*'UPL Debt Allocated by DY'!$E$3</f>
        <v>0</v>
      </c>
      <c r="L110" s="11">
        <f>'UC Withheld Payment by Hospital'!J110+'UC Withheld Payment by Hospital'!M110</f>
        <v>0</v>
      </c>
      <c r="M110" s="11">
        <f>'UC Withheld Payment by Hospital'!K110+'UC Withheld Payment by Hospital'!N110</f>
        <v>3691897.4869929859</v>
      </c>
      <c r="N110" s="11">
        <f>'UC Withheld Payment by Hospital'!L110+'UC Withheld Payment by Hospital'!O110</f>
        <v>3810081.3777258266</v>
      </c>
      <c r="O110" s="11">
        <f>(L110/$L$1)*'UPL Debt Allocated by DY'!$E$4</f>
        <v>0</v>
      </c>
      <c r="P110" s="11">
        <f>(M110/$M$1)*'UPL Debt Allocated by DY'!$E$5</f>
        <v>100949.82284610326</v>
      </c>
      <c r="Q110" s="11">
        <f>(N110/$N$1)*'UPL Debt Allocated by DY'!$E$6</f>
        <v>104181.87538184803</v>
      </c>
      <c r="R110" s="11">
        <f>'UC Withheld Payment by Hospital'!J110+'UC Withheld Payment by Hospital'!T110</f>
        <v>0</v>
      </c>
      <c r="S110" s="11">
        <f>'UC Withheld Payment by Hospital'!K110+'UC Withheld Payment by Hospital'!U110</f>
        <v>3691897.4869929859</v>
      </c>
      <c r="T110" s="11">
        <f>'UC Withheld Payment by Hospital'!L110+'UC Withheld Payment by Hospital'!V110</f>
        <v>3810081.3777258266</v>
      </c>
      <c r="U110" s="11">
        <f>(R110/$R$1)*'UPL Debt Allocated by DY'!$E$4</f>
        <v>0</v>
      </c>
      <c r="V110" s="11">
        <f>(S110/$S$1)*'UPL Debt Allocated by DY'!$E$5</f>
        <v>100949.82284610321</v>
      </c>
      <c r="W110" s="11">
        <f>(T110/$T$1)*'UPL Debt Allocated by DY'!$E$6</f>
        <v>104181.87538184803</v>
      </c>
      <c r="X110" s="11">
        <f>'UC Withheld Payment by Hospital'!J110+'UC Withheld Payment by Hospital'!AA110</f>
        <v>0</v>
      </c>
      <c r="Y110" s="11">
        <f>'UC Withheld Payment by Hospital'!K110+'UC Withheld Payment by Hospital'!AB110</f>
        <v>4894190.1875811974</v>
      </c>
      <c r="Z110" s="11">
        <f>'UC Withheld Payment by Hospital'!L110+'UC Withheld Payment by Hospital'!AC110</f>
        <v>3771558.3735257406</v>
      </c>
      <c r="AA110" s="11">
        <f>(X110/$X$1)*'UPL Debt Allocated by DY'!$E$4</f>
        <v>0</v>
      </c>
      <c r="AB110" s="11">
        <f>(Y110/$Y$1)*'UPL Debt Allocated by DY'!$E$5</f>
        <v>133824.85135411288</v>
      </c>
      <c r="AC110" s="11">
        <f>(Z110/$Z$1)*'UPL Debt Allocated by DY'!$E$6</f>
        <v>103128.51236278737</v>
      </c>
    </row>
    <row r="111" spans="1:29" ht="16.2" x14ac:dyDescent="0.3">
      <c r="A111" s="13" t="s">
        <v>334</v>
      </c>
      <c r="B111" s="13" t="s">
        <v>334</v>
      </c>
      <c r="C111" s="12" t="s">
        <v>894</v>
      </c>
      <c r="D111" s="12" t="s">
        <v>13</v>
      </c>
      <c r="E111" s="12"/>
      <c r="F111" s="12"/>
      <c r="G111" s="12" t="s">
        <v>660</v>
      </c>
      <c r="H111" s="11">
        <v>12545226.24</v>
      </c>
      <c r="I111" s="11">
        <f>(H111/$H$1)*'UPL Debt Allocated by DY'!$E$2</f>
        <v>128423.01975889366</v>
      </c>
      <c r="J111" s="11">
        <v>0</v>
      </c>
      <c r="K111" s="11">
        <f>(J111/$J$1)*'UPL Debt Allocated by DY'!$E$3</f>
        <v>0</v>
      </c>
      <c r="L111" s="11">
        <f>'UC Withheld Payment by Hospital'!J111+'UC Withheld Payment by Hospital'!M111</f>
        <v>833624.63300063449</v>
      </c>
      <c r="M111" s="11">
        <f>'UC Withheld Payment by Hospital'!K111+'UC Withheld Payment by Hospital'!N111</f>
        <v>7188540.7631801637</v>
      </c>
      <c r="N111" s="11">
        <f>'UC Withheld Payment by Hospital'!L111+'UC Withheld Payment by Hospital'!O111</f>
        <v>7426304.609091294</v>
      </c>
      <c r="O111" s="11">
        <f>(L111/$L$1)*'UPL Debt Allocated by DY'!$E$4</f>
        <v>22796.657829836626</v>
      </c>
      <c r="P111" s="11">
        <f>(M111/$M$1)*'UPL Debt Allocated by DY'!$E$5</f>
        <v>196560.68975958761</v>
      </c>
      <c r="Q111" s="11">
        <f>(N111/$N$1)*'UPL Debt Allocated by DY'!$E$6</f>
        <v>203062.94397149942</v>
      </c>
      <c r="R111" s="11">
        <f>'UC Withheld Payment by Hospital'!J111+'UC Withheld Payment by Hospital'!T111</f>
        <v>869398.78990582307</v>
      </c>
      <c r="S111" s="11">
        <f>'UC Withheld Payment by Hospital'!K111+'UC Withheld Payment by Hospital'!U111</f>
        <v>7205087.8383313958</v>
      </c>
      <c r="T111" s="11">
        <f>'UC Withheld Payment by Hospital'!L111+'UC Withheld Payment by Hospital'!V111</f>
        <v>7454882.3440462407</v>
      </c>
      <c r="U111" s="11">
        <f>(R111/$R$1)*'UPL Debt Allocated by DY'!$E$4</f>
        <v>23774.953314199855</v>
      </c>
      <c r="V111" s="11">
        <f>(S111/$S$1)*'UPL Debt Allocated by DY'!$E$5</f>
        <v>197013.14660895106</v>
      </c>
      <c r="W111" s="11">
        <f>(T111/$T$1)*'UPL Debt Allocated by DY'!$E$6</f>
        <v>203844.36613197537</v>
      </c>
      <c r="X111" s="11">
        <f>'UC Withheld Payment by Hospital'!J111+'UC Withheld Payment by Hospital'!AA111</f>
        <v>3550315.0392744178</v>
      </c>
      <c r="Y111" s="11">
        <f>'UC Withheld Payment by Hospital'!K111+'UC Withheld Payment by Hospital'!AB111</f>
        <v>6851029.6799999997</v>
      </c>
      <c r="Z111" s="11">
        <f>'UC Withheld Payment by Hospital'!L111+'UC Withheld Payment by Hospital'!AC111</f>
        <v>7081277.3300000001</v>
      </c>
      <c r="AA111" s="11">
        <f>(X111/$X$1)*'UPL Debt Allocated by DY'!$E$4</f>
        <v>97088.442369001132</v>
      </c>
      <c r="AB111" s="11">
        <f>(Y111/$Y$1)*'UPL Debt Allocated by DY'!$E$5</f>
        <v>187331.91670300302</v>
      </c>
      <c r="AC111" s="11">
        <f>(Z111/$Z$1)*'UPL Debt Allocated by DY'!$E$6</f>
        <v>193628.60768572614</v>
      </c>
    </row>
    <row r="112" spans="1:29" ht="16.2" x14ac:dyDescent="0.3">
      <c r="A112" s="13" t="s">
        <v>335</v>
      </c>
      <c r="B112" s="13" t="s">
        <v>335</v>
      </c>
      <c r="C112" s="12" t="s">
        <v>64</v>
      </c>
      <c r="D112" s="12" t="s">
        <v>13</v>
      </c>
      <c r="E112" s="12" t="s">
        <v>14</v>
      </c>
      <c r="F112" s="12"/>
      <c r="G112" s="12" t="s">
        <v>893</v>
      </c>
      <c r="H112" s="11">
        <v>1362497.37</v>
      </c>
      <c r="I112" s="11">
        <f>(H112/$H$1)*'UPL Debt Allocated by DY'!$E$2</f>
        <v>13947.618267022233</v>
      </c>
      <c r="J112" s="11">
        <v>1842751.8399999999</v>
      </c>
      <c r="K112" s="11">
        <f>(J112/$J$1)*'UPL Debt Allocated by DY'!$E$3</f>
        <v>31019.306389515175</v>
      </c>
      <c r="L112" s="11">
        <f>'UC Withheld Payment by Hospital'!J112+'UC Withheld Payment by Hospital'!M112</f>
        <v>1462885.4792727365</v>
      </c>
      <c r="M112" s="11">
        <f>'UC Withheld Payment by Hospital'!K112+'UC Withheld Payment by Hospital'!N112</f>
        <v>3688440.0812497181</v>
      </c>
      <c r="N112" s="11">
        <f>'UC Withheld Payment by Hospital'!L112+'UC Withheld Payment by Hospital'!O112</f>
        <v>2248669.5523079671</v>
      </c>
      <c r="O112" s="11">
        <f>(L112/$L$1)*'UPL Debt Allocated by DY'!$E$4</f>
        <v>40004.695632826573</v>
      </c>
      <c r="P112" s="11">
        <f>(M112/$M$1)*'UPL Debt Allocated by DY'!$E$5</f>
        <v>100855.28487517648</v>
      </c>
      <c r="Q112" s="11">
        <f>(N112/$N$1)*'UPL Debt Allocated by DY'!$E$6</f>
        <v>61487.036062556974</v>
      </c>
      <c r="R112" s="11">
        <f>'UC Withheld Payment by Hospital'!J112+'UC Withheld Payment by Hospital'!T112</f>
        <v>1462885.4792727365</v>
      </c>
      <c r="S112" s="11">
        <f>'UC Withheld Payment by Hospital'!K112+'UC Withheld Payment by Hospital'!U112</f>
        <v>3688440.0812497181</v>
      </c>
      <c r="T112" s="11">
        <f>'UC Withheld Payment by Hospital'!L112+'UC Withheld Payment by Hospital'!V112</f>
        <v>2248669.5523079671</v>
      </c>
      <c r="U112" s="11">
        <f>(R112/$R$1)*'UPL Debt Allocated by DY'!$E$4</f>
        <v>40004.695632826573</v>
      </c>
      <c r="V112" s="11">
        <f>(S112/$S$1)*'UPL Debt Allocated by DY'!$E$5</f>
        <v>100855.28487517644</v>
      </c>
      <c r="W112" s="11">
        <f>(T112/$T$1)*'UPL Debt Allocated by DY'!$E$6</f>
        <v>61487.036062556974</v>
      </c>
      <c r="X112" s="11">
        <f>'UC Withheld Payment by Hospital'!J112+'UC Withheld Payment by Hospital'!AA112</f>
        <v>2475065.912881677</v>
      </c>
      <c r="Y112" s="11">
        <f>'UC Withheld Payment by Hospital'!K112+'UC Withheld Payment by Hospital'!AB112</f>
        <v>3696030.3637140584</v>
      </c>
      <c r="Z112" s="11">
        <f>'UC Withheld Payment by Hospital'!L112+'UC Withheld Payment by Hospital'!AC112</f>
        <v>2594772.0859366916</v>
      </c>
      <c r="AA112" s="11">
        <f>(X112/$X$1)*'UPL Debt Allocated by DY'!$E$4</f>
        <v>67684.217198765095</v>
      </c>
      <c r="AB112" s="11">
        <f>(Y112/$Y$1)*'UPL Debt Allocated by DY'!$E$5</f>
        <v>101062.83063527057</v>
      </c>
      <c r="AC112" s="11">
        <f>(Z112/$Z$1)*'UPL Debt Allocated by DY'!$E$6</f>
        <v>70950.773829064099</v>
      </c>
    </row>
    <row r="113" spans="1:29" ht="16.2" x14ac:dyDescent="0.3">
      <c r="A113" s="13" t="s">
        <v>336</v>
      </c>
      <c r="B113" s="13" t="s">
        <v>336</v>
      </c>
      <c r="C113" s="12" t="s">
        <v>65</v>
      </c>
      <c r="D113" s="12" t="s">
        <v>28</v>
      </c>
      <c r="E113" s="12" t="s">
        <v>14</v>
      </c>
      <c r="F113" s="12"/>
      <c r="G113" s="12" t="s">
        <v>892</v>
      </c>
      <c r="H113" s="11">
        <v>228062.01999999996</v>
      </c>
      <c r="I113" s="11">
        <f>(H113/$H$1)*'UPL Debt Allocated by DY'!$E$2</f>
        <v>2334.6261550332306</v>
      </c>
      <c r="J113" s="11">
        <v>284101.91000000003</v>
      </c>
      <c r="K113" s="11">
        <f>(J113/$J$1)*'UPL Debt Allocated by DY'!$E$3</f>
        <v>4782.3282554076659</v>
      </c>
      <c r="L113" s="11">
        <f>'UC Withheld Payment by Hospital'!J113+'UC Withheld Payment by Hospital'!M113</f>
        <v>372023.20472844673</v>
      </c>
      <c r="M113" s="11">
        <f>'UC Withheld Payment by Hospital'!K113+'UC Withheld Payment by Hospital'!N113</f>
        <v>405942.30201395159</v>
      </c>
      <c r="N113" s="11">
        <f>'UC Withheld Payment by Hospital'!L113+'UC Withheld Payment by Hospital'!O113</f>
        <v>502013.99047269137</v>
      </c>
      <c r="O113" s="11">
        <f>(L113/$L$1)*'UPL Debt Allocated by DY'!$E$4</f>
        <v>10173.506596640127</v>
      </c>
      <c r="P113" s="11">
        <f>(M113/$M$1)*'UPL Debt Allocated by DY'!$E$5</f>
        <v>11099.929946165814</v>
      </c>
      <c r="Q113" s="11">
        <f>(N113/$N$1)*'UPL Debt Allocated by DY'!$E$6</f>
        <v>13726.940138634944</v>
      </c>
      <c r="R113" s="11">
        <f>'UC Withheld Payment by Hospital'!J113+'UC Withheld Payment by Hospital'!T113</f>
        <v>372023.20472844673</v>
      </c>
      <c r="S113" s="11">
        <f>'UC Withheld Payment by Hospital'!K113+'UC Withheld Payment by Hospital'!U113</f>
        <v>405942.30201395159</v>
      </c>
      <c r="T113" s="11">
        <f>'UC Withheld Payment by Hospital'!L113+'UC Withheld Payment by Hospital'!V113</f>
        <v>502013.99047269137</v>
      </c>
      <c r="U113" s="11">
        <f>(R113/$R$1)*'UPL Debt Allocated by DY'!$E$4</f>
        <v>10173.506596640127</v>
      </c>
      <c r="V113" s="11">
        <f>(S113/$S$1)*'UPL Debt Allocated by DY'!$E$5</f>
        <v>11099.929946165808</v>
      </c>
      <c r="W113" s="11">
        <f>(T113/$T$1)*'UPL Debt Allocated by DY'!$E$6</f>
        <v>13726.940138634944</v>
      </c>
      <c r="X113" s="11">
        <f>'UC Withheld Payment by Hospital'!J113+'UC Withheld Payment by Hospital'!AA113</f>
        <v>368126.01029848476</v>
      </c>
      <c r="Y113" s="11">
        <f>'UC Withheld Payment by Hospital'!K113+'UC Withheld Payment by Hospital'!AB113</f>
        <v>396624.39777908422</v>
      </c>
      <c r="Z113" s="11">
        <f>'UC Withheld Payment by Hospital'!L113+'UC Withheld Payment by Hospital'!AC113</f>
        <v>490481.32713109331</v>
      </c>
      <c r="AA113" s="11">
        <f>(X113/$X$1)*'UPL Debt Allocated by DY'!$E$4</f>
        <v>10066.932241229822</v>
      </c>
      <c r="AB113" s="11">
        <f>(Y113/$Y$1)*'UPL Debt Allocated by DY'!$E$5</f>
        <v>10845.144761820698</v>
      </c>
      <c r="AC113" s="11">
        <f>(Z113/$Z$1)*'UPL Debt Allocated by DY'!$E$6</f>
        <v>13411.593988261544</v>
      </c>
    </row>
    <row r="114" spans="1:29" ht="16.2" x14ac:dyDescent="0.3">
      <c r="A114" s="13" t="s">
        <v>337</v>
      </c>
      <c r="B114" s="13" t="s">
        <v>337</v>
      </c>
      <c r="C114" s="12" t="s">
        <v>583</v>
      </c>
      <c r="D114" s="12" t="s">
        <v>28</v>
      </c>
      <c r="E114" s="12" t="s">
        <v>14</v>
      </c>
      <c r="F114" s="12"/>
      <c r="G114" s="12" t="s">
        <v>891</v>
      </c>
      <c r="H114" s="11">
        <v>549191.52</v>
      </c>
      <c r="I114" s="11">
        <f>(H114/$H$1)*'UPL Debt Allocated by DY'!$E$2</f>
        <v>5621.9658438281649</v>
      </c>
      <c r="J114" s="11">
        <v>291982.96999999997</v>
      </c>
      <c r="K114" s="11">
        <f>(J114/$J$1)*'UPL Debt Allocated by DY'!$E$3</f>
        <v>4914.9912703115879</v>
      </c>
      <c r="L114" s="11">
        <f>'UC Withheld Payment by Hospital'!J114+'UC Withheld Payment by Hospital'!M114</f>
        <v>144357.47</v>
      </c>
      <c r="M114" s="11">
        <f>'UC Withheld Payment by Hospital'!K114+'UC Withheld Payment by Hospital'!N114</f>
        <v>64678.416800312552</v>
      </c>
      <c r="N114" s="11">
        <f>'UC Withheld Payment by Hospital'!L114+'UC Withheld Payment by Hospital'!O114</f>
        <v>250375.17730545497</v>
      </c>
      <c r="O114" s="11">
        <f>(L114/$L$1)*'UPL Debt Allocated by DY'!$E$4</f>
        <v>3947.6614755557503</v>
      </c>
      <c r="P114" s="11">
        <f>(M114/$M$1)*'UPL Debt Allocated by DY'!$E$5</f>
        <v>1768.5417162750125</v>
      </c>
      <c r="Q114" s="11">
        <f>(N114/$N$1)*'UPL Debt Allocated by DY'!$E$6</f>
        <v>6846.1938039534598</v>
      </c>
      <c r="R114" s="11">
        <f>'UC Withheld Payment by Hospital'!J114+'UC Withheld Payment by Hospital'!T114</f>
        <v>144357.47</v>
      </c>
      <c r="S114" s="11">
        <f>'UC Withheld Payment by Hospital'!K114+'UC Withheld Payment by Hospital'!U114</f>
        <v>64712.705254658067</v>
      </c>
      <c r="T114" s="11">
        <f>'UC Withheld Payment by Hospital'!L114+'UC Withheld Payment by Hospital'!V114</f>
        <v>250375.17730545497</v>
      </c>
      <c r="U114" s="11">
        <f>(R114/$R$1)*'UPL Debt Allocated by DY'!$E$4</f>
        <v>3947.6614755557503</v>
      </c>
      <c r="V114" s="11">
        <f>(S114/$S$1)*'UPL Debt Allocated by DY'!$E$5</f>
        <v>1769.479286563472</v>
      </c>
      <c r="W114" s="11">
        <f>(T114/$T$1)*'UPL Debt Allocated by DY'!$E$6</f>
        <v>6846.1938039534598</v>
      </c>
      <c r="X114" s="11">
        <f>'UC Withheld Payment by Hospital'!J114+'UC Withheld Payment by Hospital'!AA114</f>
        <v>144357.47</v>
      </c>
      <c r="Y114" s="11">
        <f>'UC Withheld Payment by Hospital'!K114+'UC Withheld Payment by Hospital'!AB114</f>
        <v>63359.519999999997</v>
      </c>
      <c r="Z114" s="11">
        <f>'UC Withheld Payment by Hospital'!L114+'UC Withheld Payment by Hospital'!AC114</f>
        <v>244535.90122636806</v>
      </c>
      <c r="AA114" s="11">
        <f>(X114/$X$1)*'UPL Debt Allocated by DY'!$E$4</f>
        <v>3947.661475555748</v>
      </c>
      <c r="AB114" s="11">
        <f>(Y114/$Y$1)*'UPL Debt Allocated by DY'!$E$5</f>
        <v>1732.4783101774933</v>
      </c>
      <c r="AC114" s="11">
        <f>(Z114/$Z$1)*'UPL Debt Allocated by DY'!$E$6</f>
        <v>6686.5261558165648</v>
      </c>
    </row>
    <row r="115" spans="1:29" ht="16.2" x14ac:dyDescent="0.3">
      <c r="A115" s="13" t="s">
        <v>338</v>
      </c>
      <c r="B115" s="13" t="s">
        <v>338</v>
      </c>
      <c r="C115" s="12" t="s">
        <v>66</v>
      </c>
      <c r="D115" s="12" t="s">
        <v>13</v>
      </c>
      <c r="E115" s="12"/>
      <c r="F115" s="12"/>
      <c r="G115" s="12" t="s">
        <v>775</v>
      </c>
      <c r="H115" s="11">
        <v>2664628.9900000002</v>
      </c>
      <c r="I115" s="11">
        <f>(H115/$H$1)*'UPL Debt Allocated by DY'!$E$2</f>
        <v>27277.284194508942</v>
      </c>
      <c r="J115" s="11">
        <v>8347459.9800000004</v>
      </c>
      <c r="K115" s="11">
        <f>(J115/$J$1)*'UPL Debt Allocated by DY'!$E$3</f>
        <v>140513.99275435603</v>
      </c>
      <c r="L115" s="11">
        <f>'UC Withheld Payment by Hospital'!J115+'UC Withheld Payment by Hospital'!M115</f>
        <v>4649308.1962951198</v>
      </c>
      <c r="M115" s="11">
        <f>'UC Withheld Payment by Hospital'!K115+'UC Withheld Payment by Hospital'!N115</f>
        <v>5052651.3379498236</v>
      </c>
      <c r="N115" s="11">
        <f>'UC Withheld Payment by Hospital'!L115+'UC Withheld Payment by Hospital'!O115</f>
        <v>3908083.79109739</v>
      </c>
      <c r="O115" s="11">
        <f>(L115/$L$1)*'UPL Debt Allocated by DY'!$E$4</f>
        <v>127141.98201520045</v>
      </c>
      <c r="P115" s="11">
        <f>(M115/$M$1)*'UPL Debt Allocated by DY'!$E$5</f>
        <v>138157.7520140202</v>
      </c>
      <c r="Q115" s="11">
        <f>(N115/$N$1)*'UPL Debt Allocated by DY'!$E$6</f>
        <v>106861.62791329944</v>
      </c>
      <c r="R115" s="11">
        <f>'UC Withheld Payment by Hospital'!J115+'UC Withheld Payment by Hospital'!T115</f>
        <v>4656160.6737324977</v>
      </c>
      <c r="S115" s="11">
        <f>'UC Withheld Payment by Hospital'!K115+'UC Withheld Payment by Hospital'!U115</f>
        <v>5064125.108436049</v>
      </c>
      <c r="T115" s="11">
        <f>'UC Withheld Payment by Hospital'!L115+'UC Withheld Payment by Hospital'!V115</f>
        <v>3923731.3190289396</v>
      </c>
      <c r="U115" s="11">
        <f>(R115/$R$1)*'UPL Debt Allocated by DY'!$E$4</f>
        <v>127329.37281106056</v>
      </c>
      <c r="V115" s="11">
        <f>(S115/$S$1)*'UPL Debt Allocated by DY'!$E$5</f>
        <v>138471.4863747498</v>
      </c>
      <c r="W115" s="11">
        <f>(T115/$T$1)*'UPL Debt Allocated by DY'!$E$6</f>
        <v>107289.48985203095</v>
      </c>
      <c r="X115" s="11">
        <f>'UC Withheld Payment by Hospital'!J115+'UC Withheld Payment by Hospital'!AA115</f>
        <v>4489628.8499999996</v>
      </c>
      <c r="Y115" s="11">
        <f>'UC Withheld Payment by Hospital'!K115+'UC Withheld Payment by Hospital'!AB115</f>
        <v>4818620.57</v>
      </c>
      <c r="Z115" s="11">
        <f>'UC Withheld Payment by Hospital'!L115+'UC Withheld Payment by Hospital'!AC115</f>
        <v>3719166.65</v>
      </c>
      <c r="AA115" s="11">
        <f>(X115/$X$1)*'UPL Debt Allocated by DY'!$E$4</f>
        <v>122775.32191918198</v>
      </c>
      <c r="AB115" s="11">
        <f>(Y115/$Y$1)*'UPL Debt Allocated by DY'!$E$5</f>
        <v>131758.50483873789</v>
      </c>
      <c r="AC115" s="11">
        <f>(Z115/$Z$1)*'UPL Debt Allocated by DY'!$E$6</f>
        <v>101695.926685403</v>
      </c>
    </row>
    <row r="116" spans="1:29" ht="16.2" x14ac:dyDescent="0.3">
      <c r="A116" s="13" t="s">
        <v>339</v>
      </c>
      <c r="B116" s="13" t="s">
        <v>339</v>
      </c>
      <c r="C116" s="12" t="s">
        <v>67</v>
      </c>
      <c r="D116" s="12" t="s">
        <v>13</v>
      </c>
      <c r="E116" s="12" t="s">
        <v>14</v>
      </c>
      <c r="F116" s="12"/>
      <c r="G116" s="12" t="s">
        <v>890</v>
      </c>
      <c r="H116" s="11">
        <v>0</v>
      </c>
      <c r="I116" s="11">
        <f>(H116/$H$1)*'UPL Debt Allocated by DY'!$E$2</f>
        <v>0</v>
      </c>
      <c r="J116" s="11">
        <v>0</v>
      </c>
      <c r="K116" s="11">
        <f>(J116/$J$1)*'UPL Debt Allocated by DY'!$E$3</f>
        <v>0</v>
      </c>
      <c r="L116" s="11">
        <f>'UC Withheld Payment by Hospital'!J116+'UC Withheld Payment by Hospital'!M116</f>
        <v>644804.13353982125</v>
      </c>
      <c r="M116" s="11">
        <f>'UC Withheld Payment by Hospital'!K116+'UC Withheld Payment by Hospital'!N116</f>
        <v>190757.98428909556</v>
      </c>
      <c r="N116" s="11">
        <f>'UC Withheld Payment by Hospital'!L116+'UC Withheld Payment by Hospital'!O116</f>
        <v>938646.6055692106</v>
      </c>
      <c r="O116" s="11">
        <f>(L116/$L$1)*'UPL Debt Allocated by DY'!$E$4</f>
        <v>17633.091223157749</v>
      </c>
      <c r="P116" s="11">
        <f>(M116/$M$1)*'UPL Debt Allocated by DY'!$E$5</f>
        <v>5216.0128465941152</v>
      </c>
      <c r="Q116" s="11">
        <f>(N116/$N$1)*'UPL Debt Allocated by DY'!$E$6</f>
        <v>25666.108934233667</v>
      </c>
      <c r="R116" s="11">
        <f>'UC Withheld Payment by Hospital'!J116+'UC Withheld Payment by Hospital'!T116</f>
        <v>644804.13353982125</v>
      </c>
      <c r="S116" s="11">
        <f>'UC Withheld Payment by Hospital'!K116+'UC Withheld Payment by Hospital'!U116</f>
        <v>190757.98428909556</v>
      </c>
      <c r="T116" s="11">
        <f>'UC Withheld Payment by Hospital'!L116+'UC Withheld Payment by Hospital'!V116</f>
        <v>938646.6055692106</v>
      </c>
      <c r="U116" s="11">
        <f>(R116/$R$1)*'UPL Debt Allocated by DY'!$E$4</f>
        <v>17633.091223157749</v>
      </c>
      <c r="V116" s="11">
        <f>(S116/$S$1)*'UPL Debt Allocated by DY'!$E$5</f>
        <v>5216.0128465941134</v>
      </c>
      <c r="W116" s="11">
        <f>(T116/$T$1)*'UPL Debt Allocated by DY'!$E$6</f>
        <v>25666.108934233667</v>
      </c>
      <c r="X116" s="11">
        <f>'UC Withheld Payment by Hospital'!J116+'UC Withheld Payment by Hospital'!AA116</f>
        <v>785384.32248618035</v>
      </c>
      <c r="Y116" s="11">
        <f>'UC Withheld Payment by Hospital'!K116+'UC Withheld Payment by Hospital'!AB116</f>
        <v>1105294.9115979592</v>
      </c>
      <c r="Z116" s="11">
        <f>'UC Withheld Payment by Hospital'!L116+'UC Withheld Payment by Hospital'!AC116</f>
        <v>1604247.2774873397</v>
      </c>
      <c r="AA116" s="11">
        <f>(X116/$X$1)*'UPL Debt Allocated by DY'!$E$4</f>
        <v>21477.457546077429</v>
      </c>
      <c r="AB116" s="11">
        <f>(Y116/$Y$1)*'UPL Debt Allocated by DY'!$E$5</f>
        <v>30222.758327288691</v>
      </c>
      <c r="AC116" s="11">
        <f>(Z116/$Z$1)*'UPL Debt Allocated by DY'!$E$6</f>
        <v>43866.120792573209</v>
      </c>
    </row>
    <row r="117" spans="1:29" ht="16.2" x14ac:dyDescent="0.3">
      <c r="A117" s="13" t="s">
        <v>340</v>
      </c>
      <c r="B117" s="13" t="s">
        <v>340</v>
      </c>
      <c r="C117" s="12" t="s">
        <v>68</v>
      </c>
      <c r="D117" s="12" t="s">
        <v>28</v>
      </c>
      <c r="E117" s="12" t="s">
        <v>14</v>
      </c>
      <c r="F117" s="12"/>
      <c r="G117" s="12" t="s">
        <v>889</v>
      </c>
      <c r="H117" s="11">
        <v>793152.99</v>
      </c>
      <c r="I117" s="11">
        <f>(H117/$H$1)*'UPL Debt Allocated by DY'!$E$2</f>
        <v>8119.3515491830285</v>
      </c>
      <c r="J117" s="11">
        <v>1123151.99</v>
      </c>
      <c r="K117" s="11">
        <f>(J117/$J$1)*'UPL Debt Allocated by DY'!$E$3</f>
        <v>18906.17876132669</v>
      </c>
      <c r="L117" s="11">
        <f>'UC Withheld Payment by Hospital'!J117+'UC Withheld Payment by Hospital'!M117</f>
        <v>1404620.9054177394</v>
      </c>
      <c r="M117" s="11">
        <f>'UC Withheld Payment by Hospital'!K117+'UC Withheld Payment by Hospital'!N117</f>
        <v>1267943.6683305656</v>
      </c>
      <c r="N117" s="11">
        <f>'UC Withheld Payment by Hospital'!L117+'UC Withheld Payment by Hospital'!O117</f>
        <v>672027.88897091988</v>
      </c>
      <c r="O117" s="11">
        <f>(L117/$L$1)*'UPL Debt Allocated by DY'!$E$4</f>
        <v>38411.367531433236</v>
      </c>
      <c r="P117" s="11">
        <f>(M117/$M$1)*'UPL Debt Allocated by DY'!$E$5</f>
        <v>34670.163282638321</v>
      </c>
      <c r="Q117" s="11">
        <f>(N117/$N$1)*'UPL Debt Allocated by DY'!$E$6</f>
        <v>18375.756011721838</v>
      </c>
      <c r="R117" s="11">
        <f>'UC Withheld Payment by Hospital'!J117+'UC Withheld Payment by Hospital'!T117</f>
        <v>1404620.9054177394</v>
      </c>
      <c r="S117" s="11">
        <f>'UC Withheld Payment by Hospital'!K117+'UC Withheld Payment by Hospital'!U117</f>
        <v>1267943.6683305656</v>
      </c>
      <c r="T117" s="11">
        <f>'UC Withheld Payment by Hospital'!L117+'UC Withheld Payment by Hospital'!V117</f>
        <v>672027.88897091988</v>
      </c>
      <c r="U117" s="11">
        <f>(R117/$R$1)*'UPL Debt Allocated by DY'!$E$4</f>
        <v>38411.367531433236</v>
      </c>
      <c r="V117" s="11">
        <f>(S117/$S$1)*'UPL Debt Allocated by DY'!$E$5</f>
        <v>34670.163282638307</v>
      </c>
      <c r="W117" s="11">
        <f>(T117/$T$1)*'UPL Debt Allocated by DY'!$E$6</f>
        <v>18375.756011721838</v>
      </c>
      <c r="X117" s="11">
        <f>'UC Withheld Payment by Hospital'!J117+'UC Withheld Payment by Hospital'!AA117</f>
        <v>1378870.4024761638</v>
      </c>
      <c r="Y117" s="11">
        <f>'UC Withheld Payment by Hospital'!K117+'UC Withheld Payment by Hospital'!AB117</f>
        <v>1225489.899027741</v>
      </c>
      <c r="Z117" s="11">
        <f>'UC Withheld Payment by Hospital'!L117+'UC Withheld Payment by Hospital'!AC117</f>
        <v>649405.44137915282</v>
      </c>
      <c r="AA117" s="11">
        <f>(X117/$X$1)*'UPL Debt Allocated by DY'!$E$4</f>
        <v>37707.183200420463</v>
      </c>
      <c r="AB117" s="11">
        <f>(Y117/$Y$1)*'UPL Debt Allocated by DY'!$E$5</f>
        <v>33509.323767086113</v>
      </c>
      <c r="AC117" s="11">
        <f>(Z117/$Z$1)*'UPL Debt Allocated by DY'!$E$6</f>
        <v>17757.173681796725</v>
      </c>
    </row>
    <row r="118" spans="1:29" ht="16.2" x14ac:dyDescent="0.3">
      <c r="A118" s="13" t="s">
        <v>341</v>
      </c>
      <c r="B118" s="13" t="s">
        <v>341</v>
      </c>
      <c r="C118" s="12" t="s">
        <v>69</v>
      </c>
      <c r="D118" s="12" t="s">
        <v>13</v>
      </c>
      <c r="E118" s="12"/>
      <c r="F118" s="12"/>
      <c r="G118" s="12" t="s">
        <v>809</v>
      </c>
      <c r="H118" s="11">
        <v>59391362.480000004</v>
      </c>
      <c r="I118" s="11">
        <f>(H118/$H$1)*'UPL Debt Allocated by DY'!$E$2</f>
        <v>607977.72565930663</v>
      </c>
      <c r="J118" s="11">
        <v>11260658.990000002</v>
      </c>
      <c r="K118" s="11">
        <f>(J118/$J$1)*'UPL Debt Allocated by DY'!$E$3</f>
        <v>189552.29010036349</v>
      </c>
      <c r="L118" s="11">
        <f>'UC Withheld Payment by Hospital'!J118+'UC Withheld Payment by Hospital'!M118</f>
        <v>5204040.8758269111</v>
      </c>
      <c r="M118" s="11">
        <f>'UC Withheld Payment by Hospital'!K118+'UC Withheld Payment by Hospital'!N118</f>
        <v>6418482.136692849</v>
      </c>
      <c r="N118" s="11">
        <f>'UC Withheld Payment by Hospital'!L118+'UC Withheld Payment by Hospital'!O118</f>
        <v>6436001.9892307995</v>
      </c>
      <c r="O118" s="11">
        <f>(L118/$L$1)*'UPL Debt Allocated by DY'!$E$4</f>
        <v>142311.94050934326</v>
      </c>
      <c r="P118" s="11">
        <f>(M118/$M$1)*'UPL Debt Allocated by DY'!$E$5</f>
        <v>175504.50328667331</v>
      </c>
      <c r="Q118" s="11">
        <f>(N118/$N$1)*'UPL Debt Allocated by DY'!$E$6</f>
        <v>175984.36640206049</v>
      </c>
      <c r="R118" s="11">
        <f>'UC Withheld Payment by Hospital'!J118+'UC Withheld Payment by Hospital'!T118</f>
        <v>5220037.9634581935</v>
      </c>
      <c r="S118" s="11">
        <f>'UC Withheld Payment by Hospital'!K118+'UC Withheld Payment by Hospital'!U118</f>
        <v>6435447.4097958757</v>
      </c>
      <c r="T118" s="11">
        <f>'UC Withheld Payment by Hospital'!L118+'UC Withheld Payment by Hospital'!V118</f>
        <v>6462466.3375239484</v>
      </c>
      <c r="U118" s="11">
        <f>(R118/$R$1)*'UPL Debt Allocated by DY'!$E$4</f>
        <v>142749.40374947281</v>
      </c>
      <c r="V118" s="11">
        <f>(S118/$S$1)*'UPL Debt Allocated by DY'!$E$5</f>
        <v>175968.39517974993</v>
      </c>
      <c r="W118" s="11">
        <f>(T118/$T$1)*'UPL Debt Allocated by DY'!$E$6</f>
        <v>176708.00066668721</v>
      </c>
      <c r="X118" s="11">
        <f>'UC Withheld Payment by Hospital'!J118+'UC Withheld Payment by Hospital'!AA118</f>
        <v>5251952.0879939953</v>
      </c>
      <c r="Y118" s="11">
        <f>'UC Withheld Payment by Hospital'!K118+'UC Withheld Payment by Hospital'!AB118</f>
        <v>6148652.1715684542</v>
      </c>
      <c r="Z118" s="11">
        <f>'UC Withheld Payment by Hospital'!L118+'UC Withheld Payment by Hospital'!AC118</f>
        <v>6116490.2400000002</v>
      </c>
      <c r="AA118" s="11">
        <f>(X118/$X$1)*'UPL Debt Allocated by DY'!$E$4</f>
        <v>143622.14112812083</v>
      </c>
      <c r="AB118" s="11">
        <f>(Y118/$Y$1)*'UPL Debt Allocated by DY'!$E$5</f>
        <v>168126.376652918</v>
      </c>
      <c r="AC118" s="11">
        <f>(Z118/$Z$1)*'UPL Debt Allocated by DY'!$E$6</f>
        <v>167247.72013618238</v>
      </c>
    </row>
    <row r="119" spans="1:29" ht="16.2" x14ac:dyDescent="0.3">
      <c r="A119" s="13" t="s">
        <v>342</v>
      </c>
      <c r="B119" s="13" t="s">
        <v>342</v>
      </c>
      <c r="C119" s="12" t="s">
        <v>888</v>
      </c>
      <c r="D119" s="12" t="s">
        <v>13</v>
      </c>
      <c r="E119" s="12"/>
      <c r="F119" s="12"/>
      <c r="G119" s="12" t="s">
        <v>673</v>
      </c>
      <c r="H119" s="11">
        <v>39058036.090000004</v>
      </c>
      <c r="I119" s="11">
        <f>(H119/$H$1)*'UPL Debt Allocated by DY'!$E$2</f>
        <v>399829.45261971233</v>
      </c>
      <c r="J119" s="11">
        <v>7010219.4499999993</v>
      </c>
      <c r="K119" s="11">
        <f>(J119/$J$1)*'UPL Debt Allocated by DY'!$E$3</f>
        <v>118004.03085056126</v>
      </c>
      <c r="L119" s="11">
        <f>'UC Withheld Payment by Hospital'!J119+'UC Withheld Payment by Hospital'!M119</f>
        <v>0</v>
      </c>
      <c r="M119" s="11">
        <f>'UC Withheld Payment by Hospital'!K119+'UC Withheld Payment by Hospital'!N119</f>
        <v>73394.103714504337</v>
      </c>
      <c r="N119" s="11">
        <f>'UC Withheld Payment by Hospital'!L119+'UC Withheld Payment by Hospital'!O119</f>
        <v>2472252.8689923245</v>
      </c>
      <c r="O119" s="11">
        <f>(L119/$L$1)*'UPL Debt Allocated by DY'!$E$4</f>
        <v>0</v>
      </c>
      <c r="P119" s="11">
        <f>(M119/$M$1)*'UPL Debt Allocated by DY'!$E$5</f>
        <v>2006.8601021645372</v>
      </c>
      <c r="Q119" s="11">
        <f>(N119/$N$1)*'UPL Debt Allocated by DY'!$E$6</f>
        <v>67600.640189871803</v>
      </c>
      <c r="R119" s="11">
        <f>'UC Withheld Payment by Hospital'!J119+'UC Withheld Payment by Hospital'!T119</f>
        <v>0</v>
      </c>
      <c r="S119" s="11">
        <f>'UC Withheld Payment by Hospital'!K119+'UC Withheld Payment by Hospital'!U119</f>
        <v>76992.378883361351</v>
      </c>
      <c r="T119" s="11">
        <f>'UC Withheld Payment by Hospital'!L119+'UC Withheld Payment by Hospital'!V119</f>
        <v>2499681.1649623676</v>
      </c>
      <c r="U119" s="11">
        <f>(R119/$R$1)*'UPL Debt Allocated by DY'!$E$4</f>
        <v>0</v>
      </c>
      <c r="V119" s="11">
        <f>(S119/$S$1)*'UPL Debt Allocated by DY'!$E$5</f>
        <v>2105.2499524048008</v>
      </c>
      <c r="W119" s="11">
        <f>(T119/$T$1)*'UPL Debt Allocated by DY'!$E$6</f>
        <v>68350.632389354185</v>
      </c>
      <c r="X119" s="11">
        <f>'UC Withheld Payment by Hospital'!J119+'UC Withheld Payment by Hospital'!AA119</f>
        <v>0</v>
      </c>
      <c r="Y119" s="11">
        <f>'UC Withheld Payment by Hospital'!K119+'UC Withheld Payment by Hospital'!AB119</f>
        <v>500205.82238990196</v>
      </c>
      <c r="Z119" s="11">
        <f>'UC Withheld Payment by Hospital'!L119+'UC Withheld Payment by Hospital'!AC119</f>
        <v>3802438.2364099454</v>
      </c>
      <c r="AA119" s="11">
        <f>(X119/$X$1)*'UPL Debt Allocated by DY'!$E$4</f>
        <v>0</v>
      </c>
      <c r="AB119" s="11">
        <f>(Y119/$Y$1)*'UPL Debt Allocated by DY'!$E$5</f>
        <v>13677.435339077707</v>
      </c>
      <c r="AC119" s="11">
        <f>(Z119/$Z$1)*'UPL Debt Allocated by DY'!$E$6</f>
        <v>103972.8833112974</v>
      </c>
    </row>
    <row r="120" spans="1:29" ht="16.2" x14ac:dyDescent="0.3">
      <c r="A120" s="13" t="s">
        <v>343</v>
      </c>
      <c r="B120" s="13" t="s">
        <v>343</v>
      </c>
      <c r="C120" s="12" t="s">
        <v>887</v>
      </c>
      <c r="D120" s="12" t="s">
        <v>13</v>
      </c>
      <c r="E120" s="12"/>
      <c r="F120" s="12"/>
      <c r="G120" s="12" t="s">
        <v>753</v>
      </c>
      <c r="H120" s="11">
        <v>10766806.41</v>
      </c>
      <c r="I120" s="11">
        <f>(H120/$H$1)*'UPL Debt Allocated by DY'!$E$2</f>
        <v>110217.68486907837</v>
      </c>
      <c r="J120" s="11">
        <v>7880115.1300000008</v>
      </c>
      <c r="K120" s="11">
        <f>(J120/$J$1)*'UPL Debt Allocated by DY'!$E$3</f>
        <v>132647.10977150578</v>
      </c>
      <c r="L120" s="11">
        <f>'UC Withheld Payment by Hospital'!J120+'UC Withheld Payment by Hospital'!M120</f>
        <v>9084902.4247673173</v>
      </c>
      <c r="M120" s="11">
        <f>'UC Withheld Payment by Hospital'!K120+'UC Withheld Payment by Hospital'!N120</f>
        <v>6896562.7653066181</v>
      </c>
      <c r="N120" s="11">
        <f>'UC Withheld Payment by Hospital'!L120+'UC Withheld Payment by Hospital'!O120</f>
        <v>7665369.4327503415</v>
      </c>
      <c r="O120" s="11">
        <f>(L120/$L$1)*'UPL Debt Allocated by DY'!$E$4</f>
        <v>248439.64992900586</v>
      </c>
      <c r="P120" s="11">
        <f>(M120/$M$1)*'UPL Debt Allocated by DY'!$E$5</f>
        <v>188576.95584927755</v>
      </c>
      <c r="Q120" s="11">
        <f>(N120/$N$1)*'UPL Debt Allocated by DY'!$E$6</f>
        <v>209599.87040363156</v>
      </c>
      <c r="R120" s="11">
        <f>'UC Withheld Payment by Hospital'!J120+'UC Withheld Payment by Hospital'!T120</f>
        <v>9101868.0879125018</v>
      </c>
      <c r="S120" s="11">
        <f>'UC Withheld Payment by Hospital'!K120+'UC Withheld Payment by Hospital'!U120</f>
        <v>6913462.2954164846</v>
      </c>
      <c r="T120" s="11">
        <f>'UC Withheld Payment by Hospital'!L120+'UC Withheld Payment by Hospital'!V120</f>
        <v>7697175.9548833165</v>
      </c>
      <c r="U120" s="11">
        <f>(R120/$R$1)*'UPL Debt Allocated by DY'!$E$4</f>
        <v>248903.60025180868</v>
      </c>
      <c r="V120" s="11">
        <f>(S120/$S$1)*'UPL Debt Allocated by DY'!$E$5</f>
        <v>189039.05009127199</v>
      </c>
      <c r="W120" s="11">
        <f>(T120/$T$1)*'UPL Debt Allocated by DY'!$E$6</f>
        <v>210469.57968190568</v>
      </c>
      <c r="X120" s="11">
        <f>'UC Withheld Payment by Hospital'!J120+'UC Withheld Payment by Hospital'!AA120</f>
        <v>8689561.3200000003</v>
      </c>
      <c r="Y120" s="11">
        <f>'UC Withheld Payment by Hospital'!K120+'UC Withheld Payment by Hospital'!AB120</f>
        <v>6551862.6500000004</v>
      </c>
      <c r="Z120" s="11">
        <f>'UC Withheld Payment by Hospital'!L120+'UC Withheld Payment by Hospital'!AC120</f>
        <v>7281360.0700000003</v>
      </c>
      <c r="AA120" s="11">
        <f>(X120/$X$1)*'UPL Debt Allocated by DY'!$E$4</f>
        <v>237628.48200680819</v>
      </c>
      <c r="AB120" s="11">
        <f>(Y120/$Y$1)*'UPL Debt Allocated by DY'!$E$5</f>
        <v>179151.60866728524</v>
      </c>
      <c r="AC120" s="11">
        <f>(Z120/$Z$1)*'UPL Debt Allocated by DY'!$E$6</f>
        <v>199099.61814933483</v>
      </c>
    </row>
    <row r="121" spans="1:29" ht="16.2" x14ac:dyDescent="0.3">
      <c r="A121" s="13" t="s">
        <v>344</v>
      </c>
      <c r="B121" s="13" t="s">
        <v>344</v>
      </c>
      <c r="C121" s="12" t="s">
        <v>70</v>
      </c>
      <c r="D121" s="12" t="s">
        <v>13</v>
      </c>
      <c r="E121" s="12"/>
      <c r="F121" s="12"/>
      <c r="G121" s="12" t="s">
        <v>733</v>
      </c>
      <c r="H121" s="11">
        <v>9159870.8000000007</v>
      </c>
      <c r="I121" s="11">
        <f>(H121/$H$1)*'UPL Debt Allocated by DY'!$E$2</f>
        <v>93767.800295749243</v>
      </c>
      <c r="J121" s="11">
        <v>19424214</v>
      </c>
      <c r="K121" s="11">
        <f>(J121/$J$1)*'UPL Debt Allocated by DY'!$E$3</f>
        <v>326970.58408120222</v>
      </c>
      <c r="L121" s="11">
        <f>'UC Withheld Payment by Hospital'!J121+'UC Withheld Payment by Hospital'!M121</f>
        <v>14452160.056452794</v>
      </c>
      <c r="M121" s="11">
        <f>'UC Withheld Payment by Hospital'!K121+'UC Withheld Payment by Hospital'!N121</f>
        <v>13195815.266506363</v>
      </c>
      <c r="N121" s="11">
        <f>'UC Withheld Payment by Hospital'!L121+'UC Withheld Payment by Hospital'!O121</f>
        <v>12011820.1056094</v>
      </c>
      <c r="O121" s="11">
        <f>(L121/$L$1)*'UPL Debt Allocated by DY'!$E$4</f>
        <v>395214.98605804268</v>
      </c>
      <c r="P121" s="11">
        <f>(M121/$M$1)*'UPL Debt Allocated by DY'!$E$5</f>
        <v>360821.28990767751</v>
      </c>
      <c r="Q121" s="11">
        <f>(N121/$N$1)*'UPL Debt Allocated by DY'!$E$6</f>
        <v>328448.08844968112</v>
      </c>
      <c r="R121" s="11">
        <f>'UC Withheld Payment by Hospital'!J121+'UC Withheld Payment by Hospital'!T121</f>
        <v>14473352.859423876</v>
      </c>
      <c r="S121" s="11">
        <f>'UC Withheld Payment by Hospital'!K121+'UC Withheld Payment by Hospital'!U121</f>
        <v>13225160.600747716</v>
      </c>
      <c r="T121" s="11">
        <f>'UC Withheld Payment by Hospital'!L121+'UC Withheld Payment by Hospital'!V121</f>
        <v>12058967.730642652</v>
      </c>
      <c r="U121" s="11">
        <f>(R121/$R$1)*'UPL Debt Allocated by DY'!$E$4</f>
        <v>395794.53356499184</v>
      </c>
      <c r="V121" s="11">
        <f>(S121/$S$1)*'UPL Debt Allocated by DY'!$E$5</f>
        <v>361623.69742399146</v>
      </c>
      <c r="W121" s="11">
        <f>(T121/$T$1)*'UPL Debt Allocated by DY'!$E$6</f>
        <v>329737.28086023702</v>
      </c>
      <c r="X121" s="11">
        <f>'UC Withheld Payment by Hospital'!J121+'UC Withheld Payment by Hospital'!AA121</f>
        <v>13958316.34</v>
      </c>
      <c r="Y121" s="11">
        <f>'UC Withheld Payment by Hospital'!K121+'UC Withheld Payment by Hospital'!AB121</f>
        <v>12597257.789999999</v>
      </c>
      <c r="Z121" s="11">
        <f>'UC Withheld Payment by Hospital'!L121+'UC Withheld Payment by Hospital'!AC121</f>
        <v>11442593.16</v>
      </c>
      <c r="AA121" s="11">
        <f>(X121/$X$1)*'UPL Debt Allocated by DY'!$E$4</f>
        <v>381710.12334199471</v>
      </c>
      <c r="AB121" s="11">
        <f>(Y121/$Y$1)*'UPL Debt Allocated by DY'!$E$5</f>
        <v>344454.56482134748</v>
      </c>
      <c r="AC121" s="11">
        <f>(Z121/$Z$1)*'UPL Debt Allocated by DY'!$E$6</f>
        <v>312883.29472685867</v>
      </c>
    </row>
    <row r="122" spans="1:29" ht="16.2" x14ac:dyDescent="0.3">
      <c r="A122" s="13" t="s">
        <v>886</v>
      </c>
      <c r="B122" s="13" t="s">
        <v>345</v>
      </c>
      <c r="C122" s="12" t="s">
        <v>885</v>
      </c>
      <c r="D122" s="12" t="s">
        <v>13</v>
      </c>
      <c r="E122" s="12"/>
      <c r="F122" s="12"/>
      <c r="G122" s="12" t="s">
        <v>673</v>
      </c>
      <c r="H122" s="11">
        <v>0</v>
      </c>
      <c r="I122" s="11">
        <f>(H122/$H$1)*'UPL Debt Allocated by DY'!$E$2</f>
        <v>0</v>
      </c>
      <c r="J122" s="11">
        <v>9589126.2200000007</v>
      </c>
      <c r="K122" s="11">
        <f>(J122/$J$1)*'UPL Debt Allocated by DY'!$E$3</f>
        <v>161415.13890764234</v>
      </c>
      <c r="L122" s="11">
        <f>'UC Withheld Payment by Hospital'!J122+'UC Withheld Payment by Hospital'!M122</f>
        <v>8187228.3776061852</v>
      </c>
      <c r="M122" s="11">
        <f>'UC Withheld Payment by Hospital'!K122+'UC Withheld Payment by Hospital'!N122</f>
        <v>7472344.4021100849</v>
      </c>
      <c r="N122" s="11">
        <f>'UC Withheld Payment by Hospital'!L122+'UC Withheld Payment by Hospital'!O122</f>
        <v>4964174.9417591598</v>
      </c>
      <c r="O122" s="11">
        <f>(L122/$L$1)*'UPL Debt Allocated by DY'!$E$4</f>
        <v>223891.4692662094</v>
      </c>
      <c r="P122" s="11">
        <f>(M122/$M$1)*'UPL Debt Allocated by DY'!$E$5</f>
        <v>204320.90714752764</v>
      </c>
      <c r="Q122" s="11">
        <f>(N122/$N$1)*'UPL Debt Allocated by DY'!$E$6</f>
        <v>135739.10997794484</v>
      </c>
      <c r="R122" s="11">
        <f>'UC Withheld Payment by Hospital'!J122+'UC Withheld Payment by Hospital'!T122</f>
        <v>8204425.0824853871</v>
      </c>
      <c r="S122" s="11">
        <f>'UC Withheld Payment by Hospital'!K122+'UC Withheld Payment by Hospital'!U122</f>
        <v>7493924.1796151893</v>
      </c>
      <c r="T122" s="11">
        <f>'UC Withheld Payment by Hospital'!L122+'UC Withheld Payment by Hospital'!V122</f>
        <v>5009219.3667500988</v>
      </c>
      <c r="U122" s="11">
        <f>(R122/$R$1)*'UPL Debt Allocated by DY'!$E$4</f>
        <v>224361.73775566221</v>
      </c>
      <c r="V122" s="11">
        <f>(S122/$S$1)*'UPL Debt Allocated by DY'!$E$5</f>
        <v>204910.97627156839</v>
      </c>
      <c r="W122" s="11">
        <f>(T122/$T$1)*'UPL Debt Allocated by DY'!$E$6</f>
        <v>136970.79303292831</v>
      </c>
      <c r="X122" s="11">
        <f>'UC Withheld Payment by Hospital'!J122+'UC Withheld Payment by Hospital'!AA122</f>
        <v>7786503.4400000004</v>
      </c>
      <c r="Y122" s="11">
        <f>'UC Withheld Payment by Hospital'!K122+'UC Withheld Payment by Hospital'!AB122</f>
        <v>7389172.2647243012</v>
      </c>
      <c r="Z122" s="11">
        <f>'UC Withheld Payment by Hospital'!L122+'UC Withheld Payment by Hospital'!AC122</f>
        <v>6761342.7698824424</v>
      </c>
      <c r="AA122" s="11">
        <f>(X122/$X$1)*'UPL Debt Allocated by DY'!$E$4</f>
        <v>212933.07273513667</v>
      </c>
      <c r="AB122" s="11">
        <f>(Y122/$Y$1)*'UPL Debt Allocated by DY'!$E$5</f>
        <v>202046.6802589407</v>
      </c>
      <c r="AC122" s="11">
        <f>(Z122/$Z$1)*'UPL Debt Allocated by DY'!$E$6</f>
        <v>184880.40018880158</v>
      </c>
    </row>
    <row r="123" spans="1:29" ht="16.2" x14ac:dyDescent="0.3">
      <c r="A123" s="13" t="s">
        <v>346</v>
      </c>
      <c r="B123" s="13" t="s">
        <v>346</v>
      </c>
      <c r="C123" s="12" t="s">
        <v>884</v>
      </c>
      <c r="D123" s="12" t="s">
        <v>13</v>
      </c>
      <c r="E123" s="12"/>
      <c r="F123" s="12"/>
      <c r="G123" s="12" t="s">
        <v>717</v>
      </c>
      <c r="H123" s="11">
        <v>17245562.02</v>
      </c>
      <c r="I123" s="11">
        <f>(H123/$H$1)*'UPL Debt Allocated by DY'!$E$2</f>
        <v>176539.43497536203</v>
      </c>
      <c r="J123" s="11">
        <v>12244384.99</v>
      </c>
      <c r="K123" s="11">
        <f>(J123/$J$1)*'UPL Debt Allocated by DY'!$E$3</f>
        <v>206111.49114684411</v>
      </c>
      <c r="L123" s="11">
        <f>'UC Withheld Payment by Hospital'!J123+'UC Withheld Payment by Hospital'!M123</f>
        <v>10736896.547214227</v>
      </c>
      <c r="M123" s="11">
        <f>'UC Withheld Payment by Hospital'!K123+'UC Withheld Payment by Hospital'!N123</f>
        <v>11503418.138606627</v>
      </c>
      <c r="N123" s="11">
        <f>'UC Withheld Payment by Hospital'!L123+'UC Withheld Payment by Hospital'!O123</f>
        <v>11589600.940101095</v>
      </c>
      <c r="O123" s="11">
        <f>(L123/$L$1)*'UPL Debt Allocated by DY'!$E$4</f>
        <v>293615.79187045299</v>
      </c>
      <c r="P123" s="11">
        <f>(M123/$M$1)*'UPL Debt Allocated by DY'!$E$5</f>
        <v>314545.0347167768</v>
      </c>
      <c r="Q123" s="11">
        <f>(N123/$N$1)*'UPL Debt Allocated by DY'!$E$6</f>
        <v>316903.03727519163</v>
      </c>
      <c r="R123" s="11">
        <f>'UC Withheld Payment by Hospital'!J123+'UC Withheld Payment by Hospital'!T123</f>
        <v>10758521.619378839</v>
      </c>
      <c r="S123" s="11">
        <f>'UC Withheld Payment by Hospital'!K123+'UC Withheld Payment by Hospital'!U123</f>
        <v>11530987.139274837</v>
      </c>
      <c r="T123" s="11">
        <f>'UC Withheld Payment by Hospital'!L123+'UC Withheld Payment by Hospital'!V123</f>
        <v>11635830.169602502</v>
      </c>
      <c r="U123" s="11">
        <f>(R123/$R$1)*'UPL Debt Allocated by DY'!$E$4</f>
        <v>294207.16039672564</v>
      </c>
      <c r="V123" s="11">
        <f>(S123/$S$1)*'UPL Debt Allocated by DY'!$E$5</f>
        <v>315298.87085207168</v>
      </c>
      <c r="W123" s="11">
        <f>(T123/$T$1)*'UPL Debt Allocated by DY'!$E$6</f>
        <v>318167.11731691222</v>
      </c>
      <c r="X123" s="11">
        <f>'UC Withheld Payment by Hospital'!J123+'UC Withheld Payment by Hospital'!AA123</f>
        <v>10232979.909999998</v>
      </c>
      <c r="Y123" s="11">
        <f>'UC Withheld Payment by Hospital'!K123+'UC Withheld Payment by Hospital'!AB123</f>
        <v>10941092.58</v>
      </c>
      <c r="Z123" s="11">
        <f>'UC Withheld Payment by Hospital'!L123+'UC Withheld Payment by Hospital'!AC123</f>
        <v>11031462.050000001</v>
      </c>
      <c r="AA123" s="11">
        <f>(X123/$X$1)*'UPL Debt Allocated by DY'!$E$4</f>
        <v>279835.47073000739</v>
      </c>
      <c r="AB123" s="11">
        <f>(Y123/$Y$1)*'UPL Debt Allocated by DY'!$E$5</f>
        <v>299169.0212377542</v>
      </c>
      <c r="AC123" s="11">
        <f>(Z123/$Z$1)*'UPL Debt Allocated by DY'!$E$6</f>
        <v>301641.4324616525</v>
      </c>
    </row>
    <row r="124" spans="1:29" ht="16.2" x14ac:dyDescent="0.3">
      <c r="A124" s="13" t="s">
        <v>347</v>
      </c>
      <c r="B124" s="13" t="s">
        <v>347</v>
      </c>
      <c r="C124" s="12" t="s">
        <v>883</v>
      </c>
      <c r="D124" s="12" t="s">
        <v>28</v>
      </c>
      <c r="E124" s="12" t="s">
        <v>14</v>
      </c>
      <c r="F124" s="12"/>
      <c r="G124" s="12" t="s">
        <v>882</v>
      </c>
      <c r="H124" s="11">
        <v>0</v>
      </c>
      <c r="I124" s="11">
        <f>(H124/$H$1)*'UPL Debt Allocated by DY'!$E$2</f>
        <v>0</v>
      </c>
      <c r="J124" s="11">
        <v>0</v>
      </c>
      <c r="K124" s="11">
        <f>(J124/$J$1)*'UPL Debt Allocated by DY'!$E$3</f>
        <v>0</v>
      </c>
      <c r="L124" s="11">
        <f>'UC Withheld Payment by Hospital'!J124+'UC Withheld Payment by Hospital'!M124</f>
        <v>0</v>
      </c>
      <c r="M124" s="11">
        <f>'UC Withheld Payment by Hospital'!K124+'UC Withheld Payment by Hospital'!N124</f>
        <v>1257323.4856517569</v>
      </c>
      <c r="N124" s="11">
        <f>'UC Withheld Payment by Hospital'!L124+'UC Withheld Payment by Hospital'!O124</f>
        <v>748267.16661240067</v>
      </c>
      <c r="O124" s="11">
        <f>(L124/$L$1)*'UPL Debt Allocated by DY'!$E$4</f>
        <v>0</v>
      </c>
      <c r="P124" s="11">
        <f>(M124/$M$1)*'UPL Debt Allocated by DY'!$E$5</f>
        <v>34379.769098131255</v>
      </c>
      <c r="Q124" s="11">
        <f>(N124/$N$1)*'UPL Debt Allocated by DY'!$E$6</f>
        <v>20460.423013555737</v>
      </c>
      <c r="R124" s="11">
        <f>'UC Withheld Payment by Hospital'!J124+'UC Withheld Payment by Hospital'!T124</f>
        <v>0</v>
      </c>
      <c r="S124" s="11">
        <f>'UC Withheld Payment by Hospital'!K124+'UC Withheld Payment by Hospital'!U124</f>
        <v>1257323.4856517569</v>
      </c>
      <c r="T124" s="11">
        <f>'UC Withheld Payment by Hospital'!L124+'UC Withheld Payment by Hospital'!V124</f>
        <v>748267.16661240067</v>
      </c>
      <c r="U124" s="11">
        <f>(R124/$R$1)*'UPL Debt Allocated by DY'!$E$4</f>
        <v>0</v>
      </c>
      <c r="V124" s="11">
        <f>(S124/$S$1)*'UPL Debt Allocated by DY'!$E$5</f>
        <v>34379.769098131241</v>
      </c>
      <c r="W124" s="11">
        <f>(T124/$T$1)*'UPL Debt Allocated by DY'!$E$6</f>
        <v>20460.423013555737</v>
      </c>
      <c r="X124" s="11">
        <f>'UC Withheld Payment by Hospital'!J124+'UC Withheld Payment by Hospital'!AA124</f>
        <v>0</v>
      </c>
      <c r="Y124" s="11">
        <f>'UC Withheld Payment by Hospital'!K124+'UC Withheld Payment by Hospital'!AB124</f>
        <v>1253239.2653278776</v>
      </c>
      <c r="Z124" s="11">
        <f>'UC Withheld Payment by Hospital'!L124+'UC Withheld Payment by Hospital'!AC124</f>
        <v>742752.8900888135</v>
      </c>
      <c r="AA124" s="11">
        <f>(X124/$X$1)*'UPL Debt Allocated by DY'!$E$4</f>
        <v>0</v>
      </c>
      <c r="AB124" s="11">
        <f>(Y124/$Y$1)*'UPL Debt Allocated by DY'!$E$5</f>
        <v>34268.091750747553</v>
      </c>
      <c r="AC124" s="11">
        <f>(Z124/$Z$1)*'UPL Debt Allocated by DY'!$E$6</f>
        <v>20309.642068833662</v>
      </c>
    </row>
    <row r="125" spans="1:29" ht="16.2" x14ac:dyDescent="0.3">
      <c r="A125" s="13" t="s">
        <v>646</v>
      </c>
      <c r="B125" s="13" t="s">
        <v>646</v>
      </c>
      <c r="C125" s="12" t="s">
        <v>634</v>
      </c>
      <c r="D125" s="12" t="s">
        <v>13</v>
      </c>
      <c r="E125" s="12"/>
      <c r="F125" s="12"/>
      <c r="G125" s="12" t="s">
        <v>673</v>
      </c>
      <c r="H125" s="11">
        <v>0</v>
      </c>
      <c r="I125" s="11">
        <f>(H125/$H$1)*'UPL Debt Allocated by DY'!$E$2</f>
        <v>0</v>
      </c>
      <c r="J125" s="11">
        <v>0</v>
      </c>
      <c r="K125" s="11">
        <f>(J125/$J$1)*'UPL Debt Allocated by DY'!$E$3</f>
        <v>0</v>
      </c>
      <c r="L125" s="11">
        <f>'UC Withheld Payment by Hospital'!J125+'UC Withheld Payment by Hospital'!M125</f>
        <v>0</v>
      </c>
      <c r="M125" s="11">
        <f>'UC Withheld Payment by Hospital'!K125+'UC Withheld Payment by Hospital'!N125</f>
        <v>308078.72145187476</v>
      </c>
      <c r="N125" s="11">
        <f>'UC Withheld Payment by Hospital'!L125+'UC Withheld Payment by Hospital'!O125</f>
        <v>0</v>
      </c>
      <c r="O125" s="11">
        <f>(L125/$L$1)*'UPL Debt Allocated by DY'!$E$4</f>
        <v>0</v>
      </c>
      <c r="P125" s="11">
        <f>(M125/$M$1)*'UPL Debt Allocated by DY'!$E$5</f>
        <v>8423.9858941890052</v>
      </c>
      <c r="Q125" s="11">
        <f>(N125/$N$1)*'UPL Debt Allocated by DY'!$E$6</f>
        <v>0</v>
      </c>
      <c r="R125" s="11">
        <f>'UC Withheld Payment by Hospital'!J125+'UC Withheld Payment by Hospital'!T125</f>
        <v>0</v>
      </c>
      <c r="S125" s="11">
        <f>'UC Withheld Payment by Hospital'!K125+'UC Withheld Payment by Hospital'!U125</f>
        <v>323182.82324410672</v>
      </c>
      <c r="T125" s="11">
        <f>'UC Withheld Payment by Hospital'!L125+'UC Withheld Payment by Hospital'!V125</f>
        <v>0</v>
      </c>
      <c r="U125" s="11">
        <f>(R125/$R$1)*'UPL Debt Allocated by DY'!$E$4</f>
        <v>0</v>
      </c>
      <c r="V125" s="11">
        <f>(S125/$S$1)*'UPL Debt Allocated by DY'!$E$5</f>
        <v>8836.9866358258514</v>
      </c>
      <c r="W125" s="11">
        <f>(T125/$T$1)*'UPL Debt Allocated by DY'!$E$6</f>
        <v>0</v>
      </c>
      <c r="X125" s="11">
        <f>'UC Withheld Payment by Hospital'!J125+'UC Withheld Payment by Hospital'!AA125</f>
        <v>0</v>
      </c>
      <c r="Y125" s="11">
        <f>'UC Withheld Payment by Hospital'!K125+'UC Withheld Payment by Hospital'!AB125</f>
        <v>2099661.4499729951</v>
      </c>
      <c r="Z125" s="11">
        <f>'UC Withheld Payment by Hospital'!L125+'UC Withheld Payment by Hospital'!AC125</f>
        <v>0</v>
      </c>
      <c r="AA125" s="11">
        <f>(X125/$X$1)*'UPL Debt Allocated by DY'!$E$4</f>
        <v>0</v>
      </c>
      <c r="AB125" s="11">
        <f>(Y125/$Y$1)*'UPL Debt Allocated by DY'!$E$5</f>
        <v>57412.333944355014</v>
      </c>
      <c r="AC125" s="11">
        <f>(Z125/$Z$1)*'UPL Debt Allocated by DY'!$E$6</f>
        <v>0</v>
      </c>
    </row>
    <row r="126" spans="1:29" ht="16.2" x14ac:dyDescent="0.3">
      <c r="A126" s="13" t="s">
        <v>348</v>
      </c>
      <c r="B126" s="13" t="s">
        <v>348</v>
      </c>
      <c r="C126" s="12" t="s">
        <v>71</v>
      </c>
      <c r="D126" s="12" t="s">
        <v>28</v>
      </c>
      <c r="E126" s="12" t="s">
        <v>14</v>
      </c>
      <c r="F126" s="12"/>
      <c r="G126" s="12" t="s">
        <v>835</v>
      </c>
      <c r="H126" s="11">
        <v>307163.27999999997</v>
      </c>
      <c r="I126" s="11">
        <f>(H126/$H$1)*'UPL Debt Allocated by DY'!$E$2</f>
        <v>3144.3702347010503</v>
      </c>
      <c r="J126" s="11">
        <v>822319.98</v>
      </c>
      <c r="K126" s="11">
        <f>(J126/$J$1)*'UPL Debt Allocated by DY'!$E$3</f>
        <v>13842.230329744232</v>
      </c>
      <c r="L126" s="11">
        <f>'UC Withheld Payment by Hospital'!J126+'UC Withheld Payment by Hospital'!M126</f>
        <v>526765.20809076761</v>
      </c>
      <c r="M126" s="11">
        <f>'UC Withheld Payment by Hospital'!K126+'UC Withheld Payment by Hospital'!N126</f>
        <v>272503.32033997634</v>
      </c>
      <c r="N126" s="11">
        <f>'UC Withheld Payment by Hospital'!L126+'UC Withheld Payment by Hospital'!O126</f>
        <v>334131.53857998195</v>
      </c>
      <c r="O126" s="11">
        <f>(L126/$L$1)*'UPL Debt Allocated by DY'!$E$4</f>
        <v>14405.147988829616</v>
      </c>
      <c r="P126" s="11">
        <f>(M126/$M$1)*'UPL Debt Allocated by DY'!$E$5</f>
        <v>7451.2258290523341</v>
      </c>
      <c r="Q126" s="11">
        <f>(N126/$N$1)*'UPL Debt Allocated by DY'!$E$6</f>
        <v>9136.4059878066437</v>
      </c>
      <c r="R126" s="11">
        <f>'UC Withheld Payment by Hospital'!J126+'UC Withheld Payment by Hospital'!T126</f>
        <v>526765.20809076761</v>
      </c>
      <c r="S126" s="11">
        <f>'UC Withheld Payment by Hospital'!K126+'UC Withheld Payment by Hospital'!U126</f>
        <v>272503.32033997634</v>
      </c>
      <c r="T126" s="11">
        <f>'UC Withheld Payment by Hospital'!L126+'UC Withheld Payment by Hospital'!V126</f>
        <v>334131.53857998195</v>
      </c>
      <c r="U126" s="11">
        <f>(R126/$R$1)*'UPL Debt Allocated by DY'!$E$4</f>
        <v>14405.147988829616</v>
      </c>
      <c r="V126" s="11">
        <f>(S126/$S$1)*'UPL Debt Allocated by DY'!$E$5</f>
        <v>7451.2258290523305</v>
      </c>
      <c r="W126" s="11">
        <f>(T126/$T$1)*'UPL Debt Allocated by DY'!$E$6</f>
        <v>9136.4059878066437</v>
      </c>
      <c r="X126" s="11">
        <f>'UC Withheld Payment by Hospital'!J126+'UC Withheld Payment by Hospital'!AA126</f>
        <v>524553.36111222557</v>
      </c>
      <c r="Y126" s="11">
        <f>'UC Withheld Payment by Hospital'!K126+'UC Withheld Payment by Hospital'!AB126</f>
        <v>267590.44043102098</v>
      </c>
      <c r="Z126" s="11">
        <f>'UC Withheld Payment by Hospital'!L126+'UC Withheld Payment by Hospital'!AC126</f>
        <v>325750.33293324342</v>
      </c>
      <c r="AA126" s="11">
        <f>(X126/$X$1)*'UPL Debt Allocated by DY'!$E$4</f>
        <v>14344.661869843076</v>
      </c>
      <c r="AB126" s="11">
        <f>(Y126/$Y$1)*'UPL Debt Allocated by DY'!$E$5</f>
        <v>7316.889933155845</v>
      </c>
      <c r="AC126" s="11">
        <f>(Z126/$Z$1)*'UPL Debt Allocated by DY'!$E$6</f>
        <v>8907.2324779328555</v>
      </c>
    </row>
    <row r="127" spans="1:29" ht="16.2" x14ac:dyDescent="0.3">
      <c r="A127" s="13" t="s">
        <v>349</v>
      </c>
      <c r="B127" s="13" t="s">
        <v>349</v>
      </c>
      <c r="C127" s="12" t="s">
        <v>72</v>
      </c>
      <c r="D127" s="12" t="s">
        <v>13</v>
      </c>
      <c r="E127" s="12"/>
      <c r="F127" s="12" t="s">
        <v>661</v>
      </c>
      <c r="G127" s="12" t="s">
        <v>678</v>
      </c>
      <c r="H127" s="11">
        <v>1065268</v>
      </c>
      <c r="I127" s="11">
        <f>(H127/$H$1)*'UPL Debt Allocated by DY'!$E$2</f>
        <v>10904.939520047836</v>
      </c>
      <c r="J127" s="11">
        <v>612862.41</v>
      </c>
      <c r="K127" s="11">
        <f>(J127/$J$1)*'UPL Debt Allocated by DY'!$E$3</f>
        <v>10316.400970413179</v>
      </c>
      <c r="L127" s="11">
        <f>'UC Withheld Payment by Hospital'!J127+'UC Withheld Payment by Hospital'!M127</f>
        <v>378431.00335174392</v>
      </c>
      <c r="M127" s="11">
        <f>'UC Withheld Payment by Hospital'!K127+'UC Withheld Payment by Hospital'!N127</f>
        <v>234989.51</v>
      </c>
      <c r="N127" s="11">
        <f>'UC Withheld Payment by Hospital'!L127+'UC Withheld Payment by Hospital'!O127</f>
        <v>279680.94706516399</v>
      </c>
      <c r="O127" s="11">
        <f>(L127/$L$1)*'UPL Debt Allocated by DY'!$E$4</f>
        <v>10348.737014354634</v>
      </c>
      <c r="P127" s="11">
        <f>(M127/$M$1)*'UPL Debt Allocated by DY'!$E$5</f>
        <v>6425.4626486159741</v>
      </c>
      <c r="Q127" s="11">
        <f>(N127/$N$1)*'UPL Debt Allocated by DY'!$E$6</f>
        <v>7647.5231589966579</v>
      </c>
      <c r="R127" s="11">
        <f>'UC Withheld Payment by Hospital'!J127+'UC Withheld Payment by Hospital'!T127</f>
        <v>378916.01737993176</v>
      </c>
      <c r="S127" s="11">
        <f>'UC Withheld Payment by Hospital'!K127+'UC Withheld Payment by Hospital'!U127</f>
        <v>234989.51</v>
      </c>
      <c r="T127" s="11">
        <f>'UC Withheld Payment by Hospital'!L127+'UC Withheld Payment by Hospital'!V127</f>
        <v>280156.6738229763</v>
      </c>
      <c r="U127" s="11">
        <f>(R127/$R$1)*'UPL Debt Allocated by DY'!$E$4</f>
        <v>10362.000416616956</v>
      </c>
      <c r="V127" s="11">
        <f>(S127/$S$1)*'UPL Debt Allocated by DY'!$E$5</f>
        <v>6425.4626486159723</v>
      </c>
      <c r="W127" s="11">
        <f>(T127/$T$1)*'UPL Debt Allocated by DY'!$E$6</f>
        <v>7660.5313078745166</v>
      </c>
      <c r="X127" s="11">
        <f>'UC Withheld Payment by Hospital'!J127+'UC Withheld Payment by Hospital'!AA127</f>
        <v>367129</v>
      </c>
      <c r="Y127" s="11">
        <f>'UC Withheld Payment by Hospital'!K127+'UC Withheld Payment by Hospital'!AB127</f>
        <v>234989.51</v>
      </c>
      <c r="Z127" s="11">
        <f>'UC Withheld Payment by Hospital'!L127+'UC Withheld Payment by Hospital'!AC127</f>
        <v>273937.36</v>
      </c>
      <c r="AA127" s="11">
        <f>(X127/$X$1)*'UPL Debt Allocated by DY'!$E$4</f>
        <v>10039.667568705008</v>
      </c>
      <c r="AB127" s="11">
        <f>(Y127/$Y$1)*'UPL Debt Allocated by DY'!$E$5</f>
        <v>6425.4626486159805</v>
      </c>
      <c r="AC127" s="11">
        <f>(Z127/$Z$1)*'UPL Debt Allocated by DY'!$E$6</f>
        <v>7490.4720063976811</v>
      </c>
    </row>
    <row r="128" spans="1:29" ht="16.2" x14ac:dyDescent="0.3">
      <c r="A128" s="14" t="s">
        <v>881</v>
      </c>
      <c r="B128" s="13" t="s">
        <v>881</v>
      </c>
      <c r="C128" s="12" t="s">
        <v>880</v>
      </c>
      <c r="D128" s="12" t="s">
        <v>13</v>
      </c>
      <c r="E128" s="12"/>
      <c r="F128" s="12"/>
      <c r="G128" s="12" t="s">
        <v>789</v>
      </c>
      <c r="H128" s="11">
        <v>0</v>
      </c>
      <c r="I128" s="11">
        <f>(H128/$H$1)*'UPL Debt Allocated by DY'!$E$2</f>
        <v>0</v>
      </c>
      <c r="J128" s="11">
        <v>0</v>
      </c>
      <c r="K128" s="11">
        <f>(J128/$J$1)*'UPL Debt Allocated by DY'!$E$3</f>
        <v>0</v>
      </c>
      <c r="L128" s="11">
        <f>'UC Withheld Payment by Hospital'!J128+'UC Withheld Payment by Hospital'!M128</f>
        <v>0</v>
      </c>
      <c r="M128" s="11">
        <f>'UC Withheld Payment by Hospital'!K128+'UC Withheld Payment by Hospital'!N128</f>
        <v>0</v>
      </c>
      <c r="N128" s="11">
        <f>'UC Withheld Payment by Hospital'!L128+'UC Withheld Payment by Hospital'!O128</f>
        <v>0</v>
      </c>
      <c r="O128" s="11">
        <f>(L128/$L$1)*'UPL Debt Allocated by DY'!$E$4</f>
        <v>0</v>
      </c>
      <c r="P128" s="11">
        <f>(M128/$M$1)*'UPL Debt Allocated by DY'!$E$5</f>
        <v>0</v>
      </c>
      <c r="Q128" s="11">
        <f>(N128/$N$1)*'UPL Debt Allocated by DY'!$E$6</f>
        <v>0</v>
      </c>
      <c r="R128" s="11">
        <f>'UC Withheld Payment by Hospital'!J128+'UC Withheld Payment by Hospital'!T128</f>
        <v>0</v>
      </c>
      <c r="S128" s="11">
        <f>'UC Withheld Payment by Hospital'!K128+'UC Withheld Payment by Hospital'!U128</f>
        <v>0</v>
      </c>
      <c r="T128" s="11">
        <f>'UC Withheld Payment by Hospital'!L128+'UC Withheld Payment by Hospital'!V128</f>
        <v>0</v>
      </c>
      <c r="U128" s="11">
        <f>(R128/$R$1)*'UPL Debt Allocated by DY'!$E$4</f>
        <v>0</v>
      </c>
      <c r="V128" s="11">
        <f>(S128/$S$1)*'UPL Debt Allocated by DY'!$E$5</f>
        <v>0</v>
      </c>
      <c r="W128" s="11">
        <f>(T128/$T$1)*'UPL Debt Allocated by DY'!$E$6</f>
        <v>0</v>
      </c>
      <c r="X128" s="11">
        <f>'UC Withheld Payment by Hospital'!J128+'UC Withheld Payment by Hospital'!AA128</f>
        <v>0</v>
      </c>
      <c r="Y128" s="11">
        <f>'UC Withheld Payment by Hospital'!K128+'UC Withheld Payment by Hospital'!AB128</f>
        <v>0</v>
      </c>
      <c r="Z128" s="11">
        <f>'UC Withheld Payment by Hospital'!L128+'UC Withheld Payment by Hospital'!AC128</f>
        <v>0</v>
      </c>
      <c r="AA128" s="11">
        <f>(X128/$X$1)*'UPL Debt Allocated by DY'!$E$4</f>
        <v>0</v>
      </c>
      <c r="AB128" s="11">
        <f>(Y128/$Y$1)*'UPL Debt Allocated by DY'!$E$5</f>
        <v>0</v>
      </c>
      <c r="AC128" s="11">
        <f>(Z128/$Z$1)*'UPL Debt Allocated by DY'!$E$6</f>
        <v>0</v>
      </c>
    </row>
    <row r="129" spans="1:29" ht="16.2" x14ac:dyDescent="0.3">
      <c r="A129" s="14" t="s">
        <v>879</v>
      </c>
      <c r="B129" s="13" t="s">
        <v>879</v>
      </c>
      <c r="C129" s="12" t="s">
        <v>878</v>
      </c>
      <c r="D129" s="12" t="s">
        <v>13</v>
      </c>
      <c r="E129" s="12"/>
      <c r="F129" s="12"/>
      <c r="G129" s="12" t="s">
        <v>827</v>
      </c>
      <c r="H129" s="11">
        <v>0</v>
      </c>
      <c r="I129" s="11">
        <f>(H129/$H$1)*'UPL Debt Allocated by DY'!$E$2</f>
        <v>0</v>
      </c>
      <c r="J129" s="11">
        <v>0</v>
      </c>
      <c r="K129" s="11">
        <f>(J129/$J$1)*'UPL Debt Allocated by DY'!$E$3</f>
        <v>0</v>
      </c>
      <c r="L129" s="11">
        <f>'UC Withheld Payment by Hospital'!J129+'UC Withheld Payment by Hospital'!M129</f>
        <v>0</v>
      </c>
      <c r="M129" s="11">
        <f>'UC Withheld Payment by Hospital'!K129+'UC Withheld Payment by Hospital'!N129</f>
        <v>0</v>
      </c>
      <c r="N129" s="11">
        <f>'UC Withheld Payment by Hospital'!L129+'UC Withheld Payment by Hospital'!O129</f>
        <v>0</v>
      </c>
      <c r="O129" s="11">
        <f>(L129/$L$1)*'UPL Debt Allocated by DY'!$E$4</f>
        <v>0</v>
      </c>
      <c r="P129" s="11">
        <f>(M129/$M$1)*'UPL Debt Allocated by DY'!$E$5</f>
        <v>0</v>
      </c>
      <c r="Q129" s="11">
        <f>(N129/$N$1)*'UPL Debt Allocated by DY'!$E$6</f>
        <v>0</v>
      </c>
      <c r="R129" s="11">
        <f>'UC Withheld Payment by Hospital'!J129+'UC Withheld Payment by Hospital'!T129</f>
        <v>0</v>
      </c>
      <c r="S129" s="11">
        <f>'UC Withheld Payment by Hospital'!K129+'UC Withheld Payment by Hospital'!U129</f>
        <v>0</v>
      </c>
      <c r="T129" s="11">
        <f>'UC Withheld Payment by Hospital'!L129+'UC Withheld Payment by Hospital'!V129</f>
        <v>0</v>
      </c>
      <c r="U129" s="11">
        <f>(R129/$R$1)*'UPL Debt Allocated by DY'!$E$4</f>
        <v>0</v>
      </c>
      <c r="V129" s="11">
        <f>(S129/$S$1)*'UPL Debt Allocated by DY'!$E$5</f>
        <v>0</v>
      </c>
      <c r="W129" s="11">
        <f>(T129/$T$1)*'UPL Debt Allocated by DY'!$E$6</f>
        <v>0</v>
      </c>
      <c r="X129" s="11">
        <f>'UC Withheld Payment by Hospital'!J129+'UC Withheld Payment by Hospital'!AA129</f>
        <v>0</v>
      </c>
      <c r="Y129" s="11">
        <f>'UC Withheld Payment by Hospital'!K129+'UC Withheld Payment by Hospital'!AB129</f>
        <v>0</v>
      </c>
      <c r="Z129" s="11">
        <f>'UC Withheld Payment by Hospital'!L129+'UC Withheld Payment by Hospital'!AC129</f>
        <v>0</v>
      </c>
      <c r="AA129" s="11">
        <f>(X129/$X$1)*'UPL Debt Allocated by DY'!$E$4</f>
        <v>0</v>
      </c>
      <c r="AB129" s="11">
        <f>(Y129/$Y$1)*'UPL Debt Allocated by DY'!$E$5</f>
        <v>0</v>
      </c>
      <c r="AC129" s="11">
        <f>(Z129/$Z$1)*'UPL Debt Allocated by DY'!$E$6</f>
        <v>0</v>
      </c>
    </row>
    <row r="130" spans="1:29" ht="16.2" x14ac:dyDescent="0.3">
      <c r="A130" s="13" t="s">
        <v>350</v>
      </c>
      <c r="B130" s="13" t="s">
        <v>350</v>
      </c>
      <c r="C130" s="12" t="s">
        <v>584</v>
      </c>
      <c r="D130" s="12" t="s">
        <v>744</v>
      </c>
      <c r="E130" s="12"/>
      <c r="F130" s="12"/>
      <c r="G130" s="12" t="s">
        <v>698</v>
      </c>
      <c r="H130" s="11">
        <v>128066</v>
      </c>
      <c r="I130" s="11">
        <f>(H130/$H$1)*'UPL Debt Allocated by DY'!$E$2</f>
        <v>1310.986516608446</v>
      </c>
      <c r="J130" s="11">
        <v>202693</v>
      </c>
      <c r="K130" s="11">
        <f>(J130/$J$1)*'UPL Debt Allocated by DY'!$E$3</f>
        <v>3411.9603809539535</v>
      </c>
      <c r="L130" s="11">
        <f>'UC Withheld Payment by Hospital'!J130+'UC Withheld Payment by Hospital'!M130</f>
        <v>561767.96</v>
      </c>
      <c r="M130" s="11">
        <f>'UC Withheld Payment by Hospital'!K130+'UC Withheld Payment by Hospital'!N130</f>
        <v>47783.66</v>
      </c>
      <c r="N130" s="11">
        <f>'UC Withheld Payment by Hospital'!L130+'UC Withheld Payment by Hospital'!O130</f>
        <v>33056.89</v>
      </c>
      <c r="O130" s="11">
        <f>(L130/$L$1)*'UPL Debt Allocated by DY'!$E$4</f>
        <v>15362.3483003238</v>
      </c>
      <c r="P130" s="11">
        <f>(M130/$M$1)*'UPL Debt Allocated by DY'!$E$5</f>
        <v>1306.5779938183846</v>
      </c>
      <c r="Q130" s="11">
        <f>(N130/$N$1)*'UPL Debt Allocated by DY'!$E$6</f>
        <v>903.89901240038125</v>
      </c>
      <c r="R130" s="11">
        <f>'UC Withheld Payment by Hospital'!J130+'UC Withheld Payment by Hospital'!T130</f>
        <v>561767.96</v>
      </c>
      <c r="S130" s="11">
        <f>'UC Withheld Payment by Hospital'!K130+'UC Withheld Payment by Hospital'!U130</f>
        <v>47783.66</v>
      </c>
      <c r="T130" s="11">
        <f>'UC Withheld Payment by Hospital'!L130+'UC Withheld Payment by Hospital'!V130</f>
        <v>33056.89</v>
      </c>
      <c r="U130" s="11">
        <f>(R130/$R$1)*'UPL Debt Allocated by DY'!$E$4</f>
        <v>15362.3483003238</v>
      </c>
      <c r="V130" s="11">
        <f>(S130/$S$1)*'UPL Debt Allocated by DY'!$E$5</f>
        <v>1306.5779938183839</v>
      </c>
      <c r="W130" s="11">
        <f>(T130/$T$1)*'UPL Debt Allocated by DY'!$E$6</f>
        <v>903.89901240038125</v>
      </c>
      <c r="X130" s="11">
        <f>'UC Withheld Payment by Hospital'!J130+'UC Withheld Payment by Hospital'!AA130</f>
        <v>561767.96</v>
      </c>
      <c r="Y130" s="11">
        <f>'UC Withheld Payment by Hospital'!K130+'UC Withheld Payment by Hospital'!AB130</f>
        <v>47783.66</v>
      </c>
      <c r="Z130" s="11">
        <f>'UC Withheld Payment by Hospital'!L130+'UC Withheld Payment by Hospital'!AC130</f>
        <v>33056.89</v>
      </c>
      <c r="AA130" s="11">
        <f>(X130/$X$1)*'UPL Debt Allocated by DY'!$E$4</f>
        <v>15362.348300323789</v>
      </c>
      <c r="AB130" s="11">
        <f>(Y130/$Y$1)*'UPL Debt Allocated by DY'!$E$5</f>
        <v>1306.5779938183857</v>
      </c>
      <c r="AC130" s="11">
        <f>(Z130/$Z$1)*'UPL Debt Allocated by DY'!$E$6</f>
        <v>903.89901240038034</v>
      </c>
    </row>
    <row r="131" spans="1:29" ht="16.2" x14ac:dyDescent="0.3">
      <c r="A131" s="13" t="s">
        <v>351</v>
      </c>
      <c r="B131" s="13" t="s">
        <v>351</v>
      </c>
      <c r="C131" s="12" t="s">
        <v>73</v>
      </c>
      <c r="D131" s="12" t="s">
        <v>28</v>
      </c>
      <c r="E131" s="12" t="s">
        <v>14</v>
      </c>
      <c r="F131" s="12"/>
      <c r="G131" s="12" t="s">
        <v>877</v>
      </c>
      <c r="H131" s="11">
        <v>523605.44</v>
      </c>
      <c r="I131" s="11">
        <f>(H131/$H$1)*'UPL Debt Allocated by DY'!$E$2</f>
        <v>5360.0461626257766</v>
      </c>
      <c r="J131" s="11">
        <v>243687.02000000002</v>
      </c>
      <c r="K131" s="11">
        <f>(J131/$J$1)*'UPL Debt Allocated by DY'!$E$3</f>
        <v>4102.0186074148278</v>
      </c>
      <c r="L131" s="11">
        <f>'UC Withheld Payment by Hospital'!J131+'UC Withheld Payment by Hospital'!M131</f>
        <v>1255977.1000000001</v>
      </c>
      <c r="M131" s="11">
        <f>'UC Withheld Payment by Hospital'!K131+'UC Withheld Payment by Hospital'!N131</f>
        <v>545668.01918892423</v>
      </c>
      <c r="N131" s="11">
        <f>'UC Withheld Payment by Hospital'!L131+'UC Withheld Payment by Hospital'!O131</f>
        <v>1041079.7548656152</v>
      </c>
      <c r="O131" s="11">
        <f>(L131/$L$1)*'UPL Debt Allocated by DY'!$E$4</f>
        <v>34346.490083611425</v>
      </c>
      <c r="P131" s="11">
        <f>(M131/$M$1)*'UPL Debt Allocated by DY'!$E$5</f>
        <v>14920.536137305437</v>
      </c>
      <c r="Q131" s="11">
        <f>(N131/$N$1)*'UPL Debt Allocated by DY'!$E$6</f>
        <v>28467.014357765071</v>
      </c>
      <c r="R131" s="11">
        <f>'UC Withheld Payment by Hospital'!J131+'UC Withheld Payment by Hospital'!T131</f>
        <v>1255977.1000000001</v>
      </c>
      <c r="S131" s="11">
        <f>'UC Withheld Payment by Hospital'!K131+'UC Withheld Payment by Hospital'!U131</f>
        <v>545668.01918892423</v>
      </c>
      <c r="T131" s="11">
        <f>'UC Withheld Payment by Hospital'!L131+'UC Withheld Payment by Hospital'!V131</f>
        <v>1041079.7548656152</v>
      </c>
      <c r="U131" s="11">
        <f>(R131/$R$1)*'UPL Debt Allocated by DY'!$E$4</f>
        <v>34346.490083611425</v>
      </c>
      <c r="V131" s="11">
        <f>(S131/$S$1)*'UPL Debt Allocated by DY'!$E$5</f>
        <v>14920.536137305429</v>
      </c>
      <c r="W131" s="11">
        <f>(T131/$T$1)*'UPL Debt Allocated by DY'!$E$6</f>
        <v>28467.014357765071</v>
      </c>
      <c r="X131" s="11">
        <f>'UC Withheld Payment by Hospital'!J131+'UC Withheld Payment by Hospital'!AA131</f>
        <v>1255977.1000000001</v>
      </c>
      <c r="Y131" s="11">
        <f>'UC Withheld Payment by Hospital'!K131+'UC Withheld Payment by Hospital'!AB131</f>
        <v>533900.41</v>
      </c>
      <c r="Z131" s="11">
        <f>'UC Withheld Payment by Hospital'!L131+'UC Withheld Payment by Hospital'!AC131</f>
        <v>1014903.12</v>
      </c>
      <c r="AA131" s="11">
        <f>(X131/$X$1)*'UPL Debt Allocated by DY'!$E$4</f>
        <v>34346.490083611396</v>
      </c>
      <c r="AB131" s="11">
        <f>(Y131/$Y$1)*'UPL Debt Allocated by DY'!$E$5</f>
        <v>14598.767164269409</v>
      </c>
      <c r="AC131" s="11">
        <f>(Z131/$Z$1)*'UPL Debt Allocated by DY'!$E$6</f>
        <v>27751.247254356498</v>
      </c>
    </row>
    <row r="132" spans="1:29" ht="16.2" x14ac:dyDescent="0.3">
      <c r="A132" s="13" t="s">
        <v>352</v>
      </c>
      <c r="B132" s="13" t="s">
        <v>352</v>
      </c>
      <c r="C132" s="12" t="s">
        <v>74</v>
      </c>
      <c r="D132" s="12" t="s">
        <v>28</v>
      </c>
      <c r="E132" s="12" t="s">
        <v>14</v>
      </c>
      <c r="F132" s="12"/>
      <c r="G132" s="12" t="s">
        <v>876</v>
      </c>
      <c r="H132" s="11">
        <v>5686222.5600000005</v>
      </c>
      <c r="I132" s="11">
        <f>(H132/$H$1)*'UPL Debt Allocated by DY'!$E$2</f>
        <v>58208.744761254056</v>
      </c>
      <c r="J132" s="11">
        <v>2411781.9900000002</v>
      </c>
      <c r="K132" s="11">
        <f>(J132/$J$1)*'UPL Debt Allocated by DY'!$E$3</f>
        <v>40597.872631902857</v>
      </c>
      <c r="L132" s="11">
        <f>'UC Withheld Payment by Hospital'!J132+'UC Withheld Payment by Hospital'!M132</f>
        <v>3750317.785535749</v>
      </c>
      <c r="M132" s="11">
        <f>'UC Withheld Payment by Hospital'!K132+'UC Withheld Payment by Hospital'!N132</f>
        <v>3913304.6679000864</v>
      </c>
      <c r="N132" s="11">
        <f>'UC Withheld Payment by Hospital'!L132+'UC Withheld Payment by Hospital'!O132</f>
        <v>4853674.9490623241</v>
      </c>
      <c r="O132" s="11">
        <f>(L132/$L$1)*'UPL Debt Allocated by DY'!$E$4</f>
        <v>102557.80350716198</v>
      </c>
      <c r="P132" s="11">
        <f>(M132/$M$1)*'UPL Debt Allocated by DY'!$E$5</f>
        <v>107003.89551961934</v>
      </c>
      <c r="Q132" s="11">
        <f>(N132/$N$1)*'UPL Debt Allocated by DY'!$E$6</f>
        <v>132717.62688413536</v>
      </c>
      <c r="R132" s="11">
        <f>'UC Withheld Payment by Hospital'!J132+'UC Withheld Payment by Hospital'!T132</f>
        <v>3754991.3445687536</v>
      </c>
      <c r="S132" s="11">
        <f>'UC Withheld Payment by Hospital'!K132+'UC Withheld Payment by Hospital'!U132</f>
        <v>3919164.4099235525</v>
      </c>
      <c r="T132" s="11">
        <f>'UC Withheld Payment by Hospital'!L132+'UC Withheld Payment by Hospital'!V132</f>
        <v>4853674.9490623241</v>
      </c>
      <c r="U132" s="11">
        <f>(R132/$R$1)*'UPL Debt Allocated by DY'!$E$4</f>
        <v>102685.60866299027</v>
      </c>
      <c r="V132" s="11">
        <f>(S132/$S$1)*'UPL Debt Allocated by DY'!$E$5</f>
        <v>107164.12204846437</v>
      </c>
      <c r="W132" s="11">
        <f>(T132/$T$1)*'UPL Debt Allocated by DY'!$E$6</f>
        <v>132717.62688413536</v>
      </c>
      <c r="X132" s="11">
        <f>'UC Withheld Payment by Hospital'!J132+'UC Withheld Payment by Hospital'!AA132</f>
        <v>3922694.8573582233</v>
      </c>
      <c r="Y132" s="11">
        <f>'UC Withheld Payment by Hospital'!K132+'UC Withheld Payment by Hospital'!AB132</f>
        <v>4397143.5194870224</v>
      </c>
      <c r="Z132" s="11">
        <f>'UC Withheld Payment by Hospital'!L132+'UC Withheld Payment by Hospital'!AC132</f>
        <v>4700408.9508626889</v>
      </c>
      <c r="AA132" s="11">
        <f>(X132/$X$1)*'UPL Debt Allocated by DY'!$E$4</f>
        <v>107271.70106786791</v>
      </c>
      <c r="AB132" s="11">
        <f>(Y132/$Y$1)*'UPL Debt Allocated by DY'!$E$5</f>
        <v>120233.79871326033</v>
      </c>
      <c r="AC132" s="11">
        <f>(Z132/$Z$1)*'UPL Debt Allocated by DY'!$E$6</f>
        <v>128526.76124592159</v>
      </c>
    </row>
    <row r="133" spans="1:29" ht="16.2" x14ac:dyDescent="0.3">
      <c r="A133" s="13" t="s">
        <v>353</v>
      </c>
      <c r="B133" s="13" t="s">
        <v>353</v>
      </c>
      <c r="C133" s="12" t="s">
        <v>875</v>
      </c>
      <c r="D133" s="12" t="s">
        <v>13</v>
      </c>
      <c r="E133" s="12"/>
      <c r="F133" s="12"/>
      <c r="G133" s="12" t="s">
        <v>675</v>
      </c>
      <c r="H133" s="11">
        <v>4276327.68</v>
      </c>
      <c r="I133" s="11">
        <f>(H133/$H$1)*'UPL Debt Allocated by DY'!$E$2</f>
        <v>43775.927483324835</v>
      </c>
      <c r="J133" s="11">
        <v>5482447.0999999996</v>
      </c>
      <c r="K133" s="11">
        <f>(J133/$J$1)*'UPL Debt Allocated by DY'!$E$3</f>
        <v>92286.819455412362</v>
      </c>
      <c r="L133" s="11">
        <f>'UC Withheld Payment by Hospital'!J133+'UC Withheld Payment by Hospital'!M133</f>
        <v>3553464.5127373338</v>
      </c>
      <c r="M133" s="11">
        <f>'UC Withheld Payment by Hospital'!K133+'UC Withheld Payment by Hospital'!N133</f>
        <v>5141697.7451640926</v>
      </c>
      <c r="N133" s="11">
        <f>'UC Withheld Payment by Hospital'!L133+'UC Withheld Payment by Hospital'!O133</f>
        <v>3867352.712838334</v>
      </c>
      <c r="O133" s="11">
        <f>(L133/$L$1)*'UPL Debt Allocated by DY'!$E$4</f>
        <v>97174.569225185638</v>
      </c>
      <c r="P133" s="11">
        <f>(M133/$M$1)*'UPL Debt Allocated by DY'!$E$5</f>
        <v>140592.60267415704</v>
      </c>
      <c r="Q133" s="11">
        <f>(N133/$N$1)*'UPL Debt Allocated by DY'!$E$6</f>
        <v>105747.88789079993</v>
      </c>
      <c r="R133" s="11">
        <f>'UC Withheld Payment by Hospital'!J133+'UC Withheld Payment by Hospital'!T133</f>
        <v>3589674.7984760925</v>
      </c>
      <c r="S133" s="11">
        <f>'UC Withheld Payment by Hospital'!K133+'UC Withheld Payment by Hospital'!U133</f>
        <v>5179458.6860945513</v>
      </c>
      <c r="T133" s="11">
        <f>'UC Withheld Payment by Hospital'!L133+'UC Withheld Payment by Hospital'!V133</f>
        <v>3916772.9278145717</v>
      </c>
      <c r="U133" s="11">
        <f>(R133/$R$1)*'UPL Debt Allocated by DY'!$E$4</f>
        <v>98164.791276249336</v>
      </c>
      <c r="V133" s="11">
        <f>(S133/$S$1)*'UPL Debt Allocated by DY'!$E$5</f>
        <v>141625.12329827019</v>
      </c>
      <c r="W133" s="11">
        <f>(T133/$T$1)*'UPL Debt Allocated by DY'!$E$6</f>
        <v>107099.22141036682</v>
      </c>
      <c r="X133" s="11">
        <f>'UC Withheld Payment by Hospital'!J133+'UC Withheld Payment by Hospital'!AA133</f>
        <v>5648799.8624290284</v>
      </c>
      <c r="Y133" s="11">
        <f>'UC Withheld Payment by Hospital'!K133+'UC Withheld Payment by Hospital'!AB133</f>
        <v>7977820.7865550537</v>
      </c>
      <c r="Z133" s="11">
        <f>'UC Withheld Payment by Hospital'!L133+'UC Withheld Payment by Hospital'!AC133</f>
        <v>6515629.7229959927</v>
      </c>
      <c r="AA133" s="11">
        <f>(X133/$X$1)*'UPL Debt Allocated by DY'!$E$4</f>
        <v>154474.51108720378</v>
      </c>
      <c r="AB133" s="11">
        <f>(Y133/$Y$1)*'UPL Debt Allocated by DY'!$E$5</f>
        <v>218142.45870533396</v>
      </c>
      <c r="AC133" s="11">
        <f>(Z133/$Z$1)*'UPL Debt Allocated by DY'!$E$6</f>
        <v>178161.68646786318</v>
      </c>
    </row>
    <row r="134" spans="1:29" ht="16.2" x14ac:dyDescent="0.3">
      <c r="A134" s="13" t="s">
        <v>354</v>
      </c>
      <c r="B134" s="13" t="s">
        <v>354</v>
      </c>
      <c r="C134" s="12" t="s">
        <v>75</v>
      </c>
      <c r="D134" s="12" t="s">
        <v>28</v>
      </c>
      <c r="E134" s="12" t="s">
        <v>14</v>
      </c>
      <c r="F134" s="12"/>
      <c r="G134" s="12" t="s">
        <v>873</v>
      </c>
      <c r="H134" s="11">
        <v>62694.27</v>
      </c>
      <c r="I134" s="11">
        <f>(H134/$H$1)*'UPL Debt Allocated by DY'!$E$2</f>
        <v>641.78894194094755</v>
      </c>
      <c r="J134" s="11">
        <v>210965.6</v>
      </c>
      <c r="K134" s="11">
        <f>(J134/$J$1)*'UPL Debt Allocated by DY'!$E$3</f>
        <v>3551.214244913142</v>
      </c>
      <c r="L134" s="11">
        <f>'UC Withheld Payment by Hospital'!J134+'UC Withheld Payment by Hospital'!M134</f>
        <v>319589.74253129167</v>
      </c>
      <c r="M134" s="11">
        <f>'UC Withheld Payment by Hospital'!K134+'UC Withheld Payment by Hospital'!N134</f>
        <v>244854.95475509416</v>
      </c>
      <c r="N134" s="11">
        <f>'UC Withheld Payment by Hospital'!L134+'UC Withheld Payment by Hospital'!O134</f>
        <v>130229.46217419278</v>
      </c>
      <c r="O134" s="11">
        <f>(L134/$L$1)*'UPL Debt Allocated by DY'!$E$4</f>
        <v>8739.6385831198168</v>
      </c>
      <c r="P134" s="11">
        <f>(M134/$M$1)*'UPL Debt Allocated by DY'!$E$5</f>
        <v>6695.2195700455386</v>
      </c>
      <c r="Q134" s="11">
        <f>(N134/$N$1)*'UPL Debt Allocated by DY'!$E$6</f>
        <v>3560.9605817330571</v>
      </c>
      <c r="R134" s="11">
        <f>'UC Withheld Payment by Hospital'!J134+'UC Withheld Payment by Hospital'!T134</f>
        <v>319589.74253129167</v>
      </c>
      <c r="S134" s="11">
        <f>'UC Withheld Payment by Hospital'!K134+'UC Withheld Payment by Hospital'!U134</f>
        <v>244854.95475509416</v>
      </c>
      <c r="T134" s="11">
        <f>'UC Withheld Payment by Hospital'!L134+'UC Withheld Payment by Hospital'!V134</f>
        <v>130229.46217419278</v>
      </c>
      <c r="U134" s="11">
        <f>(R134/$R$1)*'UPL Debt Allocated by DY'!$E$4</f>
        <v>8739.6385831198168</v>
      </c>
      <c r="V134" s="11">
        <f>(S134/$S$1)*'UPL Debt Allocated by DY'!$E$5</f>
        <v>6695.2195700455359</v>
      </c>
      <c r="W134" s="11">
        <f>(T134/$T$1)*'UPL Debt Allocated by DY'!$E$6</f>
        <v>3560.9605817330571</v>
      </c>
      <c r="X134" s="11">
        <f>'UC Withheld Payment by Hospital'!J134+'UC Withheld Payment by Hospital'!AA134</f>
        <v>317323.68361519935</v>
      </c>
      <c r="Y134" s="11">
        <f>'UC Withheld Payment by Hospital'!K134+'UC Withheld Payment by Hospital'!AB134</f>
        <v>235548.89261514193</v>
      </c>
      <c r="Z134" s="11">
        <f>'UC Withheld Payment by Hospital'!L134+'UC Withheld Payment by Hospital'!AC134</f>
        <v>128298.66706306465</v>
      </c>
      <c r="AA134" s="11">
        <f>(X134/$X$1)*'UPL Debt Allocated by DY'!$E$4</f>
        <v>8677.6699611676704</v>
      </c>
      <c r="AB134" s="11">
        <f>(Y134/$Y$1)*'UPL Debt Allocated by DY'!$E$5</f>
        <v>6440.7581913824624</v>
      </c>
      <c r="AC134" s="11">
        <f>(Z134/$Z$1)*'UPL Debt Allocated by DY'!$E$6</f>
        <v>3508.1654218103804</v>
      </c>
    </row>
    <row r="135" spans="1:29" ht="16.2" x14ac:dyDescent="0.3">
      <c r="A135" s="13" t="s">
        <v>355</v>
      </c>
      <c r="B135" s="13" t="s">
        <v>355</v>
      </c>
      <c r="C135" s="12" t="s">
        <v>76</v>
      </c>
      <c r="D135" s="12" t="s">
        <v>28</v>
      </c>
      <c r="E135" s="12" t="s">
        <v>14</v>
      </c>
      <c r="F135" s="12"/>
      <c r="G135" s="12" t="s">
        <v>874</v>
      </c>
      <c r="H135" s="11">
        <v>244702.5</v>
      </c>
      <c r="I135" s="11">
        <f>(H135/$H$1)*'UPL Debt Allocated by DY'!$E$2</f>
        <v>2504.9714840814759</v>
      </c>
      <c r="J135" s="11">
        <v>97084</v>
      </c>
      <c r="K135" s="11">
        <f>(J135/$J$1)*'UPL Debt Allocated by DY'!$E$3</f>
        <v>1634.228915771801</v>
      </c>
      <c r="L135" s="11">
        <f>'UC Withheld Payment by Hospital'!J135+'UC Withheld Payment by Hospital'!M135</f>
        <v>246012.74783604397</v>
      </c>
      <c r="M135" s="11">
        <f>'UC Withheld Payment by Hospital'!K135+'UC Withheld Payment by Hospital'!N135</f>
        <v>256280.77723853418</v>
      </c>
      <c r="N135" s="11">
        <f>'UC Withheld Payment by Hospital'!L135+'UC Withheld Payment by Hospital'!O135</f>
        <v>481863.15210687078</v>
      </c>
      <c r="O135" s="11">
        <f>(L135/$L$1)*'UPL Debt Allocated by DY'!$E$4</f>
        <v>6727.5704342003373</v>
      </c>
      <c r="P135" s="11">
        <f>(M135/$M$1)*'UPL Debt Allocated by DY'!$E$5</f>
        <v>7007.6428590555897</v>
      </c>
      <c r="Q135" s="11">
        <f>(N135/$N$1)*'UPL Debt Allocated by DY'!$E$6</f>
        <v>13175.940849291484</v>
      </c>
      <c r="R135" s="11">
        <f>'UC Withheld Payment by Hospital'!J135+'UC Withheld Payment by Hospital'!T135</f>
        <v>246012.74783604397</v>
      </c>
      <c r="S135" s="11">
        <f>'UC Withheld Payment by Hospital'!K135+'UC Withheld Payment by Hospital'!U135</f>
        <v>256280.77723853418</v>
      </c>
      <c r="T135" s="11">
        <f>'UC Withheld Payment by Hospital'!L135+'UC Withheld Payment by Hospital'!V135</f>
        <v>481863.15210687078</v>
      </c>
      <c r="U135" s="11">
        <f>(R135/$R$1)*'UPL Debt Allocated by DY'!$E$4</f>
        <v>6727.5704342003373</v>
      </c>
      <c r="V135" s="11">
        <f>(S135/$S$1)*'UPL Debt Allocated by DY'!$E$5</f>
        <v>7007.6428590555879</v>
      </c>
      <c r="W135" s="11">
        <f>(T135/$T$1)*'UPL Debt Allocated by DY'!$E$6</f>
        <v>13175.940849291484</v>
      </c>
      <c r="X135" s="11">
        <f>'UC Withheld Payment by Hospital'!J135+'UC Withheld Payment by Hospital'!AA135</f>
        <v>272403.60658433748</v>
      </c>
      <c r="Y135" s="11">
        <f>'UC Withheld Payment by Hospital'!K135+'UC Withheld Payment by Hospital'!AB135</f>
        <v>252178.07</v>
      </c>
      <c r="Z135" s="11">
        <f>'UC Withheld Payment by Hospital'!L135+'UC Withheld Payment by Hospital'!AC135</f>
        <v>469215.89933163044</v>
      </c>
      <c r="AA135" s="11">
        <f>(X135/$X$1)*'UPL Debt Allocated by DY'!$E$4</f>
        <v>7449.2662105773479</v>
      </c>
      <c r="AB135" s="11">
        <f>(Y135/$Y$1)*'UPL Debt Allocated by DY'!$E$5</f>
        <v>6895.4600125982906</v>
      </c>
      <c r="AC135" s="11">
        <f>(Z135/$Z$1)*'UPL Debt Allocated by DY'!$E$6</f>
        <v>12830.117655000729</v>
      </c>
    </row>
    <row r="136" spans="1:29" ht="16.2" x14ac:dyDescent="0.3">
      <c r="A136" s="13" t="s">
        <v>356</v>
      </c>
      <c r="B136" s="13" t="s">
        <v>356</v>
      </c>
      <c r="C136" s="12" t="s">
        <v>77</v>
      </c>
      <c r="D136" s="12" t="s">
        <v>28</v>
      </c>
      <c r="E136" s="12" t="s">
        <v>14</v>
      </c>
      <c r="F136" s="12"/>
      <c r="G136" s="12" t="s">
        <v>757</v>
      </c>
      <c r="H136" s="11">
        <v>297657.42000000004</v>
      </c>
      <c r="I136" s="11">
        <f>(H136/$H$1)*'UPL Debt Allocated by DY'!$E$2</f>
        <v>3047.0606108448551</v>
      </c>
      <c r="J136" s="11">
        <v>127519.01</v>
      </c>
      <c r="K136" s="11">
        <f>(J136/$J$1)*'UPL Debt Allocated by DY'!$E$3</f>
        <v>2146.5458103559131</v>
      </c>
      <c r="L136" s="11">
        <f>'UC Withheld Payment by Hospital'!J136+'UC Withheld Payment by Hospital'!M136</f>
        <v>134181.25977337951</v>
      </c>
      <c r="M136" s="11">
        <f>'UC Withheld Payment by Hospital'!K136+'UC Withheld Payment by Hospital'!N136</f>
        <v>316172.1627458313</v>
      </c>
      <c r="N136" s="11">
        <f>'UC Withheld Payment by Hospital'!L136+'UC Withheld Payment by Hospital'!O136</f>
        <v>224018.4292638617</v>
      </c>
      <c r="O136" s="11">
        <f>(L136/$L$1)*'UPL Debt Allocated by DY'!$E$4</f>
        <v>3669.3784530091089</v>
      </c>
      <c r="P136" s="11">
        <f>(M136/$M$1)*'UPL Debt Allocated by DY'!$E$5</f>
        <v>8645.2898355142315</v>
      </c>
      <c r="Q136" s="11">
        <f>(N136/$N$1)*'UPL Debt Allocated by DY'!$E$6</f>
        <v>6125.501732652081</v>
      </c>
      <c r="R136" s="11">
        <f>'UC Withheld Payment by Hospital'!J136+'UC Withheld Payment by Hospital'!T136</f>
        <v>134181.25977337951</v>
      </c>
      <c r="S136" s="11">
        <f>'UC Withheld Payment by Hospital'!K136+'UC Withheld Payment by Hospital'!U136</f>
        <v>316172.1627458313</v>
      </c>
      <c r="T136" s="11">
        <f>'UC Withheld Payment by Hospital'!L136+'UC Withheld Payment by Hospital'!V136</f>
        <v>224018.4292638617</v>
      </c>
      <c r="U136" s="11">
        <f>(R136/$R$1)*'UPL Debt Allocated by DY'!$E$4</f>
        <v>3669.3784530091089</v>
      </c>
      <c r="V136" s="11">
        <f>(S136/$S$1)*'UPL Debt Allocated by DY'!$E$5</f>
        <v>8645.2898355142279</v>
      </c>
      <c r="W136" s="11">
        <f>(T136/$T$1)*'UPL Debt Allocated by DY'!$E$6</f>
        <v>6125.501732652081</v>
      </c>
      <c r="X136" s="11">
        <f>'UC Withheld Payment by Hospital'!J136+'UC Withheld Payment by Hospital'!AA136</f>
        <v>133420.36000000002</v>
      </c>
      <c r="Y136" s="11">
        <f>'UC Withheld Payment by Hospital'!K136+'UC Withheld Payment by Hospital'!AB136</f>
        <v>310077.79000000004</v>
      </c>
      <c r="Z136" s="11">
        <f>'UC Withheld Payment by Hospital'!L136+'UC Withheld Payment by Hospital'!AC136</f>
        <v>218455.28000000003</v>
      </c>
      <c r="AA136" s="11">
        <f>(X136/$X$1)*'UPL Debt Allocated by DY'!$E$4</f>
        <v>3648.5705604758737</v>
      </c>
      <c r="AB136" s="11">
        <f>(Y136/$Y$1)*'UPL Debt Allocated by DY'!$E$5</f>
        <v>8478.6476545714322</v>
      </c>
      <c r="AC136" s="11">
        <f>(Z136/$Z$1)*'UPL Debt Allocated by DY'!$E$6</f>
        <v>5973.3844244164711</v>
      </c>
    </row>
    <row r="137" spans="1:29" ht="16.2" x14ac:dyDescent="0.3">
      <c r="A137" s="13" t="s">
        <v>357</v>
      </c>
      <c r="B137" s="13" t="s">
        <v>357</v>
      </c>
      <c r="C137" s="12" t="s">
        <v>78</v>
      </c>
      <c r="D137" s="12" t="s">
        <v>28</v>
      </c>
      <c r="E137" s="12"/>
      <c r="F137" s="12"/>
      <c r="G137" s="12" t="s">
        <v>826</v>
      </c>
      <c r="H137" s="11">
        <v>104382338.03</v>
      </c>
      <c r="I137" s="11">
        <f>(H137/$H$1)*'UPL Debt Allocated by DY'!$E$2</f>
        <v>1068541.5155419474</v>
      </c>
      <c r="J137" s="11">
        <v>78039642.289999992</v>
      </c>
      <c r="K137" s="11">
        <f>(J137/$J$1)*'UPL Debt Allocated by DY'!$E$3</f>
        <v>1313652.5071773503</v>
      </c>
      <c r="L137" s="11">
        <f>'UC Withheld Payment by Hospital'!J137+'UC Withheld Payment by Hospital'!M137</f>
        <v>56734006.443639763</v>
      </c>
      <c r="M137" s="11">
        <f>'UC Withheld Payment by Hospital'!K137+'UC Withheld Payment by Hospital'!N137</f>
        <v>48075711.896304913</v>
      </c>
      <c r="N137" s="11">
        <f>'UC Withheld Payment by Hospital'!L137+'UC Withheld Payment by Hospital'!O137</f>
        <v>37008891.218661837</v>
      </c>
      <c r="O137" s="11">
        <f>(L137/$L$1)*'UPL Debt Allocated by DY'!$E$4</f>
        <v>1551472.5465297252</v>
      </c>
      <c r="P137" s="11">
        <f>(M137/$M$1)*'UPL Debt Allocated by DY'!$E$5</f>
        <v>1314563.7483789376</v>
      </c>
      <c r="Q137" s="11">
        <f>(N137/$N$1)*'UPL Debt Allocated by DY'!$E$6</f>
        <v>1011961.5070438137</v>
      </c>
      <c r="R137" s="11">
        <f>'UC Withheld Payment by Hospital'!J137+'UC Withheld Payment by Hospital'!T137</f>
        <v>56811247.659956865</v>
      </c>
      <c r="S137" s="11">
        <f>'UC Withheld Payment by Hospital'!K137+'UC Withheld Payment by Hospital'!U137</f>
        <v>48182922.153739728</v>
      </c>
      <c r="T137" s="11">
        <f>'UC Withheld Payment by Hospital'!L137+'UC Withheld Payment by Hospital'!V137</f>
        <v>37125294.063298061</v>
      </c>
      <c r="U137" s="11">
        <f>(R137/$R$1)*'UPL Debt Allocated by DY'!$E$4</f>
        <v>1553584.8180594223</v>
      </c>
      <c r="V137" s="11">
        <f>(S137/$S$1)*'UPL Debt Allocated by DY'!$E$5</f>
        <v>1317495.2643631864</v>
      </c>
      <c r="W137" s="11">
        <f>(T137/$T$1)*'UPL Debt Allocated by DY'!$E$6</f>
        <v>1015144.396187568</v>
      </c>
      <c r="X137" s="11">
        <f>'UC Withheld Payment by Hospital'!J137+'UC Withheld Payment by Hospital'!AA137</f>
        <v>54934098.739999995</v>
      </c>
      <c r="Y137" s="11">
        <f>'UC Withheld Payment by Hospital'!K137+'UC Withheld Payment by Hospital'!AB137</f>
        <v>45888941.740000002</v>
      </c>
      <c r="Z137" s="11">
        <f>'UC Withheld Payment by Hospital'!L137+'UC Withheld Payment by Hospital'!AC137</f>
        <v>35916210.540415153</v>
      </c>
      <c r="AA137" s="11">
        <f>(X137/$X$1)*'UPL Debt Allocated by DY'!$E$4</f>
        <v>1502251.496166243</v>
      </c>
      <c r="AB137" s="11">
        <f>(Y137/$Y$1)*'UPL Debt Allocated by DY'!$E$5</f>
        <v>1254769.5475210142</v>
      </c>
      <c r="AC137" s="11">
        <f>(Z137/$Z$1)*'UPL Debt Allocated by DY'!$E$6</f>
        <v>982083.53044237953</v>
      </c>
    </row>
    <row r="138" spans="1:29" ht="16.2" x14ac:dyDescent="0.3">
      <c r="A138" s="13" t="s">
        <v>358</v>
      </c>
      <c r="B138" s="13" t="s">
        <v>358</v>
      </c>
      <c r="C138" s="12" t="s">
        <v>79</v>
      </c>
      <c r="D138" s="12" t="s">
        <v>13</v>
      </c>
      <c r="E138" s="12"/>
      <c r="F138" s="12"/>
      <c r="G138" s="12" t="s">
        <v>653</v>
      </c>
      <c r="H138" s="11">
        <v>6819478.7400000002</v>
      </c>
      <c r="I138" s="11">
        <f>(H138/$H$1)*'UPL Debt Allocated by DY'!$E$2</f>
        <v>69809.665941295549</v>
      </c>
      <c r="J138" s="11">
        <v>18239180.98</v>
      </c>
      <c r="K138" s="11">
        <f>(J138/$J$1)*'UPL Debt Allocated by DY'!$E$3</f>
        <v>307022.75305417017</v>
      </c>
      <c r="L138" s="11">
        <f>'UC Withheld Payment by Hospital'!J138+'UC Withheld Payment by Hospital'!M138</f>
        <v>18840367.951321986</v>
      </c>
      <c r="M138" s="11">
        <f>'UC Withheld Payment by Hospital'!K138+'UC Withheld Payment by Hospital'!N138</f>
        <v>19605023.659740947</v>
      </c>
      <c r="N138" s="11">
        <f>'UC Withheld Payment by Hospital'!L138+'UC Withheld Payment by Hospital'!O138</f>
        <v>16371646.305884225</v>
      </c>
      <c r="O138" s="11">
        <f>(L138/$L$1)*'UPL Debt Allocated by DY'!$E$4</f>
        <v>515216.80690808047</v>
      </c>
      <c r="P138" s="11">
        <f>(M138/$M$1)*'UPL Debt Allocated by DY'!$E$5</f>
        <v>536072.21552527125</v>
      </c>
      <c r="Q138" s="11">
        <f>(N138/$N$1)*'UPL Debt Allocated by DY'!$E$6</f>
        <v>447662.04344259558</v>
      </c>
      <c r="R138" s="11">
        <f>'UC Withheld Payment by Hospital'!J138+'UC Withheld Payment by Hospital'!T138</f>
        <v>18882591.237614106</v>
      </c>
      <c r="S138" s="11">
        <f>'UC Withheld Payment by Hospital'!K138+'UC Withheld Payment by Hospital'!U138</f>
        <v>19654442.664547279</v>
      </c>
      <c r="T138" s="11">
        <f>'UC Withheld Payment by Hospital'!L138+'UC Withheld Payment by Hospital'!V138</f>
        <v>16444223.647469919</v>
      </c>
      <c r="U138" s="11">
        <f>(R138/$R$1)*'UPL Debt Allocated by DY'!$E$4</f>
        <v>516371.46305900061</v>
      </c>
      <c r="V138" s="11">
        <f>(S138/$S$1)*'UPL Debt Allocated by DY'!$E$5</f>
        <v>537423.50975757476</v>
      </c>
      <c r="W138" s="11">
        <f>(T138/$T$1)*'UPL Debt Allocated by DY'!$E$6</f>
        <v>449646.57941624441</v>
      </c>
      <c r="X138" s="11">
        <f>'UC Withheld Payment by Hospital'!J138+'UC Withheld Payment by Hospital'!AA138</f>
        <v>17856462.960000001</v>
      </c>
      <c r="Y138" s="11">
        <f>'UC Withheld Payment by Hospital'!K138+'UC Withheld Payment by Hospital'!AB138</f>
        <v>18597023.050000001</v>
      </c>
      <c r="Z138" s="11">
        <f>'UC Withheld Payment by Hospital'!L138+'UC Withheld Payment by Hospital'!AC138</f>
        <v>15679952.187616771</v>
      </c>
      <c r="AA138" s="11">
        <f>(X138/$X$1)*'UPL Debt Allocated by DY'!$E$4</f>
        <v>488310.51775069325</v>
      </c>
      <c r="AB138" s="11">
        <f>(Y138/$Y$1)*'UPL Debt Allocated by DY'!$E$5</f>
        <v>508509.83511232241</v>
      </c>
      <c r="AC138" s="11">
        <f>(Z138/$Z$1)*'UPL Debt Allocated by DY'!$E$6</f>
        <v>428748.53916602512</v>
      </c>
    </row>
    <row r="139" spans="1:29" ht="16.2" x14ac:dyDescent="0.3">
      <c r="A139" s="13" t="s">
        <v>359</v>
      </c>
      <c r="B139" s="13" t="s">
        <v>359</v>
      </c>
      <c r="C139" s="12" t="s">
        <v>80</v>
      </c>
      <c r="D139" s="12" t="s">
        <v>28</v>
      </c>
      <c r="E139" s="12" t="s">
        <v>14</v>
      </c>
      <c r="F139" s="12"/>
      <c r="G139" s="12" t="s">
        <v>873</v>
      </c>
      <c r="H139" s="11">
        <v>2232978.67</v>
      </c>
      <c r="I139" s="11">
        <f>(H139/$H$1)*'UPL Debt Allocated by DY'!$E$2</f>
        <v>22858.564554559842</v>
      </c>
      <c r="J139" s="11">
        <v>1474114.03</v>
      </c>
      <c r="K139" s="11">
        <f>(J139/$J$1)*'UPL Debt Allocated by DY'!$E$3</f>
        <v>24813.97318786721</v>
      </c>
      <c r="L139" s="11">
        <f>'UC Withheld Payment by Hospital'!J139+'UC Withheld Payment by Hospital'!M139</f>
        <v>3558787.1830015001</v>
      </c>
      <c r="M139" s="11">
        <f>'UC Withheld Payment by Hospital'!K139+'UC Withheld Payment by Hospital'!N139</f>
        <v>2529037.3400636408</v>
      </c>
      <c r="N139" s="11">
        <f>'UC Withheld Payment by Hospital'!L139+'UC Withheld Payment by Hospital'!O139</f>
        <v>2402178.9394040206</v>
      </c>
      <c r="O139" s="11">
        <f>(L139/$L$1)*'UPL Debt Allocated by DY'!$E$4</f>
        <v>97320.125255981518</v>
      </c>
      <c r="P139" s="11">
        <f>(M139/$M$1)*'UPL Debt Allocated by DY'!$E$5</f>
        <v>69153.022896783848</v>
      </c>
      <c r="Q139" s="11">
        <f>(N139/$N$1)*'UPL Debt Allocated by DY'!$E$6</f>
        <v>65684.556863524951</v>
      </c>
      <c r="R139" s="11">
        <f>'UC Withheld Payment by Hospital'!J139+'UC Withheld Payment by Hospital'!T139</f>
        <v>3563832.8008197742</v>
      </c>
      <c r="S139" s="11">
        <f>'UC Withheld Payment by Hospital'!K139+'UC Withheld Payment by Hospital'!U139</f>
        <v>2529037.3400636408</v>
      </c>
      <c r="T139" s="11">
        <f>'UC Withheld Payment by Hospital'!L139+'UC Withheld Payment by Hospital'!V139</f>
        <v>2402178.9394040206</v>
      </c>
      <c r="U139" s="11">
        <f>(R139/$R$1)*'UPL Debt Allocated by DY'!$E$4</f>
        <v>97458.104891407231</v>
      </c>
      <c r="V139" s="11">
        <f>(S139/$S$1)*'UPL Debt Allocated by DY'!$E$5</f>
        <v>69153.022896783819</v>
      </c>
      <c r="W139" s="11">
        <f>(T139/$T$1)*'UPL Debt Allocated by DY'!$E$6</f>
        <v>65684.556863524951</v>
      </c>
      <c r="X139" s="11">
        <f>'UC Withheld Payment by Hospital'!J139+'UC Withheld Payment by Hospital'!AA139</f>
        <v>3768067.7112962822</v>
      </c>
      <c r="Y139" s="11">
        <f>'UC Withheld Payment by Hospital'!K139+'UC Withheld Payment by Hospital'!AB139</f>
        <v>2450083.6999603612</v>
      </c>
      <c r="Z139" s="11">
        <f>'UC Withheld Payment by Hospital'!L139+'UC Withheld Payment by Hospital'!AC139</f>
        <v>2350374.527550661</v>
      </c>
      <c r="AA139" s="11">
        <f>(X139/$X$1)*'UPL Debt Allocated by DY'!$E$4</f>
        <v>103043.20061282489</v>
      </c>
      <c r="AB139" s="11">
        <f>(Y139/$Y$1)*'UPL Debt Allocated by DY'!$E$5</f>
        <v>66994.144973016635</v>
      </c>
      <c r="AC139" s="11">
        <f>(Z139/$Z$1)*'UPL Debt Allocated by DY'!$E$6</f>
        <v>64268.03048393401</v>
      </c>
    </row>
    <row r="140" spans="1:29" ht="16.2" x14ac:dyDescent="0.3">
      <c r="A140" s="13" t="s">
        <v>361</v>
      </c>
      <c r="B140" s="13" t="s">
        <v>361</v>
      </c>
      <c r="C140" s="12" t="s">
        <v>872</v>
      </c>
      <c r="D140" s="12" t="s">
        <v>28</v>
      </c>
      <c r="E140" s="12" t="s">
        <v>14</v>
      </c>
      <c r="F140" s="12"/>
      <c r="G140" s="12" t="s">
        <v>871</v>
      </c>
      <c r="H140" s="11">
        <v>607146.80999999994</v>
      </c>
      <c r="I140" s="11">
        <f>(H140/$H$1)*'UPL Debt Allocated by DY'!$E$2</f>
        <v>6215.2427772541505</v>
      </c>
      <c r="J140" s="11">
        <v>301029.01</v>
      </c>
      <c r="K140" s="11">
        <f>(J140/$J$1)*'UPL Debt Allocated by DY'!$E$3</f>
        <v>5067.2645608767525</v>
      </c>
      <c r="L140" s="11">
        <f>'UC Withheld Payment by Hospital'!J140+'UC Withheld Payment by Hospital'!M140</f>
        <v>439660.71017913963</v>
      </c>
      <c r="M140" s="11">
        <f>'UC Withheld Payment by Hospital'!K140+'UC Withheld Payment by Hospital'!N140</f>
        <v>449119.24451743736</v>
      </c>
      <c r="N140" s="11">
        <f>'UC Withheld Payment by Hospital'!L140+'UC Withheld Payment by Hospital'!O140</f>
        <v>677208.52860779292</v>
      </c>
      <c r="O140" s="11">
        <f>(L140/$L$1)*'UPL Debt Allocated by DY'!$E$4</f>
        <v>12023.150917577537</v>
      </c>
      <c r="P140" s="11">
        <f>(M140/$M$1)*'UPL Debt Allocated by DY'!$E$5</f>
        <v>12280.543631166422</v>
      </c>
      <c r="Q140" s="11">
        <f>(N140/$N$1)*'UPL Debt Allocated by DY'!$E$6</f>
        <v>18517.414076088204</v>
      </c>
      <c r="R140" s="11">
        <f>'UC Withheld Payment by Hospital'!J140+'UC Withheld Payment by Hospital'!T140</f>
        <v>440167.78314264287</v>
      </c>
      <c r="S140" s="11">
        <f>'UC Withheld Payment by Hospital'!K140+'UC Withheld Payment by Hospital'!U140</f>
        <v>449119.24451743736</v>
      </c>
      <c r="T140" s="11">
        <f>'UC Withheld Payment by Hospital'!L140+'UC Withheld Payment by Hospital'!V140</f>
        <v>677208.52860779292</v>
      </c>
      <c r="U140" s="11">
        <f>(R140/$R$1)*'UPL Debt Allocated by DY'!$E$4</f>
        <v>12037.017552974496</v>
      </c>
      <c r="V140" s="11">
        <f>(S140/$S$1)*'UPL Debt Allocated by DY'!$E$5</f>
        <v>12280.543631166418</v>
      </c>
      <c r="W140" s="11">
        <f>(T140/$T$1)*'UPL Debt Allocated by DY'!$E$6</f>
        <v>18517.414076088204</v>
      </c>
      <c r="X140" s="11">
        <f>'UC Withheld Payment by Hospital'!J140+'UC Withheld Payment by Hospital'!AA140</f>
        <v>453033.19317669299</v>
      </c>
      <c r="Y140" s="11">
        <f>'UC Withheld Payment by Hospital'!K140+'UC Withheld Payment by Hospital'!AB140</f>
        <v>431684.93</v>
      </c>
      <c r="Z140" s="11">
        <f>'UC Withheld Payment by Hospital'!L140+'UC Withheld Payment by Hospital'!AC140</f>
        <v>659285.51</v>
      </c>
      <c r="AA140" s="11">
        <f>(X140/$X$1)*'UPL Debt Allocated by DY'!$E$4</f>
        <v>12388.840590318161</v>
      </c>
      <c r="AB140" s="11">
        <f>(Y140/$Y$1)*'UPL Debt Allocated by DY'!$E$5</f>
        <v>11803.826450318587</v>
      </c>
      <c r="AC140" s="11">
        <f>(Z140/$Z$1)*'UPL Debt Allocated by DY'!$E$6</f>
        <v>18027.331711448995</v>
      </c>
    </row>
    <row r="141" spans="1:29" ht="16.2" x14ac:dyDescent="0.3">
      <c r="A141" s="13" t="s">
        <v>362</v>
      </c>
      <c r="B141" s="13" t="s">
        <v>362</v>
      </c>
      <c r="C141" s="12" t="s">
        <v>82</v>
      </c>
      <c r="D141" s="12" t="s">
        <v>28</v>
      </c>
      <c r="E141" s="12" t="s">
        <v>14</v>
      </c>
      <c r="F141" s="12"/>
      <c r="G141" s="12" t="s">
        <v>870</v>
      </c>
      <c r="H141" s="11">
        <v>6876621.2999999998</v>
      </c>
      <c r="I141" s="11">
        <f>(H141/$H$1)*'UPL Debt Allocated by DY'!$E$2</f>
        <v>70394.623117161798</v>
      </c>
      <c r="J141" s="11">
        <v>8501728.9800000004</v>
      </c>
      <c r="K141" s="11">
        <f>(J141/$J$1)*'UPL Debt Allocated by DY'!$E$3</f>
        <v>143110.82498837193</v>
      </c>
      <c r="L141" s="11">
        <f>'UC Withheld Payment by Hospital'!J141+'UC Withheld Payment by Hospital'!M141</f>
        <v>5230984.7274686983</v>
      </c>
      <c r="M141" s="11">
        <f>'UC Withheld Payment by Hospital'!K141+'UC Withheld Payment by Hospital'!N141</f>
        <v>6123243.14204768</v>
      </c>
      <c r="N141" s="11">
        <f>'UC Withheld Payment by Hospital'!L141+'UC Withheld Payment by Hospital'!O141</f>
        <v>5090167.4443416866</v>
      </c>
      <c r="O141" s="11">
        <f>(L141/$L$1)*'UPL Debt Allocated by DY'!$E$4</f>
        <v>143048.758667277</v>
      </c>
      <c r="P141" s="11">
        <f>(M141/$M$1)*'UPL Debt Allocated by DY'!$E$5</f>
        <v>167431.60193670468</v>
      </c>
      <c r="Q141" s="11">
        <f>(N141/$N$1)*'UPL Debt Allocated by DY'!$E$6</f>
        <v>139184.2162373116</v>
      </c>
      <c r="R141" s="11">
        <f>'UC Withheld Payment by Hospital'!J141+'UC Withheld Payment by Hospital'!T141</f>
        <v>5238007.980084043</v>
      </c>
      <c r="S141" s="11">
        <f>'UC Withheld Payment by Hospital'!K141+'UC Withheld Payment by Hospital'!U141</f>
        <v>6123243.14204768</v>
      </c>
      <c r="T141" s="11">
        <f>'UC Withheld Payment by Hospital'!L141+'UC Withheld Payment by Hospital'!V141</f>
        <v>5090167.4443416866</v>
      </c>
      <c r="U141" s="11">
        <f>(R141/$R$1)*'UPL Debt Allocated by DY'!$E$4</f>
        <v>143240.81955461932</v>
      </c>
      <c r="V141" s="11">
        <f>(S141/$S$1)*'UPL Debt Allocated by DY'!$E$5</f>
        <v>167431.60193670462</v>
      </c>
      <c r="W141" s="11">
        <f>(T141/$T$1)*'UPL Debt Allocated by DY'!$E$6</f>
        <v>139184.2162373116</v>
      </c>
      <c r="X141" s="11">
        <f>'UC Withheld Payment by Hospital'!J141+'UC Withheld Payment by Hospital'!AA141</f>
        <v>5555901.8878931226</v>
      </c>
      <c r="Y141" s="11">
        <f>'UC Withheld Payment by Hospital'!K141+'UC Withheld Payment by Hospital'!AB141</f>
        <v>6057818.9441406857</v>
      </c>
      <c r="Z141" s="11">
        <f>'UC Withheld Payment by Hospital'!L141+'UC Withheld Payment by Hospital'!AC141</f>
        <v>5125425.4021283863</v>
      </c>
      <c r="AA141" s="11">
        <f>(X141/$X$1)*'UPL Debt Allocated by DY'!$E$4</f>
        <v>151934.08311189667</v>
      </c>
      <c r="AB141" s="11">
        <f>(Y141/$Y$1)*'UPL Debt Allocated by DY'!$E$5</f>
        <v>165642.6678691073</v>
      </c>
      <c r="AC141" s="11">
        <f>(Z141/$Z$1)*'UPL Debt Allocated by DY'!$E$6</f>
        <v>140148.30067546194</v>
      </c>
    </row>
    <row r="142" spans="1:29" ht="16.2" x14ac:dyDescent="0.3">
      <c r="A142" s="13" t="s">
        <v>363</v>
      </c>
      <c r="B142" s="13" t="s">
        <v>363</v>
      </c>
      <c r="C142" s="12" t="s">
        <v>83</v>
      </c>
      <c r="D142" s="12" t="s">
        <v>28</v>
      </c>
      <c r="E142" s="12" t="s">
        <v>14</v>
      </c>
      <c r="F142" s="12"/>
      <c r="G142" s="12" t="s">
        <v>869</v>
      </c>
      <c r="H142" s="11">
        <v>307.71999999997206</v>
      </c>
      <c r="I142" s="11">
        <f>(H142/$H$1)*'UPL Debt Allocated by DY'!$E$2</f>
        <v>3.1500692681173335</v>
      </c>
      <c r="J142" s="11">
        <v>401333.22</v>
      </c>
      <c r="K142" s="11">
        <f>(J142/$J$1)*'UPL Debt Allocated by DY'!$E$3</f>
        <v>6755.6997340839443</v>
      </c>
      <c r="L142" s="11">
        <f>'UC Withheld Payment by Hospital'!J142+'UC Withheld Payment by Hospital'!M142</f>
        <v>1024652.61967049</v>
      </c>
      <c r="M142" s="11">
        <f>'UC Withheld Payment by Hospital'!K142+'UC Withheld Payment by Hospital'!N142</f>
        <v>997137.29037608812</v>
      </c>
      <c r="N142" s="11">
        <f>'UC Withheld Payment by Hospital'!L142+'UC Withheld Payment by Hospital'!O142</f>
        <v>629762.444544147</v>
      </c>
      <c r="O142" s="11">
        <f>(L142/$L$1)*'UPL Debt Allocated by DY'!$E$4</f>
        <v>28020.591331369775</v>
      </c>
      <c r="P142" s="11">
        <f>(M142/$M$1)*'UPL Debt Allocated by DY'!$E$5</f>
        <v>27265.337992549947</v>
      </c>
      <c r="Q142" s="11">
        <f>(N142/$N$1)*'UPL Debt Allocated by DY'!$E$6</f>
        <v>17220.06067934111</v>
      </c>
      <c r="R142" s="11">
        <f>'UC Withheld Payment by Hospital'!J142+'UC Withheld Payment by Hospital'!T142</f>
        <v>1024652.61967049</v>
      </c>
      <c r="S142" s="11">
        <f>'UC Withheld Payment by Hospital'!K142+'UC Withheld Payment by Hospital'!U142</f>
        <v>997137.29037608812</v>
      </c>
      <c r="T142" s="11">
        <f>'UC Withheld Payment by Hospital'!L142+'UC Withheld Payment by Hospital'!V142</f>
        <v>629762.444544147</v>
      </c>
      <c r="U142" s="11">
        <f>(R142/$R$1)*'UPL Debt Allocated by DY'!$E$4</f>
        <v>28020.591331369775</v>
      </c>
      <c r="V142" s="11">
        <f>(S142/$S$1)*'UPL Debt Allocated by DY'!$E$5</f>
        <v>27265.337992549928</v>
      </c>
      <c r="W142" s="11">
        <f>(T142/$T$1)*'UPL Debt Allocated by DY'!$E$6</f>
        <v>17220.06067934111</v>
      </c>
      <c r="X142" s="11">
        <f>'UC Withheld Payment by Hospital'!J142+'UC Withheld Payment by Hospital'!AA142</f>
        <v>1129695.7722224318</v>
      </c>
      <c r="Y142" s="11">
        <f>'UC Withheld Payment by Hospital'!K142+'UC Withheld Payment by Hospital'!AB142</f>
        <v>1001275.6557874</v>
      </c>
      <c r="Z142" s="11">
        <f>'UC Withheld Payment by Hospital'!L142+'UC Withheld Payment by Hospital'!AC142</f>
        <v>632261.642127158</v>
      </c>
      <c r="AA142" s="11">
        <f>(X142/$X$1)*'UPL Debt Allocated by DY'!$E$4</f>
        <v>30893.146569420311</v>
      </c>
      <c r="AB142" s="11">
        <f>(Y142/$Y$1)*'UPL Debt Allocated by DY'!$E$5</f>
        <v>27378.495862348962</v>
      </c>
      <c r="AC142" s="11">
        <f>(Z142/$Z$1)*'UPL Debt Allocated by DY'!$E$6</f>
        <v>17288.3980887912</v>
      </c>
    </row>
    <row r="143" spans="1:29" ht="16.2" x14ac:dyDescent="0.3">
      <c r="A143" s="13" t="s">
        <v>364</v>
      </c>
      <c r="B143" s="13" t="s">
        <v>364</v>
      </c>
      <c r="C143" s="12" t="s">
        <v>868</v>
      </c>
      <c r="D143" s="12" t="s">
        <v>28</v>
      </c>
      <c r="E143" s="12" t="s">
        <v>14</v>
      </c>
      <c r="F143" s="12"/>
      <c r="G143" s="12" t="s">
        <v>867</v>
      </c>
      <c r="H143" s="11">
        <v>112244.47</v>
      </c>
      <c r="I143" s="11">
        <f>(H143/$H$1)*'UPL Debt Allocated by DY'!$E$2</f>
        <v>1149.0246180396141</v>
      </c>
      <c r="J143" s="11">
        <v>447739</v>
      </c>
      <c r="K143" s="11">
        <f>(J143/$J$1)*'UPL Debt Allocated by DY'!$E$3</f>
        <v>7536.8548938934364</v>
      </c>
      <c r="L143" s="11">
        <f>'UC Withheld Payment by Hospital'!J143+'UC Withheld Payment by Hospital'!M143</f>
        <v>406084.63590638642</v>
      </c>
      <c r="M143" s="11">
        <f>'UC Withheld Payment by Hospital'!K143+'UC Withheld Payment by Hospital'!N143</f>
        <v>268867.10453931656</v>
      </c>
      <c r="N143" s="11">
        <f>'UC Withheld Payment by Hospital'!L143+'UC Withheld Payment by Hospital'!O143</f>
        <v>142808.21052969396</v>
      </c>
      <c r="O143" s="11">
        <f>(L143/$L$1)*'UPL Debt Allocated by DY'!$E$4</f>
        <v>11104.965146470946</v>
      </c>
      <c r="P143" s="11">
        <f>(M143/$M$1)*'UPL Debt Allocated by DY'!$E$5</f>
        <v>7351.7985447899564</v>
      </c>
      <c r="Q143" s="11">
        <f>(N143/$N$1)*'UPL Debt Allocated by DY'!$E$6</f>
        <v>3904.910608967029</v>
      </c>
      <c r="R143" s="11">
        <f>'UC Withheld Payment by Hospital'!J143+'UC Withheld Payment by Hospital'!T143</f>
        <v>406084.63590638642</v>
      </c>
      <c r="S143" s="11">
        <f>'UC Withheld Payment by Hospital'!K143+'UC Withheld Payment by Hospital'!U143</f>
        <v>268867.10453931656</v>
      </c>
      <c r="T143" s="11">
        <f>'UC Withheld Payment by Hospital'!L143+'UC Withheld Payment by Hospital'!V143</f>
        <v>142808.21052969396</v>
      </c>
      <c r="U143" s="11">
        <f>(R143/$R$1)*'UPL Debt Allocated by DY'!$E$4</f>
        <v>11104.965146470946</v>
      </c>
      <c r="V143" s="11">
        <f>(S143/$S$1)*'UPL Debt Allocated by DY'!$E$5</f>
        <v>7351.7985447899537</v>
      </c>
      <c r="W143" s="11">
        <f>(T143/$T$1)*'UPL Debt Allocated by DY'!$E$6</f>
        <v>3904.910608967029</v>
      </c>
      <c r="X143" s="11">
        <f>'UC Withheld Payment by Hospital'!J143+'UC Withheld Payment by Hospital'!AA143</f>
        <v>395770.4511421902</v>
      </c>
      <c r="Y143" s="11">
        <f>'UC Withheld Payment by Hospital'!K143+'UC Withheld Payment by Hospital'!AB143</f>
        <v>263398</v>
      </c>
      <c r="Z143" s="11">
        <f>'UC Withheld Payment by Hospital'!L143+'UC Withheld Payment by Hospital'!AC143</f>
        <v>137575.57</v>
      </c>
      <c r="AA143" s="11">
        <f>(X143/$X$1)*'UPL Debt Allocated by DY'!$E$4</f>
        <v>10822.90901286468</v>
      </c>
      <c r="AB143" s="11">
        <f>(Y143/$Y$1)*'UPL Debt Allocated by DY'!$E$5</f>
        <v>7202.2534568464434</v>
      </c>
      <c r="AC143" s="11">
        <f>(Z143/$Z$1)*'UPL Debt Allocated by DY'!$E$6</f>
        <v>3761.8306456965379</v>
      </c>
    </row>
    <row r="144" spans="1:29" ht="16.2" x14ac:dyDescent="0.3">
      <c r="A144" s="13" t="s">
        <v>365</v>
      </c>
      <c r="B144" s="13" t="s">
        <v>365</v>
      </c>
      <c r="C144" s="12" t="s">
        <v>866</v>
      </c>
      <c r="D144" s="12" t="s">
        <v>13</v>
      </c>
      <c r="E144" s="12"/>
      <c r="F144" s="12"/>
      <c r="G144" s="12" t="s">
        <v>721</v>
      </c>
      <c r="H144" s="11">
        <v>6330780.0700000003</v>
      </c>
      <c r="I144" s="11">
        <f>(H144/$H$1)*'UPL Debt Allocated by DY'!$E$2</f>
        <v>64806.953534767032</v>
      </c>
      <c r="J144" s="11">
        <v>8064051.5999999996</v>
      </c>
      <c r="K144" s="11">
        <f>(J144/$J$1)*'UPL Debt Allocated by DY'!$E$3</f>
        <v>135743.33878904718</v>
      </c>
      <c r="L144" s="11">
        <f>'UC Withheld Payment by Hospital'!J144+'UC Withheld Payment by Hospital'!M144</f>
        <v>3508751.0166981635</v>
      </c>
      <c r="M144" s="11">
        <f>'UC Withheld Payment by Hospital'!K144+'UC Withheld Payment by Hospital'!N144</f>
        <v>6147746.521223342</v>
      </c>
      <c r="N144" s="11">
        <f>'UC Withheld Payment by Hospital'!L144+'UC Withheld Payment by Hospital'!O144</f>
        <v>5766803.4219892127</v>
      </c>
      <c r="O144" s="11">
        <f>(L144/$L$1)*'UPL Debt Allocated by DY'!$E$4</f>
        <v>95951.814727262914</v>
      </c>
      <c r="P144" s="11">
        <f>(M144/$M$1)*'UPL Debt Allocated by DY'!$E$5</f>
        <v>168101.61289871781</v>
      </c>
      <c r="Q144" s="11">
        <f>(N144/$N$1)*'UPL Debt Allocated by DY'!$E$6</f>
        <v>157685.97462868373</v>
      </c>
      <c r="R144" s="11">
        <f>'UC Withheld Payment by Hospital'!J144+'UC Withheld Payment by Hospital'!T144</f>
        <v>3531587.8905806039</v>
      </c>
      <c r="S144" s="11">
        <f>'UC Withheld Payment by Hospital'!K144+'UC Withheld Payment by Hospital'!U144</f>
        <v>6162175.2411331162</v>
      </c>
      <c r="T144" s="11">
        <f>'UC Withheld Payment by Hospital'!L144+'UC Withheld Payment by Hospital'!V144</f>
        <v>5790313.5873292033</v>
      </c>
      <c r="U144" s="11">
        <f>(R144/$R$1)*'UPL Debt Allocated by DY'!$E$4</f>
        <v>96576.321704614587</v>
      </c>
      <c r="V144" s="11">
        <f>(S144/$S$1)*'UPL Debt Allocated by DY'!$E$5</f>
        <v>168496.14625830299</v>
      </c>
      <c r="W144" s="11">
        <f>(T144/$T$1)*'UPL Debt Allocated by DY'!$E$6</f>
        <v>158328.83048209845</v>
      </c>
      <c r="X144" s="11">
        <f>'UC Withheld Payment by Hospital'!J144+'UC Withheld Payment by Hospital'!AA144</f>
        <v>4524039.439154705</v>
      </c>
      <c r="Y144" s="11">
        <f>'UC Withheld Payment by Hospital'!K144+'UC Withheld Payment by Hospital'!AB144</f>
        <v>5853443.5800000001</v>
      </c>
      <c r="Z144" s="11">
        <f>'UC Withheld Payment by Hospital'!L144+'UC Withheld Payment by Hospital'!AC144</f>
        <v>5482958.3799999999</v>
      </c>
      <c r="AA144" s="11">
        <f>(X144/$X$1)*'UPL Debt Allocated by DY'!$E$4</f>
        <v>123716.32869324919</v>
      </c>
      <c r="AB144" s="11">
        <f>(Y144/$Y$1)*'UPL Debt Allocated by DY'!$E$5</f>
        <v>160054.30663296845</v>
      </c>
      <c r="AC144" s="11">
        <f>(Z144/$Z$1)*'UPL Debt Allocated by DY'!$E$6</f>
        <v>149924.58953986262</v>
      </c>
    </row>
    <row r="145" spans="1:29" ht="16.2" x14ac:dyDescent="0.3">
      <c r="A145" s="13" t="s">
        <v>367</v>
      </c>
      <c r="B145" s="13" t="s">
        <v>367</v>
      </c>
      <c r="C145" s="12" t="s">
        <v>84</v>
      </c>
      <c r="D145" s="12" t="s">
        <v>28</v>
      </c>
      <c r="E145" s="12" t="s">
        <v>14</v>
      </c>
      <c r="F145" s="12"/>
      <c r="G145" s="12" t="s">
        <v>865</v>
      </c>
      <c r="H145" s="11">
        <v>876976.08999999985</v>
      </c>
      <c r="I145" s="11">
        <f>(H145/$H$1)*'UPL Debt Allocated by DY'!$E$2</f>
        <v>8977.4321785485208</v>
      </c>
      <c r="J145" s="11">
        <v>747939.53</v>
      </c>
      <c r="K145" s="11">
        <f>(J145/$J$1)*'UPL Debt Allocated by DY'!$E$3</f>
        <v>12590.173531939046</v>
      </c>
      <c r="L145" s="11">
        <f>'UC Withheld Payment by Hospital'!J145+'UC Withheld Payment by Hospital'!M145</f>
        <v>1230387.2399031732</v>
      </c>
      <c r="M145" s="11">
        <f>'UC Withheld Payment by Hospital'!K145+'UC Withheld Payment by Hospital'!N145</f>
        <v>1572190.9319868935</v>
      </c>
      <c r="N145" s="11">
        <f>'UC Withheld Payment by Hospital'!L145+'UC Withheld Payment by Hospital'!O145</f>
        <v>1245456.7729874698</v>
      </c>
      <c r="O145" s="11">
        <f>(L145/$L$1)*'UPL Debt Allocated by DY'!$E$4</f>
        <v>33646.698760937885</v>
      </c>
      <c r="P145" s="11">
        <f>(M145/$M$1)*'UPL Debt Allocated by DY'!$E$5</f>
        <v>42989.38327065971</v>
      </c>
      <c r="Q145" s="11">
        <f>(N145/$N$1)*'UPL Debt Allocated by DY'!$E$6</f>
        <v>34055.446446738933</v>
      </c>
      <c r="R145" s="11">
        <f>'UC Withheld Payment by Hospital'!J145+'UC Withheld Payment by Hospital'!T145</f>
        <v>1231406.4347562739</v>
      </c>
      <c r="S145" s="11">
        <f>'UC Withheld Payment by Hospital'!K145+'UC Withheld Payment by Hospital'!U145</f>
        <v>1572190.9319868935</v>
      </c>
      <c r="T145" s="11">
        <f>'UC Withheld Payment by Hospital'!L145+'UC Withheld Payment by Hospital'!V145</f>
        <v>1245456.7729874698</v>
      </c>
      <c r="U145" s="11">
        <f>(R145/$R$1)*'UPL Debt Allocated by DY'!$E$4</f>
        <v>33674.570101836769</v>
      </c>
      <c r="V145" s="11">
        <f>(S145/$S$1)*'UPL Debt Allocated by DY'!$E$5</f>
        <v>42989.383270659688</v>
      </c>
      <c r="W145" s="11">
        <f>(T145/$T$1)*'UPL Debt Allocated by DY'!$E$6</f>
        <v>34055.446446738933</v>
      </c>
      <c r="X145" s="11">
        <f>'UC Withheld Payment by Hospital'!J145+'UC Withheld Payment by Hospital'!AA145</f>
        <v>1200854.6219327278</v>
      </c>
      <c r="Y145" s="11">
        <f>'UC Withheld Payment by Hospital'!K145+'UC Withheld Payment by Hospital'!AB145</f>
        <v>1521435.8954381351</v>
      </c>
      <c r="Z145" s="11">
        <f>'UC Withheld Payment by Hospital'!L145+'UC Withheld Payment by Hospital'!AC145</f>
        <v>1219227.9857422144</v>
      </c>
      <c r="AA145" s="11">
        <f>(X145/$X$1)*'UPL Debt Allocated by DY'!$E$4</f>
        <v>32839.087085322928</v>
      </c>
      <c r="AB145" s="11">
        <f>(Y145/$Y$1)*'UPL Debt Allocated by DY'!$E$5</f>
        <v>41601.557101001425</v>
      </c>
      <c r="AC145" s="11">
        <f>(Z145/$Z$1)*'UPL Debt Allocated by DY'!$E$6</f>
        <v>33338.253302210003</v>
      </c>
    </row>
    <row r="146" spans="1:29" ht="16.2" x14ac:dyDescent="0.3">
      <c r="A146" s="14" t="s">
        <v>368</v>
      </c>
      <c r="B146" s="13" t="s">
        <v>368</v>
      </c>
      <c r="C146" s="12" t="s">
        <v>85</v>
      </c>
      <c r="D146" s="12" t="s">
        <v>13</v>
      </c>
      <c r="E146" s="12" t="s">
        <v>14</v>
      </c>
      <c r="F146" s="12"/>
      <c r="G146" s="12" t="s">
        <v>864</v>
      </c>
      <c r="H146" s="11">
        <v>1940217.92</v>
      </c>
      <c r="I146" s="11">
        <f>(H146/$H$1)*'UPL Debt Allocated by DY'!$E$2</f>
        <v>19861.630193822599</v>
      </c>
      <c r="J146" s="11">
        <v>0</v>
      </c>
      <c r="K146" s="11">
        <f>(J146/$J$1)*'UPL Debt Allocated by DY'!$E$3</f>
        <v>0</v>
      </c>
      <c r="L146" s="11">
        <f>'UC Withheld Payment by Hospital'!J146+'UC Withheld Payment by Hospital'!M146</f>
        <v>0</v>
      </c>
      <c r="M146" s="11">
        <f>'UC Withheld Payment by Hospital'!K146+'UC Withheld Payment by Hospital'!N146</f>
        <v>0</v>
      </c>
      <c r="N146" s="11">
        <f>'UC Withheld Payment by Hospital'!L146+'UC Withheld Payment by Hospital'!O146</f>
        <v>382023.53137782554</v>
      </c>
      <c r="O146" s="11">
        <f>(L146/$L$1)*'UPL Debt Allocated by DY'!$E$4</f>
        <v>0</v>
      </c>
      <c r="P146" s="11">
        <f>(M146/$M$1)*'UPL Debt Allocated by DY'!$E$5</f>
        <v>0</v>
      </c>
      <c r="Q146" s="11">
        <f>(N146/$N$1)*'UPL Debt Allocated by DY'!$E$6</f>
        <v>10445.952197140219</v>
      </c>
      <c r="R146" s="11">
        <f>'UC Withheld Payment by Hospital'!J146+'UC Withheld Payment by Hospital'!T146</f>
        <v>0</v>
      </c>
      <c r="S146" s="11">
        <f>'UC Withheld Payment by Hospital'!K146+'UC Withheld Payment by Hospital'!U146</f>
        <v>0</v>
      </c>
      <c r="T146" s="11">
        <f>'UC Withheld Payment by Hospital'!L146+'UC Withheld Payment by Hospital'!V146</f>
        <v>382023.53137782554</v>
      </c>
      <c r="U146" s="11">
        <f>(R146/$R$1)*'UPL Debt Allocated by DY'!$E$4</f>
        <v>0</v>
      </c>
      <c r="V146" s="11">
        <f>(S146/$S$1)*'UPL Debt Allocated by DY'!$E$5</f>
        <v>0</v>
      </c>
      <c r="W146" s="11">
        <f>(T146/$T$1)*'UPL Debt Allocated by DY'!$E$6</f>
        <v>10445.952197140219</v>
      </c>
      <c r="X146" s="11">
        <f>'UC Withheld Payment by Hospital'!J146+'UC Withheld Payment by Hospital'!AA146</f>
        <v>0</v>
      </c>
      <c r="Y146" s="11">
        <f>'UC Withheld Payment by Hospital'!K146+'UC Withheld Payment by Hospital'!AB146</f>
        <v>0</v>
      </c>
      <c r="Z146" s="11">
        <f>'UC Withheld Payment by Hospital'!L146+'UC Withheld Payment by Hospital'!AC146</f>
        <v>2092575.6715035767</v>
      </c>
      <c r="AA146" s="11">
        <f>(X146/$X$1)*'UPL Debt Allocated by DY'!$E$4</f>
        <v>0</v>
      </c>
      <c r="AB146" s="11">
        <f>(Y146/$Y$1)*'UPL Debt Allocated by DY'!$E$5</f>
        <v>0</v>
      </c>
      <c r="AC146" s="11">
        <f>(Z146/$Z$1)*'UPL Debt Allocated by DY'!$E$6</f>
        <v>57218.845537046771</v>
      </c>
    </row>
    <row r="147" spans="1:29" ht="16.2" x14ac:dyDescent="0.3">
      <c r="A147" s="13" t="s">
        <v>369</v>
      </c>
      <c r="B147" s="13" t="s">
        <v>369</v>
      </c>
      <c r="C147" s="12" t="s">
        <v>86</v>
      </c>
      <c r="D147" s="12" t="s">
        <v>28</v>
      </c>
      <c r="E147" s="12" t="s">
        <v>14</v>
      </c>
      <c r="F147" s="12"/>
      <c r="G147" s="12" t="s">
        <v>863</v>
      </c>
      <c r="H147" s="11">
        <v>574070.31000000006</v>
      </c>
      <c r="I147" s="11">
        <f>(H147/$H$1)*'UPL Debt Allocated by DY'!$E$2</f>
        <v>5876.6451360644587</v>
      </c>
      <c r="J147" s="11">
        <v>1086458.08</v>
      </c>
      <c r="K147" s="11">
        <f>(J147/$J$1)*'UPL Debt Allocated by DY'!$E$3</f>
        <v>18288.504904102763</v>
      </c>
      <c r="L147" s="11">
        <f>'UC Withheld Payment by Hospital'!J147+'UC Withheld Payment by Hospital'!M147</f>
        <v>1021466.9967971151</v>
      </c>
      <c r="M147" s="11">
        <f>'UC Withheld Payment by Hospital'!K147+'UC Withheld Payment by Hospital'!N147</f>
        <v>771331.83988975117</v>
      </c>
      <c r="N147" s="11">
        <f>'UC Withheld Payment by Hospital'!L147+'UC Withheld Payment by Hospital'!O147</f>
        <v>2210508.207329487</v>
      </c>
      <c r="O147" s="11">
        <f>(L147/$L$1)*'UPL Debt Allocated by DY'!$E$4</f>
        <v>27933.475917855867</v>
      </c>
      <c r="P147" s="11">
        <f>(M147/$M$1)*'UPL Debt Allocated by DY'!$E$5</f>
        <v>21091.000729776544</v>
      </c>
      <c r="Q147" s="11">
        <f>(N147/$N$1)*'UPL Debt Allocated by DY'!$E$6</f>
        <v>60443.562159297515</v>
      </c>
      <c r="R147" s="11">
        <f>'UC Withheld Payment by Hospital'!J147+'UC Withheld Payment by Hospital'!T147</f>
        <v>1021466.9967971151</v>
      </c>
      <c r="S147" s="11">
        <f>'UC Withheld Payment by Hospital'!K147+'UC Withheld Payment by Hospital'!U147</f>
        <v>771331.83988975117</v>
      </c>
      <c r="T147" s="11">
        <f>'UC Withheld Payment by Hospital'!L147+'UC Withheld Payment by Hospital'!V147</f>
        <v>2210508.207329487</v>
      </c>
      <c r="U147" s="11">
        <f>(R147/$R$1)*'UPL Debt Allocated by DY'!$E$4</f>
        <v>27933.475917855867</v>
      </c>
      <c r="V147" s="11">
        <f>(S147/$S$1)*'UPL Debt Allocated by DY'!$E$5</f>
        <v>21091.000729776537</v>
      </c>
      <c r="W147" s="11">
        <f>(T147/$T$1)*'UPL Debt Allocated by DY'!$E$6</f>
        <v>60443.562159297515</v>
      </c>
      <c r="X147" s="11">
        <f>'UC Withheld Payment by Hospital'!J147+'UC Withheld Payment by Hospital'!AA147</f>
        <v>1007647.7685507735</v>
      </c>
      <c r="Y147" s="11">
        <f>'UC Withheld Payment by Hospital'!K147+'UC Withheld Payment by Hospital'!AB147</f>
        <v>758122.05162335839</v>
      </c>
      <c r="Z147" s="11">
        <f>'UC Withheld Payment by Hospital'!L147+'UC Withheld Payment by Hospital'!AC147</f>
        <v>2111322.6807649024</v>
      </c>
      <c r="AA147" s="11">
        <f>(X147/$X$1)*'UPL Debt Allocated by DY'!$E$4</f>
        <v>27555.569357357148</v>
      </c>
      <c r="AB147" s="11">
        <f>(Y147/$Y$1)*'UPL Debt Allocated by DY'!$E$5</f>
        <v>20729.797367542091</v>
      </c>
      <c r="AC147" s="11">
        <f>(Z147/$Z$1)*'UPL Debt Allocated by DY'!$E$6</f>
        <v>57731.458888053872</v>
      </c>
    </row>
    <row r="148" spans="1:29" ht="16.2" x14ac:dyDescent="0.3">
      <c r="A148" s="16" t="s">
        <v>603</v>
      </c>
      <c r="B148" s="13" t="s">
        <v>603</v>
      </c>
      <c r="C148" s="12" t="s">
        <v>585</v>
      </c>
      <c r="D148" s="12" t="s">
        <v>28</v>
      </c>
      <c r="E148" s="12"/>
      <c r="F148" s="12"/>
      <c r="G148" s="12" t="s">
        <v>862</v>
      </c>
      <c r="H148" s="11">
        <v>3775435.21</v>
      </c>
      <c r="I148" s="11">
        <f>(H148/$H$1)*'UPL Debt Allocated by DY'!$E$2</f>
        <v>38648.389538509648</v>
      </c>
      <c r="J148" s="11">
        <v>1608826</v>
      </c>
      <c r="K148" s="11">
        <f>(J148/$J$1)*'UPL Debt Allocated by DY'!$E$3</f>
        <v>27081.599126998099</v>
      </c>
      <c r="L148" s="11">
        <f>'UC Withheld Payment by Hospital'!J148+'UC Withheld Payment by Hospital'!M148</f>
        <v>2212962.5029522385</v>
      </c>
      <c r="M148" s="11">
        <f>'UC Withheld Payment by Hospital'!K148+'UC Withheld Payment by Hospital'!N148</f>
        <v>0</v>
      </c>
      <c r="N148" s="11">
        <f>'UC Withheld Payment by Hospital'!L148+'UC Withheld Payment by Hospital'!O148</f>
        <v>0</v>
      </c>
      <c r="O148" s="11">
        <f>(L148/$L$1)*'UPL Debt Allocated by DY'!$E$4</f>
        <v>60516.62459693967</v>
      </c>
      <c r="P148" s="11">
        <f>(M148/$M$1)*'UPL Debt Allocated by DY'!$E$5</f>
        <v>0</v>
      </c>
      <c r="Q148" s="11">
        <f>(N148/$N$1)*'UPL Debt Allocated by DY'!$E$6</f>
        <v>0</v>
      </c>
      <c r="R148" s="11">
        <f>'UC Withheld Payment by Hospital'!J148+'UC Withheld Payment by Hospital'!T148</f>
        <v>2219208.619476351</v>
      </c>
      <c r="S148" s="11">
        <f>'UC Withheld Payment by Hospital'!K148+'UC Withheld Payment by Hospital'!U148</f>
        <v>0</v>
      </c>
      <c r="T148" s="11">
        <f>'UC Withheld Payment by Hospital'!L148+'UC Withheld Payment by Hospital'!V148</f>
        <v>0</v>
      </c>
      <c r="U148" s="11">
        <f>(R148/$R$1)*'UPL Debt Allocated by DY'!$E$4</f>
        <v>60687.433586416082</v>
      </c>
      <c r="V148" s="11">
        <f>(S148/$S$1)*'UPL Debt Allocated by DY'!$E$5</f>
        <v>0</v>
      </c>
      <c r="W148" s="11">
        <f>(T148/$T$1)*'UPL Debt Allocated by DY'!$E$6</f>
        <v>0</v>
      </c>
      <c r="X148" s="11">
        <f>'UC Withheld Payment by Hospital'!J148+'UC Withheld Payment by Hospital'!AA148</f>
        <v>2433682.1018481832</v>
      </c>
      <c r="Y148" s="11">
        <f>'UC Withheld Payment by Hospital'!K148+'UC Withheld Payment by Hospital'!AB148</f>
        <v>0</v>
      </c>
      <c r="Z148" s="11">
        <f>'UC Withheld Payment by Hospital'!L148+'UC Withheld Payment by Hospital'!AC148</f>
        <v>0</v>
      </c>
      <c r="AA148" s="11">
        <f>(X148/$X$1)*'UPL Debt Allocated by DY'!$E$4</f>
        <v>66552.51769940005</v>
      </c>
      <c r="AB148" s="11">
        <f>(Y148/$Y$1)*'UPL Debt Allocated by DY'!$E$5</f>
        <v>0</v>
      </c>
      <c r="AC148" s="11">
        <f>(Z148/$Z$1)*'UPL Debt Allocated by DY'!$E$6</f>
        <v>0</v>
      </c>
    </row>
    <row r="149" spans="1:29" ht="16.2" x14ac:dyDescent="0.3">
      <c r="A149" s="13" t="s">
        <v>370</v>
      </c>
      <c r="B149" s="13" t="s">
        <v>370</v>
      </c>
      <c r="C149" s="12" t="s">
        <v>635</v>
      </c>
      <c r="D149" s="12" t="s">
        <v>28</v>
      </c>
      <c r="E149" s="12" t="s">
        <v>14</v>
      </c>
      <c r="F149" s="12"/>
      <c r="G149" s="12" t="s">
        <v>861</v>
      </c>
      <c r="H149" s="11">
        <v>416857.72</v>
      </c>
      <c r="I149" s="11">
        <f>(H149/$H$1)*'UPL Debt Allocated by DY'!$E$2</f>
        <v>4267.2906959234997</v>
      </c>
      <c r="J149" s="11">
        <v>677977.39</v>
      </c>
      <c r="K149" s="11">
        <f>(J149/$J$1)*'UPL Debt Allocated by DY'!$E$3</f>
        <v>11412.490780947381</v>
      </c>
      <c r="L149" s="11">
        <f>'UC Withheld Payment by Hospital'!J149+'UC Withheld Payment by Hospital'!M149</f>
        <v>621690.62544117821</v>
      </c>
      <c r="M149" s="11">
        <f>'UC Withheld Payment by Hospital'!K149+'UC Withheld Payment by Hospital'!N149</f>
        <v>505175.26384385512</v>
      </c>
      <c r="N149" s="11">
        <f>'UC Withheld Payment by Hospital'!L149+'UC Withheld Payment by Hospital'!O149</f>
        <v>834304.6565003884</v>
      </c>
      <c r="O149" s="11">
        <f>(L149/$L$1)*'UPL Debt Allocated by DY'!$E$4</f>
        <v>17001.019287524912</v>
      </c>
      <c r="P149" s="11">
        <f>(M149/$M$1)*'UPL Debt Allocated by DY'!$E$5</f>
        <v>13813.317832074337</v>
      </c>
      <c r="Q149" s="11">
        <f>(N149/$N$1)*'UPL Debt Allocated by DY'!$E$6</f>
        <v>22813.009785607188</v>
      </c>
      <c r="R149" s="11">
        <f>'UC Withheld Payment by Hospital'!J149+'UC Withheld Payment by Hospital'!T149</f>
        <v>621690.62544117821</v>
      </c>
      <c r="S149" s="11">
        <f>'UC Withheld Payment by Hospital'!K149+'UC Withheld Payment by Hospital'!U149</f>
        <v>505175.26384385512</v>
      </c>
      <c r="T149" s="11">
        <f>'UC Withheld Payment by Hospital'!L149+'UC Withheld Payment by Hospital'!V149</f>
        <v>834304.6565003884</v>
      </c>
      <c r="U149" s="11">
        <f>(R149/$R$1)*'UPL Debt Allocated by DY'!$E$4</f>
        <v>17001.019287524912</v>
      </c>
      <c r="V149" s="11">
        <f>(S149/$S$1)*'UPL Debt Allocated by DY'!$E$5</f>
        <v>13813.317832074332</v>
      </c>
      <c r="W149" s="11">
        <f>(T149/$T$1)*'UPL Debt Allocated by DY'!$E$6</f>
        <v>22813.009785607188</v>
      </c>
      <c r="X149" s="11">
        <f>'UC Withheld Payment by Hospital'!J149+'UC Withheld Payment by Hospital'!AA149</f>
        <v>616501.3927485632</v>
      </c>
      <c r="Y149" s="11">
        <f>'UC Withheld Payment by Hospital'!K149+'UC Withheld Payment by Hospital'!AB149</f>
        <v>497641.53456284321</v>
      </c>
      <c r="Z149" s="11">
        <f>'UC Withheld Payment by Hospital'!L149+'UC Withheld Payment by Hospital'!AC149</f>
        <v>814507.34574764583</v>
      </c>
      <c r="AA149" s="11">
        <f>(X149/$X$1)*'UPL Debt Allocated by DY'!$E$4</f>
        <v>16859.112297963984</v>
      </c>
      <c r="AB149" s="11">
        <f>(Y149/$Y$1)*'UPL Debt Allocated by DY'!$E$5</f>
        <v>13607.318440442246</v>
      </c>
      <c r="AC149" s="11">
        <f>(Z149/$Z$1)*'UPL Debt Allocated by DY'!$E$6</f>
        <v>22271.677263473732</v>
      </c>
    </row>
    <row r="150" spans="1:29" ht="16.2" x14ac:dyDescent="0.3">
      <c r="A150" s="13" t="s">
        <v>371</v>
      </c>
      <c r="B150" s="13" t="s">
        <v>371</v>
      </c>
      <c r="C150" s="12" t="s">
        <v>87</v>
      </c>
      <c r="D150" s="12" t="s">
        <v>13</v>
      </c>
      <c r="E150" s="12"/>
      <c r="F150" s="12"/>
      <c r="G150" s="12" t="s">
        <v>673</v>
      </c>
      <c r="H150" s="11">
        <v>15585989.75</v>
      </c>
      <c r="I150" s="11">
        <f>(H150/$H$1)*'UPL Debt Allocated by DY'!$E$2</f>
        <v>159550.71924044981</v>
      </c>
      <c r="J150" s="11">
        <v>15536435.629999999</v>
      </c>
      <c r="K150" s="11">
        <f>(J150/$J$1)*'UPL Debt Allocated by DY'!$E$3</f>
        <v>261527.05239352802</v>
      </c>
      <c r="L150" s="11">
        <f>'UC Withheld Payment by Hospital'!J150+'UC Withheld Payment by Hospital'!M150</f>
        <v>12628476.50514592</v>
      </c>
      <c r="M150" s="11">
        <f>'UC Withheld Payment by Hospital'!K150+'UC Withheld Payment by Hospital'!N150</f>
        <v>14165829.904215863</v>
      </c>
      <c r="N150" s="11">
        <f>'UC Withheld Payment by Hospital'!L150+'UC Withheld Payment by Hospital'!O150</f>
        <v>14192558.624928253</v>
      </c>
      <c r="O150" s="11">
        <f>(L150/$L$1)*'UPL Debt Allocated by DY'!$E$4</f>
        <v>345343.75113615853</v>
      </c>
      <c r="P150" s="11">
        <f>(M150/$M$1)*'UPL Debt Allocated by DY'!$E$5</f>
        <v>387344.99653276539</v>
      </c>
      <c r="Q150" s="11">
        <f>(N150/$N$1)*'UPL Debt Allocated by DY'!$E$6</f>
        <v>388077.63599380216</v>
      </c>
      <c r="R150" s="11">
        <f>'UC Withheld Payment by Hospital'!J150+'UC Withheld Payment by Hospital'!T150</f>
        <v>12654169.970840978</v>
      </c>
      <c r="S150" s="11">
        <f>'UC Withheld Payment by Hospital'!K150+'UC Withheld Payment by Hospital'!U150</f>
        <v>14199032.738897661</v>
      </c>
      <c r="T150" s="11">
        <f>'UC Withheld Payment by Hospital'!L150+'UC Withheld Payment by Hospital'!V150</f>
        <v>14250158.736421803</v>
      </c>
      <c r="U150" s="11">
        <f>(R150/$R$1)*'UPL Debt Allocated by DY'!$E$4</f>
        <v>346046.3757020912</v>
      </c>
      <c r="V150" s="11">
        <f>(S150/$S$1)*'UPL Debt Allocated by DY'!$E$5</f>
        <v>388252.88205529796</v>
      </c>
      <c r="W150" s="11">
        <f>(T150/$T$1)*'UPL Debt Allocated by DY'!$E$6</f>
        <v>389652.63847870543</v>
      </c>
      <c r="X150" s="11">
        <f>'UC Withheld Payment by Hospital'!J150+'UC Withheld Payment by Hospital'!AA150</f>
        <v>12029756.43</v>
      </c>
      <c r="Y150" s="11">
        <f>'UC Withheld Payment by Hospital'!K150+'UC Withheld Payment by Hospital'!AB150</f>
        <v>13488590.899999999</v>
      </c>
      <c r="Z150" s="11">
        <f>'UC Withheld Payment by Hospital'!L150+'UC Withheld Payment by Hospital'!AC150</f>
        <v>13497135.780000001</v>
      </c>
      <c r="AA150" s="11">
        <f>(X150/$X$1)*'UPL Debt Allocated by DY'!$E$4</f>
        <v>328970.89439867606</v>
      </c>
      <c r="AB150" s="11">
        <f>(Y150/$Y$1)*'UPL Debt Allocated by DY'!$E$5</f>
        <v>368826.83405915182</v>
      </c>
      <c r="AC150" s="11">
        <f>(Z150/$Z$1)*'UPL Debt Allocated by DY'!$E$6</f>
        <v>369062.17438409477</v>
      </c>
    </row>
    <row r="151" spans="1:29" ht="16.2" x14ac:dyDescent="0.3">
      <c r="A151" s="13" t="s">
        <v>372</v>
      </c>
      <c r="B151" s="13" t="s">
        <v>372</v>
      </c>
      <c r="C151" s="12" t="s">
        <v>88</v>
      </c>
      <c r="D151" s="12" t="s">
        <v>28</v>
      </c>
      <c r="E151" s="12" t="s">
        <v>14</v>
      </c>
      <c r="F151" s="12"/>
      <c r="G151" s="12" t="s">
        <v>860</v>
      </c>
      <c r="H151" s="11">
        <v>1148453.0499999998</v>
      </c>
      <c r="I151" s="11">
        <f>(H151/$H$1)*'UPL Debt Allocated by DY'!$E$2</f>
        <v>11756.488556742972</v>
      </c>
      <c r="J151" s="11">
        <v>1457099.04</v>
      </c>
      <c r="K151" s="11">
        <f>(J151/$J$1)*'UPL Debt Allocated by DY'!$E$3</f>
        <v>24527.557417404845</v>
      </c>
      <c r="L151" s="11">
        <f>'UC Withheld Payment by Hospital'!J151+'UC Withheld Payment by Hospital'!M151</f>
        <v>1763857.5339041576</v>
      </c>
      <c r="M151" s="11">
        <f>'UC Withheld Payment by Hospital'!K151+'UC Withheld Payment by Hospital'!N151</f>
        <v>1553070.8931516665</v>
      </c>
      <c r="N151" s="11">
        <f>'UC Withheld Payment by Hospital'!L151+'UC Withheld Payment by Hospital'!O151</f>
        <v>1216473.9524012047</v>
      </c>
      <c r="O151" s="11">
        <f>(L151/$L$1)*'UPL Debt Allocated by DY'!$E$4</f>
        <v>48235.206913519709</v>
      </c>
      <c r="P151" s="11">
        <f>(M151/$M$1)*'UPL Debt Allocated by DY'!$E$5</f>
        <v>42466.572293370387</v>
      </c>
      <c r="Q151" s="11">
        <f>(N151/$N$1)*'UPL Debt Allocated by DY'!$E$6</f>
        <v>33262.947729996304</v>
      </c>
      <c r="R151" s="11">
        <f>'UC Withheld Payment by Hospital'!J151+'UC Withheld Payment by Hospital'!T151</f>
        <v>1763857.5339041576</v>
      </c>
      <c r="S151" s="11">
        <f>'UC Withheld Payment by Hospital'!K151+'UC Withheld Payment by Hospital'!U151</f>
        <v>1553070.8931516665</v>
      </c>
      <c r="T151" s="11">
        <f>'UC Withheld Payment by Hospital'!L151+'UC Withheld Payment by Hospital'!V151</f>
        <v>1216473.9524012047</v>
      </c>
      <c r="U151" s="11">
        <f>(R151/$R$1)*'UPL Debt Allocated by DY'!$E$4</f>
        <v>48235.206913519709</v>
      </c>
      <c r="V151" s="11">
        <f>(S151/$S$1)*'UPL Debt Allocated by DY'!$E$5</f>
        <v>42466.572293370366</v>
      </c>
      <c r="W151" s="11">
        <f>(T151/$T$1)*'UPL Debt Allocated by DY'!$E$6</f>
        <v>33262.947729996304</v>
      </c>
      <c r="X151" s="11">
        <f>'UC Withheld Payment by Hospital'!J151+'UC Withheld Payment by Hospital'!AA151</f>
        <v>1951703.2349995617</v>
      </c>
      <c r="Y151" s="11">
        <f>'UC Withheld Payment by Hospital'!K151+'UC Withheld Payment by Hospital'!AB151</f>
        <v>1530166.4705268312</v>
      </c>
      <c r="Z151" s="11">
        <f>'UC Withheld Payment by Hospital'!L151+'UC Withheld Payment by Hospital'!AC151</f>
        <v>1187520.2034950783</v>
      </c>
      <c r="AA151" s="11">
        <f>(X151/$X$1)*'UPL Debt Allocated by DY'!$E$4</f>
        <v>53372.116264750941</v>
      </c>
      <c r="AB151" s="11">
        <f>(Y151/$Y$1)*'UPL Debt Allocated by DY'!$E$5</f>
        <v>41840.282583399996</v>
      </c>
      <c r="AC151" s="11">
        <f>(Z151/$Z$1)*'UPL Debt Allocated by DY'!$E$6</f>
        <v>32471.243941722892</v>
      </c>
    </row>
    <row r="152" spans="1:29" ht="16.2" x14ac:dyDescent="0.3">
      <c r="A152" s="13" t="s">
        <v>373</v>
      </c>
      <c r="B152" s="13" t="s">
        <v>373</v>
      </c>
      <c r="C152" s="12" t="s">
        <v>105</v>
      </c>
      <c r="D152" s="12" t="s">
        <v>13</v>
      </c>
      <c r="E152" s="12"/>
      <c r="F152" s="12"/>
      <c r="G152" s="12" t="s">
        <v>673</v>
      </c>
      <c r="H152" s="11">
        <v>0</v>
      </c>
      <c r="I152" s="11">
        <f>(H152/$H$1)*'UPL Debt Allocated by DY'!$E$2</f>
        <v>0</v>
      </c>
      <c r="J152" s="11">
        <v>0</v>
      </c>
      <c r="K152" s="11">
        <f>(J152/$J$1)*'UPL Debt Allocated by DY'!$E$3</f>
        <v>0</v>
      </c>
      <c r="L152" s="11">
        <f>'UC Withheld Payment by Hospital'!J152+'UC Withheld Payment by Hospital'!M152</f>
        <v>6321232.5082452456</v>
      </c>
      <c r="M152" s="11">
        <f>'UC Withheld Payment by Hospital'!K152+'UC Withheld Payment by Hospital'!N152</f>
        <v>5864879.7195300907</v>
      </c>
      <c r="N152" s="11">
        <f>'UC Withheld Payment by Hospital'!L152+'UC Withheld Payment by Hospital'!O152</f>
        <v>4780617.9694524528</v>
      </c>
      <c r="O152" s="11">
        <f>(L152/$L$1)*'UPL Debt Allocated by DY'!$E$4</f>
        <v>172863.14349254253</v>
      </c>
      <c r="P152" s="11">
        <f>(M152/$M$1)*'UPL Debt Allocated by DY'!$E$5</f>
        <v>160367.01202732808</v>
      </c>
      <c r="Q152" s="11">
        <f>(N152/$N$1)*'UPL Debt Allocated by DY'!$E$6</f>
        <v>130719.97581295724</v>
      </c>
      <c r="R152" s="11">
        <f>'UC Withheld Payment by Hospital'!J152+'UC Withheld Payment by Hospital'!T152</f>
        <v>6333755.6563541219</v>
      </c>
      <c r="S152" s="11">
        <f>'UC Withheld Payment by Hospital'!K152+'UC Withheld Payment by Hospital'!U152</f>
        <v>5877764.4444808308</v>
      </c>
      <c r="T152" s="11">
        <f>'UC Withheld Payment by Hospital'!L152+'UC Withheld Payment by Hospital'!V152</f>
        <v>4798398.1852053283</v>
      </c>
      <c r="U152" s="11">
        <f>(R152/$R$1)*'UPL Debt Allocated by DY'!$E$4</f>
        <v>173205.60688804323</v>
      </c>
      <c r="V152" s="11">
        <f>(S152/$S$1)*'UPL Debt Allocated by DY'!$E$5</f>
        <v>160719.32698346657</v>
      </c>
      <c r="W152" s="11">
        <f>(T152/$T$1)*'UPL Debt Allocated by DY'!$E$6</f>
        <v>131206.15341342994</v>
      </c>
      <c r="X152" s="11">
        <f>'UC Withheld Payment by Hospital'!J152+'UC Withheld Payment by Hospital'!AA152</f>
        <v>6029412.7800000003</v>
      </c>
      <c r="Y152" s="11">
        <f>'UC Withheld Payment by Hospital'!K152+'UC Withheld Payment by Hospital'!AB152</f>
        <v>5602069.6799999997</v>
      </c>
      <c r="Z152" s="11">
        <f>'UC Withheld Payment by Hospital'!L152+'UC Withheld Payment by Hospital'!AC152</f>
        <v>4565952.2699999996</v>
      </c>
      <c r="AA152" s="11">
        <f>(X152/$X$1)*'UPL Debt Allocated by DY'!$E$4</f>
        <v>164882.91566643197</v>
      </c>
      <c r="AB152" s="11">
        <f>(Y152/$Y$1)*'UPL Debt Allocated by DY'!$E$5</f>
        <v>153180.83553510145</v>
      </c>
      <c r="AC152" s="11">
        <f>(Z152/$Z$1)*'UPL Debt Allocated by DY'!$E$6</f>
        <v>124850.21269454794</v>
      </c>
    </row>
    <row r="153" spans="1:29" ht="16.2" x14ac:dyDescent="0.3">
      <c r="A153" s="13" t="s">
        <v>374</v>
      </c>
      <c r="B153" s="13" t="s">
        <v>374</v>
      </c>
      <c r="C153" s="12" t="s">
        <v>89</v>
      </c>
      <c r="D153" s="12" t="s">
        <v>13</v>
      </c>
      <c r="E153" s="12" t="s">
        <v>14</v>
      </c>
      <c r="F153" s="12"/>
      <c r="G153" s="12" t="s">
        <v>859</v>
      </c>
      <c r="H153" s="11">
        <v>0</v>
      </c>
      <c r="I153" s="11">
        <f>(H153/$H$1)*'UPL Debt Allocated by DY'!$E$2</f>
        <v>0</v>
      </c>
      <c r="J153" s="11">
        <v>0</v>
      </c>
      <c r="K153" s="11">
        <f>(J153/$J$1)*'UPL Debt Allocated by DY'!$E$3</f>
        <v>0</v>
      </c>
      <c r="L153" s="11">
        <f>'UC Withheld Payment by Hospital'!J153+'UC Withheld Payment by Hospital'!M153</f>
        <v>0</v>
      </c>
      <c r="M153" s="11">
        <f>'UC Withheld Payment by Hospital'!K153+'UC Withheld Payment by Hospital'!N153</f>
        <v>0</v>
      </c>
      <c r="N153" s="11">
        <f>'UC Withheld Payment by Hospital'!L153+'UC Withheld Payment by Hospital'!O153</f>
        <v>339188.26756714651</v>
      </c>
      <c r="O153" s="11">
        <f>(L153/$L$1)*'UPL Debt Allocated by DY'!$E$4</f>
        <v>0</v>
      </c>
      <c r="P153" s="11">
        <f>(M153/$M$1)*'UPL Debt Allocated by DY'!$E$5</f>
        <v>0</v>
      </c>
      <c r="Q153" s="11">
        <f>(N153/$N$1)*'UPL Debt Allocated by DY'!$E$6</f>
        <v>9274.6758715577907</v>
      </c>
      <c r="R153" s="11">
        <f>'UC Withheld Payment by Hospital'!J153+'UC Withheld Payment by Hospital'!T153</f>
        <v>0</v>
      </c>
      <c r="S153" s="11">
        <f>'UC Withheld Payment by Hospital'!K153+'UC Withheld Payment by Hospital'!U153</f>
        <v>0</v>
      </c>
      <c r="T153" s="11">
        <f>'UC Withheld Payment by Hospital'!L153+'UC Withheld Payment by Hospital'!V153</f>
        <v>339188.26756714651</v>
      </c>
      <c r="U153" s="11">
        <f>(R153/$R$1)*'UPL Debt Allocated by DY'!$E$4</f>
        <v>0</v>
      </c>
      <c r="V153" s="11">
        <f>(S153/$S$1)*'UPL Debt Allocated by DY'!$E$5</f>
        <v>0</v>
      </c>
      <c r="W153" s="11">
        <f>(T153/$T$1)*'UPL Debt Allocated by DY'!$E$6</f>
        <v>9274.6758715577907</v>
      </c>
      <c r="X153" s="11">
        <f>'UC Withheld Payment by Hospital'!J153+'UC Withheld Payment by Hospital'!AA153</f>
        <v>0</v>
      </c>
      <c r="Y153" s="11">
        <f>'UC Withheld Payment by Hospital'!K153+'UC Withheld Payment by Hospital'!AB153</f>
        <v>0</v>
      </c>
      <c r="Z153" s="11">
        <f>'UC Withheld Payment by Hospital'!L153+'UC Withheld Payment by Hospital'!AC153</f>
        <v>1857940.8294838229</v>
      </c>
      <c r="AA153" s="11">
        <f>(X153/$X$1)*'UPL Debt Allocated by DY'!$E$4</f>
        <v>0</v>
      </c>
      <c r="AB153" s="11">
        <f>(Y153/$Y$1)*'UPL Debt Allocated by DY'!$E$5</f>
        <v>0</v>
      </c>
      <c r="AC153" s="11">
        <f>(Z153/$Z$1)*'UPL Debt Allocated by DY'!$E$6</f>
        <v>50803.051372006594</v>
      </c>
    </row>
    <row r="154" spans="1:29" ht="16.2" x14ac:dyDescent="0.3">
      <c r="A154" s="13" t="s">
        <v>375</v>
      </c>
      <c r="B154" s="13" t="s">
        <v>375</v>
      </c>
      <c r="C154" s="12" t="s">
        <v>90</v>
      </c>
      <c r="D154" s="12" t="s">
        <v>13</v>
      </c>
      <c r="E154" s="12" t="s">
        <v>14</v>
      </c>
      <c r="F154" s="12"/>
      <c r="G154" s="12" t="s">
        <v>858</v>
      </c>
      <c r="H154" s="11">
        <v>861104.17999999993</v>
      </c>
      <c r="I154" s="11">
        <f>(H154/$H$1)*'UPL Debt Allocated by DY'!$E$2</f>
        <v>8814.9545498037915</v>
      </c>
      <c r="J154" s="11">
        <v>470604.99</v>
      </c>
      <c r="K154" s="11">
        <f>(J154/$J$1)*'UPL Debt Allocated by DY'!$E$3</f>
        <v>7921.7613877106342</v>
      </c>
      <c r="L154" s="11">
        <f>'UC Withheld Payment by Hospital'!J154+'UC Withheld Payment by Hospital'!M154</f>
        <v>1645642.6515245778</v>
      </c>
      <c r="M154" s="11">
        <f>'UC Withheld Payment by Hospital'!K154+'UC Withheld Payment by Hospital'!N154</f>
        <v>1630025.757956631</v>
      </c>
      <c r="N154" s="11">
        <f>'UC Withheld Payment by Hospital'!L154+'UC Withheld Payment by Hospital'!O154</f>
        <v>892477.49420109403</v>
      </c>
      <c r="O154" s="11">
        <f>(L154/$L$1)*'UPL Debt Allocated by DY'!$E$4</f>
        <v>45002.451885274742</v>
      </c>
      <c r="P154" s="11">
        <f>(M154/$M$1)*'UPL Debt Allocated by DY'!$E$5</f>
        <v>44570.79647526511</v>
      </c>
      <c r="Q154" s="11">
        <f>(N154/$N$1)*'UPL Debt Allocated by DY'!$E$6</f>
        <v>24403.672747131866</v>
      </c>
      <c r="R154" s="11">
        <f>'UC Withheld Payment by Hospital'!J154+'UC Withheld Payment by Hospital'!T154</f>
        <v>1645642.6515245778</v>
      </c>
      <c r="S154" s="11">
        <f>'UC Withheld Payment by Hospital'!K154+'UC Withheld Payment by Hospital'!U154</f>
        <v>1630025.757956631</v>
      </c>
      <c r="T154" s="11">
        <f>'UC Withheld Payment by Hospital'!L154+'UC Withheld Payment by Hospital'!V154</f>
        <v>892477.49420109403</v>
      </c>
      <c r="U154" s="11">
        <f>(R154/$R$1)*'UPL Debt Allocated by DY'!$E$4</f>
        <v>45002.451885274742</v>
      </c>
      <c r="V154" s="11">
        <f>(S154/$S$1)*'UPL Debt Allocated by DY'!$E$5</f>
        <v>44570.796475265088</v>
      </c>
      <c r="W154" s="11">
        <f>(T154/$T$1)*'UPL Debt Allocated by DY'!$E$6</f>
        <v>24403.672747131866</v>
      </c>
      <c r="X154" s="11">
        <f>'UC Withheld Payment by Hospital'!J154+'UC Withheld Payment by Hospital'!AA154</f>
        <v>1633875.1900000002</v>
      </c>
      <c r="Y154" s="11">
        <f>'UC Withheld Payment by Hospital'!K154+'UC Withheld Payment by Hospital'!AB154</f>
        <v>1594010.9510369003</v>
      </c>
      <c r="Z154" s="11">
        <f>'UC Withheld Payment by Hospital'!L154+'UC Withheld Payment by Hospital'!AC154</f>
        <v>870188.59</v>
      </c>
      <c r="AA154" s="11">
        <f>(X154/$X$1)*'UPL Debt Allocated by DY'!$E$4</f>
        <v>44680.653820195992</v>
      </c>
      <c r="AB154" s="11">
        <f>(Y154/$Y$1)*'UPL Debt Allocated by DY'!$E$5</f>
        <v>43586.021466968632</v>
      </c>
      <c r="AC154" s="11">
        <f>(Z154/$Z$1)*'UPL Debt Allocated by DY'!$E$6</f>
        <v>23794.21074103098</v>
      </c>
    </row>
    <row r="155" spans="1:29" ht="16.2" x14ac:dyDescent="0.3">
      <c r="A155" s="13" t="s">
        <v>376</v>
      </c>
      <c r="B155" s="13" t="s">
        <v>376</v>
      </c>
      <c r="C155" s="12" t="s">
        <v>618</v>
      </c>
      <c r="D155" s="12" t="s">
        <v>13</v>
      </c>
      <c r="E155" s="12"/>
      <c r="F155" s="12"/>
      <c r="G155" s="12" t="s">
        <v>678</v>
      </c>
      <c r="H155" s="11">
        <v>291438.78999999998</v>
      </c>
      <c r="I155" s="11">
        <f>(H155/$H$1)*'UPL Debt Allocated by DY'!$E$2</f>
        <v>2983.4017155738484</v>
      </c>
      <c r="J155" s="11">
        <v>438430</v>
      </c>
      <c r="K155" s="11">
        <f>(J155/$J$1)*'UPL Debt Allocated by DY'!$E$3</f>
        <v>7380.1551598804199</v>
      </c>
      <c r="L155" s="11">
        <f>'UC Withheld Payment by Hospital'!J155+'UC Withheld Payment by Hospital'!M155</f>
        <v>271092.07541063201</v>
      </c>
      <c r="M155" s="11">
        <f>'UC Withheld Payment by Hospital'!K155+'UC Withheld Payment by Hospital'!N155</f>
        <v>434023.1734659365</v>
      </c>
      <c r="N155" s="11">
        <f>'UC Withheld Payment by Hospital'!L155+'UC Withheld Payment by Hospital'!O155</f>
        <v>466696.70037087851</v>
      </c>
      <c r="O155" s="11">
        <f>(L155/$L$1)*'UPL Debt Allocated by DY'!$E$4</f>
        <v>7413.4005148954639</v>
      </c>
      <c r="P155" s="11">
        <f>(M155/$M$1)*'UPL Debt Allocated by DY'!$E$5</f>
        <v>11867.762479010857</v>
      </c>
      <c r="Q155" s="11">
        <f>(N155/$N$1)*'UPL Debt Allocated by DY'!$E$6</f>
        <v>12761.233333073793</v>
      </c>
      <c r="R155" s="11">
        <f>'UC Withheld Payment by Hospital'!J155+'UC Withheld Payment by Hospital'!T155</f>
        <v>271643.56715574593</v>
      </c>
      <c r="S155" s="11">
        <f>'UC Withheld Payment by Hospital'!K155+'UC Withheld Payment by Hospital'!U155</f>
        <v>435041.79185965663</v>
      </c>
      <c r="T155" s="11">
        <f>'UC Withheld Payment by Hospital'!L155+'UC Withheld Payment by Hospital'!V155</f>
        <v>468560.10136083176</v>
      </c>
      <c r="U155" s="11">
        <f>(R155/$R$1)*'UPL Debt Allocated by DY'!$E$4</f>
        <v>7428.4818454028018</v>
      </c>
      <c r="V155" s="11">
        <f>(S155/$S$1)*'UPL Debt Allocated by DY'!$E$5</f>
        <v>11895.61518801919</v>
      </c>
      <c r="W155" s="11">
        <f>(T155/$T$1)*'UPL Debt Allocated by DY'!$E$6</f>
        <v>12812.185685655197</v>
      </c>
      <c r="X155" s="11">
        <f>'UC Withheld Payment by Hospital'!J155+'UC Withheld Payment by Hospital'!AA155</f>
        <v>258240.98</v>
      </c>
      <c r="Y155" s="11">
        <f>'UC Withheld Payment by Hospital'!K155+'UC Withheld Payment by Hospital'!AB155</f>
        <v>413246.39</v>
      </c>
      <c r="Z155" s="11">
        <f>'UC Withheld Payment by Hospital'!L155+'UC Withheld Payment by Hospital'!AC155</f>
        <v>444199.32000000007</v>
      </c>
      <c r="AA155" s="11">
        <f>(X155/$X$1)*'UPL Debt Allocated by DY'!$E$4</f>
        <v>7061.968931401766</v>
      </c>
      <c r="AB155" s="11">
        <f>(Y155/$Y$1)*'UPL Debt Allocated by DY'!$E$5</f>
        <v>11299.650114681257</v>
      </c>
      <c r="AC155" s="11">
        <f>(Z155/$Z$1)*'UPL Debt Allocated by DY'!$E$6</f>
        <v>12146.07080874579</v>
      </c>
    </row>
    <row r="156" spans="1:29" ht="16.2" x14ac:dyDescent="0.3">
      <c r="A156" s="13" t="s">
        <v>377</v>
      </c>
      <c r="B156" s="13" t="s">
        <v>377</v>
      </c>
      <c r="C156" s="12" t="s">
        <v>857</v>
      </c>
      <c r="D156" s="12" t="s">
        <v>13</v>
      </c>
      <c r="E156" s="12"/>
      <c r="F156" s="12"/>
      <c r="G156" s="12" t="s">
        <v>812</v>
      </c>
      <c r="H156" s="11">
        <v>0</v>
      </c>
      <c r="I156" s="11">
        <f>(H156/$H$1)*'UPL Debt Allocated by DY'!$E$2</f>
        <v>0</v>
      </c>
      <c r="J156" s="11">
        <v>549553.12</v>
      </c>
      <c r="K156" s="11">
        <f>(J156/$J$1)*'UPL Debt Allocated by DY'!$E$3</f>
        <v>9250.7065989927323</v>
      </c>
      <c r="L156" s="11">
        <f>'UC Withheld Payment by Hospital'!J156+'UC Withheld Payment by Hospital'!M156</f>
        <v>776963.0239108915</v>
      </c>
      <c r="M156" s="11">
        <f>'UC Withheld Payment by Hospital'!K156+'UC Withheld Payment by Hospital'!N156</f>
        <v>931471.54585082503</v>
      </c>
      <c r="N156" s="11">
        <f>'UC Withheld Payment by Hospital'!L156+'UC Withheld Payment by Hospital'!O156</f>
        <v>647761.93386211235</v>
      </c>
      <c r="O156" s="11">
        <f>(L156/$L$1)*'UPL Debt Allocated by DY'!$E$4</f>
        <v>21247.165092491079</v>
      </c>
      <c r="P156" s="11">
        <f>(M156/$M$1)*'UPL Debt Allocated by DY'!$E$5</f>
        <v>25469.799167260946</v>
      </c>
      <c r="Q156" s="11">
        <f>(N156/$N$1)*'UPL Debt Allocated by DY'!$E$6</f>
        <v>17712.234039213141</v>
      </c>
      <c r="R156" s="11">
        <f>'UC Withheld Payment by Hospital'!J156+'UC Withheld Payment by Hospital'!T156</f>
        <v>783670.46956364764</v>
      </c>
      <c r="S156" s="11">
        <f>'UC Withheld Payment by Hospital'!K156+'UC Withheld Payment by Hospital'!U156</f>
        <v>938491.47573448694</v>
      </c>
      <c r="T156" s="11">
        <f>'UC Withheld Payment by Hospital'!L156+'UC Withheld Payment by Hospital'!V156</f>
        <v>658820.64651242422</v>
      </c>
      <c r="U156" s="11">
        <f>(R156/$R$1)*'UPL Debt Allocated by DY'!$E$4</f>
        <v>21430.589786777902</v>
      </c>
      <c r="V156" s="11">
        <f>(S156/$S$1)*'UPL Debt Allocated by DY'!$E$5</f>
        <v>25661.749426076203</v>
      </c>
      <c r="W156" s="11">
        <f>(T156/$T$1)*'UPL Debt Allocated by DY'!$E$6</f>
        <v>18014.620605010361</v>
      </c>
      <c r="X156" s="11">
        <f>'UC Withheld Payment by Hospital'!J156+'UC Withheld Payment by Hospital'!AA156</f>
        <v>1136416.3555587116</v>
      </c>
      <c r="Y156" s="11">
        <f>'UC Withheld Payment by Hospital'!K156+'UC Withheld Payment by Hospital'!AB156</f>
        <v>1467887.2948361435</v>
      </c>
      <c r="Z156" s="11">
        <f>'UC Withheld Payment by Hospital'!L156+'UC Withheld Payment by Hospital'!AC156</f>
        <v>1333605.3469417761</v>
      </c>
      <c r="AA156" s="11">
        <f>(X156/$X$1)*'UPL Debt Allocated by DY'!$E$4</f>
        <v>31076.93053245245</v>
      </c>
      <c r="AB156" s="11">
        <f>(Y156/$Y$1)*'UPL Debt Allocated by DY'!$E$5</f>
        <v>40137.344791891315</v>
      </c>
      <c r="AC156" s="11">
        <f>(Z156/$Z$1)*'UPL Debt Allocated by DY'!$E$6</f>
        <v>36465.75815306697</v>
      </c>
    </row>
    <row r="157" spans="1:29" ht="16.2" x14ac:dyDescent="0.3">
      <c r="A157" s="14" t="s">
        <v>856</v>
      </c>
      <c r="B157" s="13" t="s">
        <v>856</v>
      </c>
      <c r="C157" s="12" t="s">
        <v>855</v>
      </c>
      <c r="D157" s="12" t="s">
        <v>13</v>
      </c>
      <c r="E157" s="12"/>
      <c r="F157" s="12"/>
      <c r="G157" s="12" t="s">
        <v>673</v>
      </c>
      <c r="H157" s="11">
        <v>0</v>
      </c>
      <c r="I157" s="11">
        <f>(H157/$H$1)*'UPL Debt Allocated by DY'!$E$2</f>
        <v>0</v>
      </c>
      <c r="J157" s="11">
        <v>0</v>
      </c>
      <c r="K157" s="11">
        <f>(J157/$J$1)*'UPL Debt Allocated by DY'!$E$3</f>
        <v>0</v>
      </c>
      <c r="L157" s="11">
        <f>'UC Withheld Payment by Hospital'!J157+'UC Withheld Payment by Hospital'!M157</f>
        <v>0</v>
      </c>
      <c r="M157" s="11">
        <f>'UC Withheld Payment by Hospital'!K157+'UC Withheld Payment by Hospital'!N157</f>
        <v>0</v>
      </c>
      <c r="N157" s="11">
        <f>'UC Withheld Payment by Hospital'!L157+'UC Withheld Payment by Hospital'!O157</f>
        <v>0</v>
      </c>
      <c r="O157" s="11">
        <f>(L157/$L$1)*'UPL Debt Allocated by DY'!$E$4</f>
        <v>0</v>
      </c>
      <c r="P157" s="11">
        <f>(M157/$M$1)*'UPL Debt Allocated by DY'!$E$5</f>
        <v>0</v>
      </c>
      <c r="Q157" s="11">
        <f>(N157/$N$1)*'UPL Debt Allocated by DY'!$E$6</f>
        <v>0</v>
      </c>
      <c r="R157" s="11">
        <f>'UC Withheld Payment by Hospital'!J157+'UC Withheld Payment by Hospital'!T157</f>
        <v>0</v>
      </c>
      <c r="S157" s="11">
        <f>'UC Withheld Payment by Hospital'!K157+'UC Withheld Payment by Hospital'!U157</f>
        <v>0</v>
      </c>
      <c r="T157" s="11">
        <f>'UC Withheld Payment by Hospital'!L157+'UC Withheld Payment by Hospital'!V157</f>
        <v>0</v>
      </c>
      <c r="U157" s="11">
        <f>(R157/$R$1)*'UPL Debt Allocated by DY'!$E$4</f>
        <v>0</v>
      </c>
      <c r="V157" s="11">
        <f>(S157/$S$1)*'UPL Debt Allocated by DY'!$E$5</f>
        <v>0</v>
      </c>
      <c r="W157" s="11">
        <f>(T157/$T$1)*'UPL Debt Allocated by DY'!$E$6</f>
        <v>0</v>
      </c>
      <c r="X157" s="11">
        <f>'UC Withheld Payment by Hospital'!J157+'UC Withheld Payment by Hospital'!AA157</f>
        <v>0</v>
      </c>
      <c r="Y157" s="11">
        <f>'UC Withheld Payment by Hospital'!K157+'UC Withheld Payment by Hospital'!AB157</f>
        <v>0</v>
      </c>
      <c r="Z157" s="11">
        <f>'UC Withheld Payment by Hospital'!L157+'UC Withheld Payment by Hospital'!AC157</f>
        <v>0</v>
      </c>
      <c r="AA157" s="11">
        <f>(X157/$X$1)*'UPL Debt Allocated by DY'!$E$4</f>
        <v>0</v>
      </c>
      <c r="AB157" s="11">
        <f>(Y157/$Y$1)*'UPL Debt Allocated by DY'!$E$5</f>
        <v>0</v>
      </c>
      <c r="AC157" s="11">
        <f>(Z157/$Z$1)*'UPL Debt Allocated by DY'!$E$6</f>
        <v>0</v>
      </c>
    </row>
    <row r="158" spans="1:29" ht="16.2" x14ac:dyDescent="0.3">
      <c r="A158" s="13" t="s">
        <v>378</v>
      </c>
      <c r="B158" s="13" t="s">
        <v>378</v>
      </c>
      <c r="C158" s="12" t="s">
        <v>854</v>
      </c>
      <c r="D158" s="12" t="s">
        <v>28</v>
      </c>
      <c r="E158" s="12" t="s">
        <v>14</v>
      </c>
      <c r="F158" s="12"/>
      <c r="G158" s="12" t="s">
        <v>853</v>
      </c>
      <c r="H158" s="11">
        <v>336312.37</v>
      </c>
      <c r="I158" s="11">
        <f>(H158/$H$1)*'UPL Debt Allocated by DY'!$E$2</f>
        <v>3442.7637502430848</v>
      </c>
      <c r="J158" s="11">
        <v>498870.9</v>
      </c>
      <c r="K158" s="11">
        <f>(J158/$J$1)*'UPL Debt Allocated by DY'!$E$3</f>
        <v>8397.565510455921</v>
      </c>
      <c r="L158" s="11">
        <f>'UC Withheld Payment by Hospital'!J158+'UC Withheld Payment by Hospital'!M158</f>
        <v>377656.94887333782</v>
      </c>
      <c r="M158" s="11">
        <f>'UC Withheld Payment by Hospital'!K158+'UC Withheld Payment by Hospital'!N158</f>
        <v>586431.83204130095</v>
      </c>
      <c r="N158" s="11">
        <f>'UC Withheld Payment by Hospital'!L158+'UC Withheld Payment by Hospital'!O158</f>
        <v>458971.58039378829</v>
      </c>
      <c r="O158" s="11">
        <f>(L158/$L$1)*'UPL Debt Allocated by DY'!$E$4</f>
        <v>10327.56938759874</v>
      </c>
      <c r="P158" s="11">
        <f>(M158/$M$1)*'UPL Debt Allocated by DY'!$E$5</f>
        <v>16035.166134610927</v>
      </c>
      <c r="Q158" s="11">
        <f>(N158/$N$1)*'UPL Debt Allocated by DY'!$E$6</f>
        <v>12549.999659308163</v>
      </c>
      <c r="R158" s="11">
        <f>'UC Withheld Payment by Hospital'!J158+'UC Withheld Payment by Hospital'!T158</f>
        <v>377656.94887333782</v>
      </c>
      <c r="S158" s="11">
        <f>'UC Withheld Payment by Hospital'!K158+'UC Withheld Payment by Hospital'!U158</f>
        <v>586431.83204130095</v>
      </c>
      <c r="T158" s="11">
        <f>'UC Withheld Payment by Hospital'!L158+'UC Withheld Payment by Hospital'!V158</f>
        <v>458971.58039378829</v>
      </c>
      <c r="U158" s="11">
        <f>(R158/$R$1)*'UPL Debt Allocated by DY'!$E$4</f>
        <v>10327.56938759874</v>
      </c>
      <c r="V158" s="11">
        <f>(S158/$S$1)*'UPL Debt Allocated by DY'!$E$5</f>
        <v>16035.166134610919</v>
      </c>
      <c r="W158" s="11">
        <f>(T158/$T$1)*'UPL Debt Allocated by DY'!$E$6</f>
        <v>12549.999659308163</v>
      </c>
      <c r="X158" s="11">
        <f>'UC Withheld Payment by Hospital'!J158+'UC Withheld Payment by Hospital'!AA158</f>
        <v>391579.40786759905</v>
      </c>
      <c r="Y158" s="11">
        <f>'UC Withheld Payment by Hospital'!K158+'UC Withheld Payment by Hospital'!AB158</f>
        <v>615071.07520654239</v>
      </c>
      <c r="Z158" s="11">
        <f>'UC Withheld Payment by Hospital'!L158+'UC Withheld Payment by Hospital'!AC158</f>
        <v>450943.60595328611</v>
      </c>
      <c r="AA158" s="11">
        <f>(X158/$X$1)*'UPL Debt Allocated by DY'!$E$4</f>
        <v>10708.298940538734</v>
      </c>
      <c r="AB158" s="11">
        <f>(Y158/$Y$1)*'UPL Debt Allocated by DY'!$E$5</f>
        <v>16818.266568510691</v>
      </c>
      <c r="AC158" s="11">
        <f>(Z158/$Z$1)*'UPL Debt Allocated by DY'!$E$6</f>
        <v>12330.484811772723</v>
      </c>
    </row>
    <row r="159" spans="1:29" ht="16.2" x14ac:dyDescent="0.3">
      <c r="A159" s="15" t="s">
        <v>229</v>
      </c>
      <c r="B159" s="13" t="s">
        <v>229</v>
      </c>
      <c r="C159" s="12" t="s">
        <v>230</v>
      </c>
      <c r="D159" s="12" t="s">
        <v>219</v>
      </c>
      <c r="E159" s="12"/>
      <c r="F159" s="12"/>
      <c r="G159" s="12" t="s">
        <v>693</v>
      </c>
      <c r="H159" s="11">
        <v>8673416.1999999993</v>
      </c>
      <c r="I159" s="11">
        <f>(H159/$H$1)*'UPL Debt Allocated by DY'!$E$2</f>
        <v>88788.059993544462</v>
      </c>
      <c r="J159" s="11">
        <v>5773955.7699999996</v>
      </c>
      <c r="K159" s="11">
        <f>(J159/$J$1)*'UPL Debt Allocated by DY'!$E$3</f>
        <v>97193.826765702208</v>
      </c>
      <c r="L159" s="11">
        <f>'UC Withheld Payment by Hospital'!J159+'UC Withheld Payment by Hospital'!M159</f>
        <v>7077340.8158702077</v>
      </c>
      <c r="M159" s="11">
        <f>'UC Withheld Payment by Hospital'!K159+'UC Withheld Payment by Hospital'!N159</f>
        <v>33007738.875995312</v>
      </c>
      <c r="N159" s="11">
        <f>'UC Withheld Payment by Hospital'!L159+'UC Withheld Payment by Hospital'!O159</f>
        <v>26635635.700179745</v>
      </c>
      <c r="O159" s="11">
        <f>(L159/$L$1)*'UPL Debt Allocated by DY'!$E$4</f>
        <v>193540.00654201768</v>
      </c>
      <c r="P159" s="11">
        <f>(M159/$M$1)*'UPL Debt Allocated by DY'!$E$5</f>
        <v>902550.89796551899</v>
      </c>
      <c r="Q159" s="11">
        <f>(N159/$N$1)*'UPL Debt Allocated by DY'!$E$6</f>
        <v>728317.90298630053</v>
      </c>
      <c r="R159" s="11">
        <f>'UC Withheld Payment by Hospital'!J159+'UC Withheld Payment by Hospital'!T159</f>
        <v>7381543.198649873</v>
      </c>
      <c r="S159" s="11">
        <f>'UC Withheld Payment by Hospital'!K159+'UC Withheld Payment by Hospital'!U159</f>
        <v>33085697.424741663</v>
      </c>
      <c r="T159" s="11">
        <f>'UC Withheld Payment by Hospital'!L159+'UC Withheld Payment by Hospital'!V159</f>
        <v>26745096.36003273</v>
      </c>
      <c r="U159" s="11">
        <f>(R159/$R$1)*'UPL Debt Allocated by DY'!$E$4</f>
        <v>201858.85576590302</v>
      </c>
      <c r="V159" s="11">
        <f>(S159/$S$1)*'UPL Debt Allocated by DY'!$E$5</f>
        <v>904682.56649450946</v>
      </c>
      <c r="W159" s="11">
        <f>(T159/$T$1)*'UPL Debt Allocated by DY'!$E$6</f>
        <v>731310.96683283325</v>
      </c>
      <c r="X159" s="11">
        <f>'UC Withheld Payment by Hospital'!J159+'UC Withheld Payment by Hospital'!AA159</f>
        <v>13408066.547964329</v>
      </c>
      <c r="Y159" s="11">
        <f>'UC Withheld Payment by Hospital'!K159+'UC Withheld Payment by Hospital'!AB159</f>
        <v>31418463.219999999</v>
      </c>
      <c r="Z159" s="11">
        <f>'UC Withheld Payment by Hospital'!L159+'UC Withheld Payment by Hospital'!AC159</f>
        <v>25347799.576295797</v>
      </c>
      <c r="AA159" s="11">
        <f>(X159/$X$1)*'UPL Debt Allocated by DY'!$E$4</f>
        <v>366662.75581780786</v>
      </c>
      <c r="AB159" s="11">
        <f>(Y159/$Y$1)*'UPL Debt Allocated by DY'!$E$5</f>
        <v>859094.35658223624</v>
      </c>
      <c r="AC159" s="11">
        <f>(Z159/$Z$1)*'UPL Debt Allocated by DY'!$E$6</f>
        <v>693103.64657826396</v>
      </c>
    </row>
    <row r="160" spans="1:29" ht="16.2" x14ac:dyDescent="0.3">
      <c r="A160" s="13" t="s">
        <v>379</v>
      </c>
      <c r="B160" s="13" t="s">
        <v>379</v>
      </c>
      <c r="C160" s="12" t="s">
        <v>852</v>
      </c>
      <c r="D160" s="12" t="s">
        <v>92</v>
      </c>
      <c r="E160" s="12"/>
      <c r="F160" s="12"/>
      <c r="G160" s="12" t="s">
        <v>675</v>
      </c>
      <c r="H160" s="11">
        <v>193626832.56999999</v>
      </c>
      <c r="I160" s="11">
        <f>(H160/$H$1)*'UPL Debt Allocated by DY'!$E$2</f>
        <v>1982119.8971848197</v>
      </c>
      <c r="J160" s="11">
        <v>213984125.99000001</v>
      </c>
      <c r="K160" s="11">
        <f>(J160/$J$1)*'UPL Debt Allocated by DY'!$E$3</f>
        <v>3602025.5264411657</v>
      </c>
      <c r="L160" s="11">
        <f>'UC Withheld Payment by Hospital'!J160+'UC Withheld Payment by Hospital'!M160</f>
        <v>174815603.78398806</v>
      </c>
      <c r="M160" s="11">
        <f>'UC Withheld Payment by Hospital'!K160+'UC Withheld Payment by Hospital'!N160</f>
        <v>157653349.93472695</v>
      </c>
      <c r="N160" s="11">
        <f>'UC Withheld Payment by Hospital'!L160+'UC Withheld Payment by Hospital'!O160</f>
        <v>117726755.91029339</v>
      </c>
      <c r="O160" s="11">
        <f>(L160/$L$1)*'UPL Debt Allocated by DY'!$E$4</f>
        <v>4780582.7047541616</v>
      </c>
      <c r="P160" s="11">
        <f>(M160/$M$1)*'UPL Debt Allocated by DY'!$E$5</f>
        <v>4310812.4759899778</v>
      </c>
      <c r="Q160" s="11">
        <f>(N160/$N$1)*'UPL Debt Allocated by DY'!$E$6</f>
        <v>3219089.8296970748</v>
      </c>
      <c r="R160" s="11">
        <f>'UC Withheld Payment by Hospital'!J160+'UC Withheld Payment by Hospital'!T160</f>
        <v>174986466.45923918</v>
      </c>
      <c r="S160" s="11">
        <f>'UC Withheld Payment by Hospital'!K160+'UC Withheld Payment by Hospital'!U160</f>
        <v>157951790.46442479</v>
      </c>
      <c r="T160" s="11">
        <f>'UC Withheld Payment by Hospital'!L160+'UC Withheld Payment by Hospital'!V160</f>
        <v>118046093.91335075</v>
      </c>
      <c r="U160" s="11">
        <f>(R160/$R$1)*'UPL Debt Allocated by DY'!$E$4</f>
        <v>4785255.1889747512</v>
      </c>
      <c r="V160" s="11">
        <f>(S160/$S$1)*'UPL Debt Allocated by DY'!$E$5</f>
        <v>4318972.9188812636</v>
      </c>
      <c r="W160" s="11">
        <f>(T160/$T$1)*'UPL Debt Allocated by DY'!$E$6</f>
        <v>3227821.725092723</v>
      </c>
      <c r="X160" s="11">
        <f>'UC Withheld Payment by Hospital'!J160+'UC Withheld Payment by Hospital'!AA160</f>
        <v>170840442.99000001</v>
      </c>
      <c r="Y160" s="11">
        <f>'UC Withheld Payment by Hospital'!K160+'UC Withheld Payment by Hospital'!AB160</f>
        <v>151569292.75</v>
      </c>
      <c r="Z160" s="11">
        <f>'UC Withheld Payment by Hospital'!L160+'UC Withheld Payment by Hospital'!AC160</f>
        <v>114141614.59687562</v>
      </c>
      <c r="AA160" s="11">
        <f>(X160/$X$1)*'UPL Debt Allocated by DY'!$E$4</f>
        <v>4671876.2476129644</v>
      </c>
      <c r="AB160" s="11">
        <f>(Y160/$Y$1)*'UPL Debt Allocated by DY'!$E$5</f>
        <v>4144452.3597766808</v>
      </c>
      <c r="AC160" s="11">
        <f>(Z160/$Z$1)*'UPL Debt Allocated by DY'!$E$6</f>
        <v>3121058.6569970953</v>
      </c>
    </row>
    <row r="161" spans="1:29" ht="16.2" x14ac:dyDescent="0.3">
      <c r="A161" s="13" t="s">
        <v>380</v>
      </c>
      <c r="B161" s="13" t="s">
        <v>380</v>
      </c>
      <c r="C161" s="12" t="s">
        <v>93</v>
      </c>
      <c r="D161" s="12" t="s">
        <v>13</v>
      </c>
      <c r="E161" s="12"/>
      <c r="F161" s="12"/>
      <c r="G161" s="12" t="s">
        <v>653</v>
      </c>
      <c r="H161" s="11">
        <v>8868416.0999999996</v>
      </c>
      <c r="I161" s="11">
        <f>(H161/$H$1)*'UPL Debt Allocated by DY'!$E$2</f>
        <v>90784.235712626774</v>
      </c>
      <c r="J161" s="11">
        <v>14531515.43</v>
      </c>
      <c r="K161" s="11">
        <f>(J161/$J$1)*'UPL Debt Allocated by DY'!$E$3</f>
        <v>244611.08633441242</v>
      </c>
      <c r="L161" s="11">
        <f>'UC Withheld Payment by Hospital'!J161+'UC Withheld Payment by Hospital'!M161</f>
        <v>18609414.412535734</v>
      </c>
      <c r="M161" s="11">
        <f>'UC Withheld Payment by Hospital'!K161+'UC Withheld Payment by Hospital'!N161</f>
        <v>16619434.596543185</v>
      </c>
      <c r="N161" s="11">
        <f>'UC Withheld Payment by Hospital'!L161+'UC Withheld Payment by Hospital'!O161</f>
        <v>15195576.553544484</v>
      </c>
      <c r="O161" s="11">
        <f>(L161/$L$1)*'UPL Debt Allocated by DY'!$E$4</f>
        <v>508901.0520828556</v>
      </c>
      <c r="P161" s="11">
        <f>(M161/$M$1)*'UPL Debt Allocated by DY'!$E$5</f>
        <v>454435.41816485481</v>
      </c>
      <c r="Q161" s="11">
        <f>(N161/$N$1)*'UPL Debt Allocated by DY'!$E$6</f>
        <v>415503.89766258252</v>
      </c>
      <c r="R161" s="11">
        <f>'UC Withheld Payment by Hospital'!J161+'UC Withheld Payment by Hospital'!T161</f>
        <v>18654276.929696988</v>
      </c>
      <c r="S161" s="11">
        <f>'UC Withheld Payment by Hospital'!K161+'UC Withheld Payment by Hospital'!U161</f>
        <v>16664419.174309839</v>
      </c>
      <c r="T161" s="11">
        <f>'UC Withheld Payment by Hospital'!L161+'UC Withheld Payment by Hospital'!V161</f>
        <v>15267258.082769167</v>
      </c>
      <c r="U161" s="11">
        <f>(R161/$R$1)*'UPL Debt Allocated by DY'!$E$4</f>
        <v>510127.88177649007</v>
      </c>
      <c r="V161" s="11">
        <f>(S161/$S$1)*'UPL Debt Allocated by DY'!$E$5</f>
        <v>455665.45913222962</v>
      </c>
      <c r="W161" s="11">
        <f>(T161/$T$1)*'UPL Debt Allocated by DY'!$E$6</f>
        <v>417463.93877575255</v>
      </c>
      <c r="X161" s="11">
        <f>'UC Withheld Payment by Hospital'!J161+'UC Withheld Payment by Hospital'!AA161</f>
        <v>17773998.563438091</v>
      </c>
      <c r="Y161" s="11">
        <f>'UC Withheld Payment by Hospital'!K161+'UC Withheld Payment by Hospital'!AB161</f>
        <v>16054144.906592518</v>
      </c>
      <c r="Z161" s="11">
        <f>'UC Withheld Payment by Hospital'!L161+'UC Withheld Payment by Hospital'!AC161</f>
        <v>14929714.306192696</v>
      </c>
      <c r="AA161" s="11">
        <f>(X161/$X$1)*'UPL Debt Allocated by DY'!$E$4</f>
        <v>486055.41088706919</v>
      </c>
      <c r="AB161" s="11">
        <f>(Y161/$Y$1)*'UPL Debt Allocated by DY'!$E$5</f>
        <v>438978.35462007945</v>
      </c>
      <c r="AC161" s="11">
        <f>(Z161/$Z$1)*'UPL Debt Allocated by DY'!$E$6</f>
        <v>408234.22943862557</v>
      </c>
    </row>
    <row r="162" spans="1:29" ht="16.2" x14ac:dyDescent="0.3">
      <c r="A162" s="13" t="s">
        <v>381</v>
      </c>
      <c r="B162" s="13" t="s">
        <v>381</v>
      </c>
      <c r="C162" s="12" t="s">
        <v>851</v>
      </c>
      <c r="D162" s="12" t="s">
        <v>13</v>
      </c>
      <c r="E162" s="12" t="s">
        <v>14</v>
      </c>
      <c r="F162" s="12"/>
      <c r="G162" s="12" t="s">
        <v>850</v>
      </c>
      <c r="H162" s="11">
        <v>372886.99</v>
      </c>
      <c r="I162" s="11">
        <f>(H162/$H$1)*'UPL Debt Allocated by DY'!$E$2</f>
        <v>3817.170959573255</v>
      </c>
      <c r="J162" s="11">
        <v>1110574.27</v>
      </c>
      <c r="K162" s="11">
        <f>(J162/$J$1)*'UPL Debt Allocated by DY'!$E$3</f>
        <v>18694.456194080994</v>
      </c>
      <c r="L162" s="11">
        <f>'UC Withheld Payment by Hospital'!J162+'UC Withheld Payment by Hospital'!M162</f>
        <v>981136.13776489371</v>
      </c>
      <c r="M162" s="11">
        <f>'UC Withheld Payment by Hospital'!K162+'UC Withheld Payment by Hospital'!N162</f>
        <v>472329.50451429066</v>
      </c>
      <c r="N162" s="11">
        <f>'UC Withheld Payment by Hospital'!L162+'UC Withheld Payment by Hospital'!O162</f>
        <v>502518.20653986221</v>
      </c>
      <c r="O162" s="11">
        <f>(L162/$L$1)*'UPL Debt Allocated by DY'!$E$4</f>
        <v>26830.570896885562</v>
      </c>
      <c r="P162" s="11">
        <f>(M162/$M$1)*'UPL Debt Allocated by DY'!$E$5</f>
        <v>12915.196040435443</v>
      </c>
      <c r="Q162" s="11">
        <f>(N162/$N$1)*'UPL Debt Allocated by DY'!$E$6</f>
        <v>13740.727291786743</v>
      </c>
      <c r="R162" s="11">
        <f>'UC Withheld Payment by Hospital'!J162+'UC Withheld Payment by Hospital'!T162</f>
        <v>981136.13776489371</v>
      </c>
      <c r="S162" s="11">
        <f>'UC Withheld Payment by Hospital'!K162+'UC Withheld Payment by Hospital'!U162</f>
        <v>472329.50451429066</v>
      </c>
      <c r="T162" s="11">
        <f>'UC Withheld Payment by Hospital'!L162+'UC Withheld Payment by Hospital'!V162</f>
        <v>502518.20653986221</v>
      </c>
      <c r="U162" s="11">
        <f>(R162/$R$1)*'UPL Debt Allocated by DY'!$E$4</f>
        <v>26830.570896885562</v>
      </c>
      <c r="V162" s="11">
        <f>(S162/$S$1)*'UPL Debt Allocated by DY'!$E$5</f>
        <v>12915.196040435436</v>
      </c>
      <c r="W162" s="11">
        <f>(T162/$T$1)*'UPL Debt Allocated by DY'!$E$6</f>
        <v>13740.727291786743</v>
      </c>
      <c r="X162" s="11">
        <f>'UC Withheld Payment by Hospital'!J162+'UC Withheld Payment by Hospital'!AA162</f>
        <v>967860.95</v>
      </c>
      <c r="Y162" s="11">
        <f>'UC Withheld Payment by Hospital'!K162+'UC Withheld Payment by Hospital'!AB162</f>
        <v>463934.11</v>
      </c>
      <c r="Z162" s="11">
        <f>'UC Withheld Payment by Hospital'!L162+'UC Withheld Payment by Hospital'!AC162</f>
        <v>489728.07999999996</v>
      </c>
      <c r="AA162" s="11">
        <f>(X162/$X$1)*'UPL Debt Allocated by DY'!$E$4</f>
        <v>26467.54190143252</v>
      </c>
      <c r="AB162" s="11">
        <f>(Y162/$Y$1)*'UPL Debt Allocated by DY'!$E$5</f>
        <v>12685.635606559194</v>
      </c>
      <c r="AC162" s="11">
        <f>(Z162/$Z$1)*'UPL Debt Allocated by DY'!$E$6</f>
        <v>13390.997394392953</v>
      </c>
    </row>
    <row r="163" spans="1:29" ht="16.2" x14ac:dyDescent="0.3">
      <c r="A163" s="13" t="s">
        <v>382</v>
      </c>
      <c r="B163" s="13" t="s">
        <v>382</v>
      </c>
      <c r="C163" s="12" t="s">
        <v>94</v>
      </c>
      <c r="D163" s="12" t="s">
        <v>13</v>
      </c>
      <c r="E163" s="12" t="s">
        <v>14</v>
      </c>
      <c r="F163" s="12"/>
      <c r="G163" s="12" t="s">
        <v>655</v>
      </c>
      <c r="H163" s="11">
        <v>466384.83999999997</v>
      </c>
      <c r="I163" s="11">
        <f>(H163/$H$1)*'UPL Debt Allocated by DY'!$E$2</f>
        <v>4774.2901065902533</v>
      </c>
      <c r="J163" s="11">
        <v>392378.6</v>
      </c>
      <c r="K163" s="11">
        <f>(J163/$J$1)*'UPL Debt Allocated by DY'!$E$3</f>
        <v>6604.9653295090557</v>
      </c>
      <c r="L163" s="11">
        <f>'UC Withheld Payment by Hospital'!J163+'UC Withheld Payment by Hospital'!M163</f>
        <v>807432.91587793571</v>
      </c>
      <c r="M163" s="11">
        <f>'UC Withheld Payment by Hospital'!K163+'UC Withheld Payment by Hospital'!N163</f>
        <v>1023992.7671158335</v>
      </c>
      <c r="N163" s="11">
        <f>'UC Withheld Payment by Hospital'!L163+'UC Withheld Payment by Hospital'!O163</f>
        <v>924985.12578563648</v>
      </c>
      <c r="O163" s="11">
        <f>(L163/$L$1)*'UPL Debt Allocated by DY'!$E$4</f>
        <v>22080.407866021578</v>
      </c>
      <c r="P163" s="11">
        <f>(M163/$M$1)*'UPL Debt Allocated by DY'!$E$5</f>
        <v>27999.663804378772</v>
      </c>
      <c r="Q163" s="11">
        <f>(N163/$N$1)*'UPL Debt Allocated by DY'!$E$6</f>
        <v>25292.552980110326</v>
      </c>
      <c r="R163" s="11">
        <f>'UC Withheld Payment by Hospital'!J163+'UC Withheld Payment by Hospital'!T163</f>
        <v>808113.35299721977</v>
      </c>
      <c r="S163" s="11">
        <f>'UC Withheld Payment by Hospital'!K163+'UC Withheld Payment by Hospital'!U163</f>
        <v>1024327.8751847318</v>
      </c>
      <c r="T163" s="11">
        <f>'UC Withheld Payment by Hospital'!L163+'UC Withheld Payment by Hospital'!V163</f>
        <v>924985.12578563648</v>
      </c>
      <c r="U163" s="11">
        <f>(R163/$R$1)*'UPL Debt Allocated by DY'!$E$4</f>
        <v>22099.0153922018</v>
      </c>
      <c r="V163" s="11">
        <f>(S163/$S$1)*'UPL Debt Allocated by DY'!$E$5</f>
        <v>28008.826870338409</v>
      </c>
      <c r="W163" s="11">
        <f>(T163/$T$1)*'UPL Debt Allocated by DY'!$E$6</f>
        <v>25292.552980110326</v>
      </c>
      <c r="X163" s="11">
        <f>'UC Withheld Payment by Hospital'!J163+'UC Withheld Payment by Hospital'!AA163</f>
        <v>789994.42058405362</v>
      </c>
      <c r="Y163" s="11">
        <f>'UC Withheld Payment by Hospital'!K163+'UC Withheld Payment by Hospital'!AB163</f>
        <v>979304.53</v>
      </c>
      <c r="Z163" s="11">
        <f>'UC Withheld Payment by Hospital'!L163+'UC Withheld Payment by Hospital'!AC163</f>
        <v>900519.53</v>
      </c>
      <c r="AA163" s="11">
        <f>(X163/$X$1)*'UPL Debt Allocated by DY'!$E$4</f>
        <v>21603.527271873449</v>
      </c>
      <c r="AB163" s="11">
        <f>(Y163/$Y$1)*'UPL Debt Allocated by DY'!$E$5</f>
        <v>26777.725861615814</v>
      </c>
      <c r="AC163" s="11">
        <f>(Z163/$Z$1)*'UPL Debt Allocated by DY'!$E$6</f>
        <v>24623.572084798503</v>
      </c>
    </row>
    <row r="164" spans="1:29" ht="16.2" x14ac:dyDescent="0.3">
      <c r="A164" s="13" t="s">
        <v>383</v>
      </c>
      <c r="B164" s="13" t="s">
        <v>383</v>
      </c>
      <c r="C164" s="12" t="s">
        <v>95</v>
      </c>
      <c r="D164" s="12" t="s">
        <v>13</v>
      </c>
      <c r="E164" s="12"/>
      <c r="F164" s="12"/>
      <c r="G164" s="12" t="s">
        <v>675</v>
      </c>
      <c r="H164" s="11">
        <v>5985221.2699999996</v>
      </c>
      <c r="I164" s="11">
        <f>(H164/$H$1)*'UPL Debt Allocated by DY'!$E$2</f>
        <v>61269.535894679924</v>
      </c>
      <c r="J164" s="11">
        <v>7138061.5299999993</v>
      </c>
      <c r="K164" s="11">
        <f>(J164/$J$1)*'UPL Debt Allocated by DY'!$E$3</f>
        <v>120156.01494462839</v>
      </c>
      <c r="L164" s="11">
        <f>'UC Withheld Payment by Hospital'!J164+'UC Withheld Payment by Hospital'!M164</f>
        <v>4543588.3781997329</v>
      </c>
      <c r="M164" s="11">
        <f>'UC Withheld Payment by Hospital'!K164+'UC Withheld Payment by Hospital'!N164</f>
        <v>5545686.8994489303</v>
      </c>
      <c r="N164" s="11">
        <f>'UC Withheld Payment by Hospital'!L164+'UC Withheld Payment by Hospital'!O164</f>
        <v>3068999.0478930627</v>
      </c>
      <c r="O164" s="11">
        <f>(L164/$L$1)*'UPL Debt Allocated by DY'!$E$4</f>
        <v>124250.92239010506</v>
      </c>
      <c r="P164" s="11">
        <f>(M164/$M$1)*'UPL Debt Allocated by DY'!$E$5</f>
        <v>151639.12650112779</v>
      </c>
      <c r="Q164" s="11">
        <f>(N164/$N$1)*'UPL Debt Allocated by DY'!$E$6</f>
        <v>83917.912678665467</v>
      </c>
      <c r="R164" s="11">
        <f>'UC Withheld Payment by Hospital'!J164+'UC Withheld Payment by Hospital'!T164</f>
        <v>4567374.6601735605</v>
      </c>
      <c r="S164" s="11">
        <f>'UC Withheld Payment by Hospital'!K164+'UC Withheld Payment by Hospital'!U164</f>
        <v>5566299.3381402567</v>
      </c>
      <c r="T164" s="11">
        <f>'UC Withheld Payment by Hospital'!L164+'UC Withheld Payment by Hospital'!V164</f>
        <v>3098772.6705396846</v>
      </c>
      <c r="U164" s="11">
        <f>(R164/$R$1)*'UPL Debt Allocated by DY'!$E$4</f>
        <v>124901.39228954831</v>
      </c>
      <c r="V164" s="11">
        <f>(S164/$S$1)*'UPL Debt Allocated by DY'!$E$5</f>
        <v>152202.74508524241</v>
      </c>
      <c r="W164" s="11">
        <f>(T164/$T$1)*'UPL Debt Allocated by DY'!$E$6</f>
        <v>84732.034881506188</v>
      </c>
      <c r="X164" s="11">
        <f>'UC Withheld Payment by Hospital'!J164+'UC Withheld Payment by Hospital'!AA164</f>
        <v>5386371.7073560013</v>
      </c>
      <c r="Y164" s="11">
        <f>'UC Withheld Payment by Hospital'!K164+'UC Withheld Payment by Hospital'!AB164</f>
        <v>6064444.4540175032</v>
      </c>
      <c r="Z164" s="11">
        <f>'UC Withheld Payment by Hospital'!L164+'UC Withheld Payment by Hospital'!AC164</f>
        <v>4347827.9124975884</v>
      </c>
      <c r="AA164" s="11">
        <f>(X164/$X$1)*'UPL Debt Allocated by DY'!$E$4</f>
        <v>147298.03786498008</v>
      </c>
      <c r="AB164" s="11">
        <f>(Y164/$Y$1)*'UPL Debt Allocated by DY'!$E$5</f>
        <v>165823.83325917739</v>
      </c>
      <c r="AC164" s="11">
        <f>(Z164/$Z$1)*'UPL Debt Allocated by DY'!$E$6</f>
        <v>118885.87692893608</v>
      </c>
    </row>
    <row r="165" spans="1:29" ht="16.2" x14ac:dyDescent="0.3">
      <c r="A165" s="13" t="s">
        <v>384</v>
      </c>
      <c r="B165" s="13" t="s">
        <v>384</v>
      </c>
      <c r="C165" s="12" t="s">
        <v>96</v>
      </c>
      <c r="D165" s="12" t="s">
        <v>13</v>
      </c>
      <c r="E165" s="12" t="s">
        <v>14</v>
      </c>
      <c r="F165" s="12"/>
      <c r="G165" s="12" t="s">
        <v>849</v>
      </c>
      <c r="H165" s="11">
        <v>1204093.3700000001</v>
      </c>
      <c r="I165" s="11">
        <f>(H165/$H$1)*'UPL Debt Allocated by DY'!$E$2</f>
        <v>12326.067596455148</v>
      </c>
      <c r="J165" s="11">
        <v>1055185.03</v>
      </c>
      <c r="K165" s="11">
        <f>(J165/$J$1)*'UPL Debt Allocated by DY'!$E$3</f>
        <v>17762.081161834445</v>
      </c>
      <c r="L165" s="11">
        <f>'UC Withheld Payment by Hospital'!J165+'UC Withheld Payment by Hospital'!M165</f>
        <v>2292671.6385412696</v>
      </c>
      <c r="M165" s="11">
        <f>'UC Withheld Payment by Hospital'!K165+'UC Withheld Payment by Hospital'!N165</f>
        <v>2681405.0227549644</v>
      </c>
      <c r="N165" s="11">
        <f>'UC Withheld Payment by Hospital'!L165+'UC Withheld Payment by Hospital'!O165</f>
        <v>3262022.720194485</v>
      </c>
      <c r="O165" s="11">
        <f>(L165/$L$1)*'UPL Debt Allocated by DY'!$E$4</f>
        <v>62696.384908717569</v>
      </c>
      <c r="P165" s="11">
        <f>(M165/$M$1)*'UPL Debt Allocated by DY'!$E$5</f>
        <v>73319.306123593735</v>
      </c>
      <c r="Q165" s="11">
        <f>(N165/$N$1)*'UPL Debt Allocated by DY'!$E$6</f>
        <v>89195.901828980292</v>
      </c>
      <c r="R165" s="11">
        <f>'UC Withheld Payment by Hospital'!J165+'UC Withheld Payment by Hospital'!T165</f>
        <v>2292671.6385412696</v>
      </c>
      <c r="S165" s="11">
        <f>'UC Withheld Payment by Hospital'!K165+'UC Withheld Payment by Hospital'!U165</f>
        <v>2681405.0227549644</v>
      </c>
      <c r="T165" s="11">
        <f>'UC Withheld Payment by Hospital'!L165+'UC Withheld Payment by Hospital'!V165</f>
        <v>3262022.720194485</v>
      </c>
      <c r="U165" s="11">
        <f>(R165/$R$1)*'UPL Debt Allocated by DY'!$E$4</f>
        <v>62696.384908717569</v>
      </c>
      <c r="V165" s="11">
        <f>(S165/$S$1)*'UPL Debt Allocated by DY'!$E$5</f>
        <v>73319.306123593706</v>
      </c>
      <c r="W165" s="11">
        <f>(T165/$T$1)*'UPL Debt Allocated by DY'!$E$6</f>
        <v>89195.901828980292</v>
      </c>
      <c r="X165" s="11">
        <f>'UC Withheld Payment by Hospital'!J165+'UC Withheld Payment by Hospital'!AA165</f>
        <v>2458254.6555365394</v>
      </c>
      <c r="Y165" s="11">
        <f>'UC Withheld Payment by Hospital'!K165+'UC Withheld Payment by Hospital'!AB165</f>
        <v>2703682.7039802731</v>
      </c>
      <c r="Z165" s="11">
        <f>'UC Withheld Payment by Hospital'!L165+'UC Withheld Payment by Hospital'!AC165</f>
        <v>3300642.2309721923</v>
      </c>
      <c r="AA165" s="11">
        <f>(X165/$X$1)*'UPL Debt Allocated by DY'!$E$4</f>
        <v>67224.489323393951</v>
      </c>
      <c r="AB165" s="11">
        <f>(Y165/$Y$1)*'UPL Debt Allocated by DY'!$E$5</f>
        <v>73928.458458142661</v>
      </c>
      <c r="AC165" s="11">
        <f>(Z165/$Z$1)*'UPL Debt Allocated by DY'!$E$6</f>
        <v>90251.903698828071</v>
      </c>
    </row>
    <row r="166" spans="1:29" ht="16.2" x14ac:dyDescent="0.3">
      <c r="A166" s="13" t="s">
        <v>385</v>
      </c>
      <c r="B166" s="13" t="s">
        <v>385</v>
      </c>
      <c r="C166" s="12" t="s">
        <v>636</v>
      </c>
      <c r="D166" s="12" t="s">
        <v>13</v>
      </c>
      <c r="E166" s="12"/>
      <c r="F166" s="12"/>
      <c r="G166" s="12" t="s">
        <v>672</v>
      </c>
      <c r="H166" s="11">
        <v>14207854.060000001</v>
      </c>
      <c r="I166" s="11">
        <f>(H166/$H$1)*'UPL Debt Allocated by DY'!$E$2</f>
        <v>145443.01455968461</v>
      </c>
      <c r="J166" s="11">
        <v>18476365.460000001</v>
      </c>
      <c r="K166" s="11">
        <f>(J166/$J$1)*'UPL Debt Allocated by DY'!$E$3</f>
        <v>311015.31347183214</v>
      </c>
      <c r="L166" s="11">
        <f>'UC Withheld Payment by Hospital'!J166+'UC Withheld Payment by Hospital'!M166</f>
        <v>15392377.662861714</v>
      </c>
      <c r="M166" s="11">
        <f>'UC Withheld Payment by Hospital'!K166+'UC Withheld Payment by Hospital'!N166</f>
        <v>18115642.793049749</v>
      </c>
      <c r="N166" s="11">
        <f>'UC Withheld Payment by Hospital'!L166+'UC Withheld Payment by Hospital'!O166</f>
        <v>16722063.419145616</v>
      </c>
      <c r="O166" s="11">
        <f>(L166/$L$1)*'UPL Debt Allocated by DY'!$E$4</f>
        <v>420926.58119378268</v>
      </c>
      <c r="P166" s="11">
        <f>(M166/$M$1)*'UPL Debt Allocated by DY'!$E$5</f>
        <v>495347.15878342965</v>
      </c>
      <c r="Q166" s="11">
        <f>(N166/$N$1)*'UPL Debt Allocated by DY'!$E$6</f>
        <v>457243.75795370538</v>
      </c>
      <c r="R166" s="11">
        <f>'UC Withheld Payment by Hospital'!J166+'UC Withheld Payment by Hospital'!T166</f>
        <v>15420699.296908149</v>
      </c>
      <c r="S166" s="11">
        <f>'UC Withheld Payment by Hospital'!K166+'UC Withheld Payment by Hospital'!U166</f>
        <v>18156176.174158689</v>
      </c>
      <c r="T166" s="11">
        <f>'UC Withheld Payment by Hospital'!L166+'UC Withheld Payment by Hospital'!V166</f>
        <v>16785705.463265587</v>
      </c>
      <c r="U166" s="11">
        <f>(R166/$R$1)*'UPL Debt Allocated by DY'!$E$4</f>
        <v>421701.07678206021</v>
      </c>
      <c r="V166" s="11">
        <f>(S166/$S$1)*'UPL Debt Allocated by DY'!$E$5</f>
        <v>496455.48794389964</v>
      </c>
      <c r="W166" s="11">
        <f>(T166/$T$1)*'UPL Debt Allocated by DY'!$E$6</f>
        <v>458983.96947472822</v>
      </c>
      <c r="X166" s="11">
        <f>'UC Withheld Payment by Hospital'!J166+'UC Withheld Payment by Hospital'!AA166</f>
        <v>14732414.890000002</v>
      </c>
      <c r="Y166" s="11">
        <f>'UC Withheld Payment by Hospital'!K166+'UC Withheld Payment by Hospital'!AB166</f>
        <v>17288882.460000001</v>
      </c>
      <c r="Z166" s="11">
        <f>'UC Withheld Payment by Hospital'!L166+'UC Withheld Payment by Hospital'!AC166</f>
        <v>15953694.57</v>
      </c>
      <c r="AA166" s="11">
        <f>(X166/$X$1)*'UPL Debt Allocated by DY'!$E$4</f>
        <v>402878.95529865468</v>
      </c>
      <c r="AB166" s="11">
        <f>(Y166/$Y$1)*'UPL Debt Allocated by DY'!$E$5</f>
        <v>472740.54268653091</v>
      </c>
      <c r="AC166" s="11">
        <f>(Z166/$Z$1)*'UPL Debt Allocated by DY'!$E$6</f>
        <v>436233.67975512252</v>
      </c>
    </row>
    <row r="167" spans="1:29" ht="16.2" x14ac:dyDescent="0.3">
      <c r="A167" s="13" t="s">
        <v>386</v>
      </c>
      <c r="B167" s="13" t="s">
        <v>386</v>
      </c>
      <c r="C167" s="12" t="s">
        <v>97</v>
      </c>
      <c r="D167" s="12" t="s">
        <v>744</v>
      </c>
      <c r="E167" s="12"/>
      <c r="F167" s="12"/>
      <c r="G167" s="12" t="s">
        <v>848</v>
      </c>
      <c r="H167" s="11">
        <v>3775047.7600000002</v>
      </c>
      <c r="I167" s="11">
        <f>(H167/$H$1)*'UPL Debt Allocated by DY'!$E$2</f>
        <v>38644.423288873848</v>
      </c>
      <c r="J167" s="11">
        <v>0</v>
      </c>
      <c r="K167" s="11">
        <f>(J167/$J$1)*'UPL Debt Allocated by DY'!$E$3</f>
        <v>0</v>
      </c>
      <c r="L167" s="11">
        <f>'UC Withheld Payment by Hospital'!J167+'UC Withheld Payment by Hospital'!M167</f>
        <v>580500.15999999992</v>
      </c>
      <c r="M167" s="11">
        <f>'UC Withheld Payment by Hospital'!K167+'UC Withheld Payment by Hospital'!N167</f>
        <v>92177.279999999999</v>
      </c>
      <c r="N167" s="11">
        <f>'UC Withheld Payment by Hospital'!L167+'UC Withheld Payment by Hospital'!O167</f>
        <v>313456.82999999996</v>
      </c>
      <c r="O167" s="11">
        <f>(L167/$L$1)*'UPL Debt Allocated by DY'!$E$4</f>
        <v>15874.607099902409</v>
      </c>
      <c r="P167" s="11">
        <f>(M167/$M$1)*'UPL Debt Allocated by DY'!$E$5</f>
        <v>2520.4600396460942</v>
      </c>
      <c r="Q167" s="11">
        <f>(N167/$N$1)*'UPL Debt Allocated by DY'!$E$6</f>
        <v>8571.0821274219743</v>
      </c>
      <c r="R167" s="11">
        <f>'UC Withheld Payment by Hospital'!J167+'UC Withheld Payment by Hospital'!T167</f>
        <v>580500.15999999992</v>
      </c>
      <c r="S167" s="11">
        <f>'UC Withheld Payment by Hospital'!K167+'UC Withheld Payment by Hospital'!U167</f>
        <v>92177.279999999999</v>
      </c>
      <c r="T167" s="11">
        <f>'UC Withheld Payment by Hospital'!L167+'UC Withheld Payment by Hospital'!V167</f>
        <v>313456.82999999996</v>
      </c>
      <c r="U167" s="11">
        <f>(R167/$R$1)*'UPL Debt Allocated by DY'!$E$4</f>
        <v>15874.607099902409</v>
      </c>
      <c r="V167" s="11">
        <f>(S167/$S$1)*'UPL Debt Allocated by DY'!$E$5</f>
        <v>2520.4600396460928</v>
      </c>
      <c r="W167" s="11">
        <f>(T167/$T$1)*'UPL Debt Allocated by DY'!$E$6</f>
        <v>8571.0821274219743</v>
      </c>
      <c r="X167" s="11">
        <f>'UC Withheld Payment by Hospital'!J167+'UC Withheld Payment by Hospital'!AA167</f>
        <v>580500.15999999992</v>
      </c>
      <c r="Y167" s="11">
        <f>'UC Withheld Payment by Hospital'!K167+'UC Withheld Payment by Hospital'!AB167</f>
        <v>92177.279999999999</v>
      </c>
      <c r="Z167" s="11">
        <f>'UC Withheld Payment by Hospital'!L167+'UC Withheld Payment by Hospital'!AC167</f>
        <v>313456.82999999996</v>
      </c>
      <c r="AA167" s="11">
        <f>(X167/$X$1)*'UPL Debt Allocated by DY'!$E$4</f>
        <v>15874.6070999024</v>
      </c>
      <c r="AB167" s="11">
        <f>(Y167/$Y$1)*'UPL Debt Allocated by DY'!$E$5</f>
        <v>2520.4600396460969</v>
      </c>
      <c r="AC167" s="11">
        <f>(Z167/$Z$1)*'UPL Debt Allocated by DY'!$E$6</f>
        <v>8571.0821274219652</v>
      </c>
    </row>
    <row r="168" spans="1:29" ht="16.2" x14ac:dyDescent="0.3">
      <c r="A168" s="13" t="s">
        <v>387</v>
      </c>
      <c r="B168" s="13" t="s">
        <v>387</v>
      </c>
      <c r="C168" s="12" t="s">
        <v>847</v>
      </c>
      <c r="D168" s="12" t="s">
        <v>13</v>
      </c>
      <c r="E168" s="12" t="s">
        <v>14</v>
      </c>
      <c r="F168" s="12"/>
      <c r="G168" s="12" t="s">
        <v>846</v>
      </c>
      <c r="H168" s="11">
        <v>6949711.4000000004</v>
      </c>
      <c r="I168" s="11">
        <f>(H168/$H$1)*'UPL Debt Allocated by DY'!$E$2</f>
        <v>71142.832131244882</v>
      </c>
      <c r="J168" s="11">
        <v>5462676.0200000005</v>
      </c>
      <c r="K168" s="11">
        <f>(J168/$J$1)*'UPL Debt Allocated by DY'!$E$3</f>
        <v>91954.010026134245</v>
      </c>
      <c r="L168" s="11">
        <f>'UC Withheld Payment by Hospital'!J168+'UC Withheld Payment by Hospital'!M168</f>
        <v>4650201.6356674293</v>
      </c>
      <c r="M168" s="11">
        <f>'UC Withheld Payment by Hospital'!K168+'UC Withheld Payment by Hospital'!N168</f>
        <v>7716269.6414997922</v>
      </c>
      <c r="N168" s="11">
        <f>'UC Withheld Payment by Hospital'!L168+'UC Withheld Payment by Hospital'!O168</f>
        <v>4394406.1049377006</v>
      </c>
      <c r="O168" s="11">
        <f>(L168/$L$1)*'UPL Debt Allocated by DY'!$E$4</f>
        <v>127166.41439262305</v>
      </c>
      <c r="P168" s="11">
        <f>(M168/$M$1)*'UPL Debt Allocated by DY'!$E$5</f>
        <v>210990.70493872807</v>
      </c>
      <c r="Q168" s="11">
        <f>(N168/$N$1)*'UPL Debt Allocated by DY'!$E$6</f>
        <v>120159.49892259658</v>
      </c>
      <c r="R168" s="11">
        <f>'UC Withheld Payment by Hospital'!J168+'UC Withheld Payment by Hospital'!T168</f>
        <v>4650201.6356674293</v>
      </c>
      <c r="S168" s="11">
        <f>'UC Withheld Payment by Hospital'!K168+'UC Withheld Payment by Hospital'!U168</f>
        <v>7716269.6414997922</v>
      </c>
      <c r="T168" s="11">
        <f>'UC Withheld Payment by Hospital'!L168+'UC Withheld Payment by Hospital'!V168</f>
        <v>4394406.1049377006</v>
      </c>
      <c r="U168" s="11">
        <f>(R168/$R$1)*'UPL Debt Allocated by DY'!$E$4</f>
        <v>127166.41439262305</v>
      </c>
      <c r="V168" s="11">
        <f>(S168/$S$1)*'UPL Debt Allocated by DY'!$E$5</f>
        <v>210990.70493872795</v>
      </c>
      <c r="W168" s="11">
        <f>(T168/$T$1)*'UPL Debt Allocated by DY'!$E$6</f>
        <v>120159.49892259658</v>
      </c>
      <c r="X168" s="11">
        <f>'UC Withheld Payment by Hospital'!J168+'UC Withheld Payment by Hospital'!AA168</f>
        <v>4594358.3100000005</v>
      </c>
      <c r="Y168" s="11">
        <f>'UC Withheld Payment by Hospital'!K168+'UC Withheld Payment by Hospital'!AB168</f>
        <v>7544393.6799999997</v>
      </c>
      <c r="Z168" s="11">
        <f>'UC Withheld Payment by Hospital'!L168+'UC Withheld Payment by Hospital'!AC168</f>
        <v>4207805.2100457391</v>
      </c>
      <c r="AA168" s="11">
        <f>(X168/$X$1)*'UPL Debt Allocated by DY'!$E$4</f>
        <v>125639.29878576021</v>
      </c>
      <c r="AB168" s="11">
        <f>(Y168/$Y$1)*'UPL Debt Allocated by DY'!$E$5</f>
        <v>206290.99485034228</v>
      </c>
      <c r="AC168" s="11">
        <f>(Z168/$Z$1)*'UPL Debt Allocated by DY'!$E$6</f>
        <v>115057.13252921007</v>
      </c>
    </row>
    <row r="169" spans="1:29" ht="16.2" x14ac:dyDescent="0.3">
      <c r="A169" s="13" t="s">
        <v>388</v>
      </c>
      <c r="B169" s="13" t="s">
        <v>388</v>
      </c>
      <c r="C169" s="12" t="s">
        <v>98</v>
      </c>
      <c r="D169" s="12" t="s">
        <v>92</v>
      </c>
      <c r="E169" s="12"/>
      <c r="F169" s="12"/>
      <c r="G169" s="12" t="s">
        <v>653</v>
      </c>
      <c r="H169" s="11">
        <v>248717968.02999997</v>
      </c>
      <c r="I169" s="11">
        <f>(H169/$H$1)*'UPL Debt Allocated by DY'!$E$2</f>
        <v>2546077.0425060554</v>
      </c>
      <c r="J169" s="11">
        <v>391047253</v>
      </c>
      <c r="K169" s="11">
        <f>(J169/$J$1)*'UPL Debt Allocated by DY'!$E$3</f>
        <v>6582554.5742422147</v>
      </c>
      <c r="L169" s="11">
        <f>'UC Withheld Payment by Hospital'!J169+'UC Withheld Payment by Hospital'!M169</f>
        <v>321617882.40124708</v>
      </c>
      <c r="M169" s="11">
        <f>'UC Withheld Payment by Hospital'!K169+'UC Withheld Payment by Hospital'!N169</f>
        <v>278312086.67481488</v>
      </c>
      <c r="N169" s="11">
        <f>'UC Withheld Payment by Hospital'!L169+'UC Withheld Payment by Hospital'!O169</f>
        <v>258882249.26659551</v>
      </c>
      <c r="O169" s="11">
        <f>(L169/$L$1)*'UPL Debt Allocated by DY'!$E$4</f>
        <v>8795100.9684862364</v>
      </c>
      <c r="P169" s="11">
        <f>(M169/$M$1)*'UPL Debt Allocated by DY'!$E$5</f>
        <v>7610058.4983023051</v>
      </c>
      <c r="Q169" s="11">
        <f>(N169/$N$1)*'UPL Debt Allocated by DY'!$E$6</f>
        <v>7078808.9696297804</v>
      </c>
      <c r="R169" s="11">
        <f>'UC Withheld Payment by Hospital'!J169+'UC Withheld Payment by Hospital'!T169</f>
        <v>321966488.97014546</v>
      </c>
      <c r="S169" s="11">
        <f>'UC Withheld Payment by Hospital'!K169+'UC Withheld Payment by Hospital'!U169</f>
        <v>278842116.63589811</v>
      </c>
      <c r="T169" s="11">
        <f>'UC Withheld Payment by Hospital'!L169+'UC Withheld Payment by Hospital'!V169</f>
        <v>259652084.81230313</v>
      </c>
      <c r="U169" s="11">
        <f>(R169/$R$1)*'UPL Debt Allocated by DY'!$E$4</f>
        <v>8804634.1136859003</v>
      </c>
      <c r="V169" s="11">
        <f>(S169/$S$1)*'UPL Debt Allocated by DY'!$E$5</f>
        <v>7624551.433402204</v>
      </c>
      <c r="W169" s="11">
        <f>(T169/$T$1)*'UPL Debt Allocated by DY'!$E$6</f>
        <v>7099859.1527981255</v>
      </c>
      <c r="X169" s="11">
        <f>'UC Withheld Payment by Hospital'!J169+'UC Withheld Payment by Hospital'!AA169</f>
        <v>313507467.63</v>
      </c>
      <c r="Y169" s="11">
        <f>'UC Withheld Payment by Hospital'!K169+'UC Withheld Payment by Hospital'!AB169</f>
        <v>267506809.67000002</v>
      </c>
      <c r="Z169" s="11">
        <f>'UC Withheld Payment by Hospital'!L169+'UC Withheld Payment by Hospital'!AC169</f>
        <v>250575960.64100948</v>
      </c>
      <c r="AA169" s="11">
        <f>(X169/$X$1)*'UPL Debt Allocated by DY'!$E$4</f>
        <v>8573310.0771438554</v>
      </c>
      <c r="AB169" s="11">
        <f>(Y169/$Y$1)*'UPL Debt Allocated by DY'!$E$5</f>
        <v>7314603.1658392297</v>
      </c>
      <c r="AC169" s="11">
        <f>(Z169/$Z$1)*'UPL Debt Allocated by DY'!$E$6</f>
        <v>6851683.971319899</v>
      </c>
    </row>
    <row r="170" spans="1:29" ht="16.2" x14ac:dyDescent="0.3">
      <c r="A170" s="13" t="s">
        <v>389</v>
      </c>
      <c r="B170" s="13" t="s">
        <v>389</v>
      </c>
      <c r="C170" s="12" t="s">
        <v>99</v>
      </c>
      <c r="D170" s="12" t="s">
        <v>28</v>
      </c>
      <c r="E170" s="12" t="s">
        <v>14</v>
      </c>
      <c r="F170" s="12"/>
      <c r="G170" s="12" t="s">
        <v>845</v>
      </c>
      <c r="H170" s="11">
        <v>917813.9</v>
      </c>
      <c r="I170" s="11">
        <f>(H170/$H$1)*'UPL Debt Allocated by DY'!$E$2</f>
        <v>9395.4808275093528</v>
      </c>
      <c r="J170" s="11">
        <v>266666</v>
      </c>
      <c r="K170" s="11">
        <f>(J170/$J$1)*'UPL Debt Allocated by DY'!$E$3</f>
        <v>4488.8270781303108</v>
      </c>
      <c r="L170" s="11">
        <f>'UC Withheld Payment by Hospital'!J170+'UC Withheld Payment by Hospital'!M170</f>
        <v>1961546.1060112682</v>
      </c>
      <c r="M170" s="11">
        <f>'UC Withheld Payment by Hospital'!K170+'UC Withheld Payment by Hospital'!N170</f>
        <v>1206764.8671204369</v>
      </c>
      <c r="N170" s="11">
        <f>'UC Withheld Payment by Hospital'!L170+'UC Withheld Payment by Hospital'!O170</f>
        <v>408704.31772765832</v>
      </c>
      <c r="O170" s="11">
        <f>(L170/$L$1)*'UPL Debt Allocated by DY'!$E$4</f>
        <v>53641.283649727862</v>
      </c>
      <c r="P170" s="11">
        <f>(M170/$M$1)*'UPL Debt Allocated by DY'!$E$5</f>
        <v>32997.313707085843</v>
      </c>
      <c r="Q170" s="11">
        <f>(N170/$N$1)*'UPL Debt Allocated by DY'!$E$6</f>
        <v>11175.504687761068</v>
      </c>
      <c r="R170" s="11">
        <f>'UC Withheld Payment by Hospital'!J170+'UC Withheld Payment by Hospital'!T170</f>
        <v>1963269.7255329457</v>
      </c>
      <c r="S170" s="11">
        <f>'UC Withheld Payment by Hospital'!K170+'UC Withheld Payment by Hospital'!U170</f>
        <v>1206764.8671204369</v>
      </c>
      <c r="T170" s="11">
        <f>'UC Withheld Payment by Hospital'!L170+'UC Withheld Payment by Hospital'!V170</f>
        <v>408704.31772765832</v>
      </c>
      <c r="U170" s="11">
        <f>(R170/$R$1)*'UPL Debt Allocated by DY'!$E$4</f>
        <v>53688.418490649092</v>
      </c>
      <c r="V170" s="11">
        <f>(S170/$S$1)*'UPL Debt Allocated by DY'!$E$5</f>
        <v>32997.313707085828</v>
      </c>
      <c r="W170" s="11">
        <f>(T170/$T$1)*'UPL Debt Allocated by DY'!$E$6</f>
        <v>11175.504687761068</v>
      </c>
      <c r="X170" s="11">
        <f>'UC Withheld Payment by Hospital'!J170+'UC Withheld Payment by Hospital'!AA170</f>
        <v>1931002.5840131929</v>
      </c>
      <c r="Y170" s="11">
        <f>'UC Withheld Payment by Hospital'!K170+'UC Withheld Payment by Hospital'!AB170</f>
        <v>1157392.7017137089</v>
      </c>
      <c r="Z170" s="11">
        <f>'UC Withheld Payment by Hospital'!L170+'UC Withheld Payment by Hospital'!AC170</f>
        <v>391915.84432798292</v>
      </c>
      <c r="AA170" s="11">
        <f>(X170/$X$1)*'UPL Debt Allocated by DY'!$E$4</f>
        <v>52806.027357693951</v>
      </c>
      <c r="AB170" s="11">
        <f>(Y170/$Y$1)*'UPL Debt Allocated by DY'!$E$5</f>
        <v>31647.300233283491</v>
      </c>
      <c r="AC170" s="11">
        <f>(Z170/$Z$1)*'UPL Debt Allocated by DY'!$E$6</f>
        <v>10716.445032552216</v>
      </c>
    </row>
    <row r="171" spans="1:29" ht="16.2" x14ac:dyDescent="0.3">
      <c r="A171" s="13" t="s">
        <v>390</v>
      </c>
      <c r="B171" s="13" t="s">
        <v>390</v>
      </c>
      <c r="C171" s="12" t="s">
        <v>844</v>
      </c>
      <c r="D171" s="12" t="s">
        <v>13</v>
      </c>
      <c r="E171" s="12"/>
      <c r="F171" s="12"/>
      <c r="G171" s="12" t="s">
        <v>673</v>
      </c>
      <c r="H171" s="11">
        <v>20868321.91</v>
      </c>
      <c r="I171" s="11">
        <f>(H171/$H$1)*'UPL Debt Allocated by DY'!$E$2</f>
        <v>213624.91721654939</v>
      </c>
      <c r="J171" s="11">
        <v>38198584.600000001</v>
      </c>
      <c r="K171" s="11">
        <f>(J171/$J$1)*'UPL Debt Allocated by DY'!$E$3</f>
        <v>643002.26087589527</v>
      </c>
      <c r="L171" s="11">
        <f>'UC Withheld Payment by Hospital'!J171+'UC Withheld Payment by Hospital'!M171</f>
        <v>28145492.040085711</v>
      </c>
      <c r="M171" s="11">
        <f>'UC Withheld Payment by Hospital'!K171+'UC Withheld Payment by Hospital'!N171</f>
        <v>29966230.19290968</v>
      </c>
      <c r="N171" s="11">
        <f>'UC Withheld Payment by Hospital'!L171+'UC Withheld Payment by Hospital'!O171</f>
        <v>34397753.169274539</v>
      </c>
      <c r="O171" s="11">
        <f>(L171/$L$1)*'UPL Debt Allocated by DY'!$E$4</f>
        <v>769678.73319757823</v>
      </c>
      <c r="P171" s="11">
        <f>(M171/$M$1)*'UPL Debt Allocated by DY'!$E$5</f>
        <v>819385.05605790415</v>
      </c>
      <c r="Q171" s="11">
        <f>(N171/$N$1)*'UPL Debt Allocated by DY'!$E$6</f>
        <v>940563.22656182537</v>
      </c>
      <c r="R171" s="11">
        <f>'UC Withheld Payment by Hospital'!J171+'UC Withheld Payment by Hospital'!T171</f>
        <v>28205305.434127554</v>
      </c>
      <c r="S171" s="11">
        <f>'UC Withheld Payment by Hospital'!K171+'UC Withheld Payment by Hospital'!U171</f>
        <v>30043160.743166342</v>
      </c>
      <c r="T171" s="11">
        <f>'UC Withheld Payment by Hospital'!L171+'UC Withheld Payment by Hospital'!V171</f>
        <v>34528553.087192938</v>
      </c>
      <c r="U171" s="11">
        <f>(R171/$R$1)*'UPL Debt Allocated by DY'!$E$4</f>
        <v>771314.41600208578</v>
      </c>
      <c r="V171" s="11">
        <f>(S171/$S$1)*'UPL Debt Allocated by DY'!$E$5</f>
        <v>821488.61539215513</v>
      </c>
      <c r="W171" s="11">
        <f>(T171/$T$1)*'UPL Debt Allocated by DY'!$E$6</f>
        <v>944139.7855372309</v>
      </c>
      <c r="X171" s="11">
        <f>'UC Withheld Payment by Hospital'!J171+'UC Withheld Payment by Hospital'!AA171</f>
        <v>26751694.870000001</v>
      </c>
      <c r="Y171" s="11">
        <f>'UC Withheld Payment by Hospital'!K171+'UC Withheld Payment by Hospital'!AB171</f>
        <v>28419058.419712182</v>
      </c>
      <c r="Z171" s="11">
        <f>'UC Withheld Payment by Hospital'!L171+'UC Withheld Payment by Hospital'!AC171</f>
        <v>32818567.84</v>
      </c>
      <c r="AA171" s="11">
        <f>(X171/$X$1)*'UPL Debt Allocated by DY'!$E$4</f>
        <v>731563.35618878144</v>
      </c>
      <c r="AB171" s="11">
        <f>(Y171/$Y$1)*'UPL Debt Allocated by DY'!$E$5</f>
        <v>777079.787028349</v>
      </c>
      <c r="AC171" s="11">
        <f>(Z171/$Z$1)*'UPL Debt Allocated by DY'!$E$6</f>
        <v>897382.39317040669</v>
      </c>
    </row>
    <row r="172" spans="1:29" ht="16.2" x14ac:dyDescent="0.3">
      <c r="A172" s="13" t="s">
        <v>391</v>
      </c>
      <c r="B172" s="13" t="s">
        <v>391</v>
      </c>
      <c r="C172" s="12" t="s">
        <v>843</v>
      </c>
      <c r="D172" s="12" t="s">
        <v>13</v>
      </c>
      <c r="E172" s="12" t="s">
        <v>14</v>
      </c>
      <c r="F172" s="12"/>
      <c r="G172" s="12" t="s">
        <v>842</v>
      </c>
      <c r="H172" s="11">
        <v>145180.62</v>
      </c>
      <c r="I172" s="11">
        <f>(H172/$H$1)*'UPL Debt Allocated by DY'!$E$2</f>
        <v>1486.1855238147089</v>
      </c>
      <c r="J172" s="11">
        <v>1080933.48</v>
      </c>
      <c r="K172" s="11">
        <f>(J172/$J$1)*'UPL Debt Allocated by DY'!$E$3</f>
        <v>18195.508518827402</v>
      </c>
      <c r="L172" s="11">
        <f>'UC Withheld Payment by Hospital'!J172+'UC Withheld Payment by Hospital'!M172</f>
        <v>878341.70589834137</v>
      </c>
      <c r="M172" s="11">
        <f>'UC Withheld Payment by Hospital'!K172+'UC Withheld Payment by Hospital'!N172</f>
        <v>3245216.277889418</v>
      </c>
      <c r="N172" s="11">
        <f>'UC Withheld Payment by Hospital'!L172+'UC Withheld Payment by Hospital'!O172</f>
        <v>1673473.7020198794</v>
      </c>
      <c r="O172" s="11">
        <f>(L172/$L$1)*'UPL Debt Allocated by DY'!$E$4</f>
        <v>24019.510142071635</v>
      </c>
      <c r="P172" s="11">
        <f>(M172/$M$1)*'UPL Debt Allocated by DY'!$E$5</f>
        <v>88735.943916215721</v>
      </c>
      <c r="Q172" s="11">
        <f>(N172/$N$1)*'UPL Debt Allocated by DY'!$E$6</f>
        <v>45759.03016084632</v>
      </c>
      <c r="R172" s="11">
        <f>'UC Withheld Payment by Hospital'!J172+'UC Withheld Payment by Hospital'!T172</f>
        <v>878341.70589834137</v>
      </c>
      <c r="S172" s="11">
        <f>'UC Withheld Payment by Hospital'!K172+'UC Withheld Payment by Hospital'!U172</f>
        <v>3245216.277889418</v>
      </c>
      <c r="T172" s="11">
        <f>'UC Withheld Payment by Hospital'!L172+'UC Withheld Payment by Hospital'!V172</f>
        <v>1673473.7020198794</v>
      </c>
      <c r="U172" s="11">
        <f>(R172/$R$1)*'UPL Debt Allocated by DY'!$E$4</f>
        <v>24019.510142071635</v>
      </c>
      <c r="V172" s="11">
        <f>(S172/$S$1)*'UPL Debt Allocated by DY'!$E$5</f>
        <v>88735.943916215678</v>
      </c>
      <c r="W172" s="11">
        <f>(T172/$T$1)*'UPL Debt Allocated by DY'!$E$6</f>
        <v>45759.03016084632</v>
      </c>
      <c r="X172" s="11">
        <f>'UC Withheld Payment by Hospital'!J172+'UC Withheld Payment by Hospital'!AA172</f>
        <v>932173.24733590463</v>
      </c>
      <c r="Y172" s="11">
        <f>'UC Withheld Payment by Hospital'!K172+'UC Withheld Payment by Hospital'!AB172</f>
        <v>3187457.3076843792</v>
      </c>
      <c r="Z172" s="11">
        <f>'UC Withheld Payment by Hospital'!L172+'UC Withheld Payment by Hospital'!AC172</f>
        <v>1618038.73</v>
      </c>
      <c r="AA172" s="11">
        <f>(X172/$X$1)*'UPL Debt Allocated by DY'!$E$4</f>
        <v>25491.610631937856</v>
      </c>
      <c r="AB172" s="11">
        <f>(Y172/$Y$1)*'UPL Debt Allocated by DY'!$E$5</f>
        <v>87156.60488242234</v>
      </c>
      <c r="AC172" s="11">
        <f>(Z172/$Z$1)*'UPL Debt Allocated by DY'!$E$6</f>
        <v>44243.230687235424</v>
      </c>
    </row>
    <row r="173" spans="1:29" ht="16.2" x14ac:dyDescent="0.3">
      <c r="A173" s="13" t="s">
        <v>392</v>
      </c>
      <c r="B173" s="13" t="s">
        <v>392</v>
      </c>
      <c r="C173" s="12" t="s">
        <v>100</v>
      </c>
      <c r="D173" s="12" t="s">
        <v>28</v>
      </c>
      <c r="E173" s="12"/>
      <c r="F173" s="12"/>
      <c r="G173" s="12" t="s">
        <v>764</v>
      </c>
      <c r="H173" s="11">
        <v>12996605.950000001</v>
      </c>
      <c r="I173" s="11">
        <f>(H173/$H$1)*'UPL Debt Allocated by DY'!$E$2</f>
        <v>133043.70529354477</v>
      </c>
      <c r="J173" s="11">
        <v>13882707.98</v>
      </c>
      <c r="K173" s="11">
        <f>(J173/$J$1)*'UPL Debt Allocated by DY'!$E$3</f>
        <v>233689.61734304242</v>
      </c>
      <c r="L173" s="11">
        <f>'UC Withheld Payment by Hospital'!J173+'UC Withheld Payment by Hospital'!M173</f>
        <v>10698296.721695807</v>
      </c>
      <c r="M173" s="11">
        <f>'UC Withheld Payment by Hospital'!K173+'UC Withheld Payment by Hospital'!N173</f>
        <v>7523635.4466285808</v>
      </c>
      <c r="N173" s="11">
        <f>'UC Withheld Payment by Hospital'!L173+'UC Withheld Payment by Hospital'!O173</f>
        <v>9188619.1716119628</v>
      </c>
      <c r="O173" s="11">
        <f>(L173/$L$1)*'UPL Debt Allocated by DY'!$E$4</f>
        <v>292560.22443662194</v>
      </c>
      <c r="P173" s="11">
        <f>(M173/$M$1)*'UPL Debt Allocated by DY'!$E$5</f>
        <v>205723.38971265187</v>
      </c>
      <c r="Q173" s="11">
        <f>(N173/$N$1)*'UPL Debt Allocated by DY'!$E$6</f>
        <v>251251.2155421536</v>
      </c>
      <c r="R173" s="11">
        <f>'UC Withheld Payment by Hospital'!J173+'UC Withheld Payment by Hospital'!T173</f>
        <v>10715996.4901464</v>
      </c>
      <c r="S173" s="11">
        <f>'UC Withheld Payment by Hospital'!K173+'UC Withheld Payment by Hospital'!U173</f>
        <v>7541123.9501311975</v>
      </c>
      <c r="T173" s="11">
        <f>'UC Withheld Payment by Hospital'!L173+'UC Withheld Payment by Hospital'!V173</f>
        <v>9217443.0930268243</v>
      </c>
      <c r="U173" s="11">
        <f>(R173/$R$1)*'UPL Debt Allocated by DY'!$E$4</f>
        <v>293044.24991891021</v>
      </c>
      <c r="V173" s="11">
        <f>(S173/$S$1)*'UPL Debt Allocated by DY'!$E$5</f>
        <v>206201.58861623795</v>
      </c>
      <c r="W173" s="11">
        <f>(T173/$T$1)*'UPL Debt Allocated by DY'!$E$6</f>
        <v>252039.36936123337</v>
      </c>
      <c r="X173" s="11">
        <f>'UC Withheld Payment by Hospital'!J173+'UC Withheld Payment by Hospital'!AA173</f>
        <v>10366187.218234418</v>
      </c>
      <c r="Y173" s="11">
        <f>'UC Withheld Payment by Hospital'!K173+'UC Withheld Payment by Hospital'!AB173</f>
        <v>7223086.9656707719</v>
      </c>
      <c r="Z173" s="11">
        <f>'UC Withheld Payment by Hospital'!L173+'UC Withheld Payment by Hospital'!AC173</f>
        <v>8909138.4745009895</v>
      </c>
      <c r="AA173" s="11">
        <f>(X173/$X$1)*'UPL Debt Allocated by DY'!$E$4</f>
        <v>283478.21508524928</v>
      </c>
      <c r="AB173" s="11">
        <f>(Y173/$Y$1)*'UPL Debt Allocated by DY'!$E$5</f>
        <v>197505.30781404872</v>
      </c>
      <c r="AC173" s="11">
        <f>(Z173/$Z$1)*'UPL Debt Allocated by DY'!$E$6</f>
        <v>243609.16796588173</v>
      </c>
    </row>
    <row r="174" spans="1:29" ht="16.2" x14ac:dyDescent="0.3">
      <c r="A174" s="13" t="s">
        <v>393</v>
      </c>
      <c r="B174" s="13" t="s">
        <v>393</v>
      </c>
      <c r="C174" s="12" t="s">
        <v>841</v>
      </c>
      <c r="D174" s="12" t="s">
        <v>13</v>
      </c>
      <c r="E174" s="12"/>
      <c r="F174" s="12"/>
      <c r="G174" s="12" t="s">
        <v>675</v>
      </c>
      <c r="H174" s="11">
        <v>1428847.94</v>
      </c>
      <c r="I174" s="11">
        <f>(H174/$H$1)*'UPL Debt Allocated by DY'!$E$2</f>
        <v>14626.83603473017</v>
      </c>
      <c r="J174" s="11">
        <v>1967048.01</v>
      </c>
      <c r="K174" s="11">
        <f>(J174/$J$1)*'UPL Debt Allocated by DY'!$E$3</f>
        <v>33111.601671267963</v>
      </c>
      <c r="L174" s="11">
        <f>'UC Withheld Payment by Hospital'!J174+'UC Withheld Payment by Hospital'!M174</f>
        <v>1307237.4295581453</v>
      </c>
      <c r="M174" s="11">
        <f>'UC Withheld Payment by Hospital'!K174+'UC Withheld Payment by Hospital'!N174</f>
        <v>2318425.4743933594</v>
      </c>
      <c r="N174" s="11">
        <f>'UC Withheld Payment by Hospital'!L174+'UC Withheld Payment by Hospital'!O174</f>
        <v>1584538.8468660202</v>
      </c>
      <c r="O174" s="11">
        <f>(L174/$L$1)*'UPL Debt Allocated by DY'!$E$4</f>
        <v>35748.277107317102</v>
      </c>
      <c r="P174" s="11">
        <f>(M174/$M$1)*'UPL Debt Allocated by DY'!$E$5</f>
        <v>63394.133164983839</v>
      </c>
      <c r="Q174" s="11">
        <f>(N174/$N$1)*'UPL Debt Allocated by DY'!$E$6</f>
        <v>43327.218585663519</v>
      </c>
      <c r="R174" s="11">
        <f>'UC Withheld Payment by Hospital'!J174+'UC Withheld Payment by Hospital'!T174</f>
        <v>1317989.2938860334</v>
      </c>
      <c r="S174" s="11">
        <f>'UC Withheld Payment by Hospital'!K174+'UC Withheld Payment by Hospital'!U174</f>
        <v>2329823.6616188595</v>
      </c>
      <c r="T174" s="11">
        <f>'UC Withheld Payment by Hospital'!L174+'UC Withheld Payment by Hospital'!V174</f>
        <v>1597123.0992110404</v>
      </c>
      <c r="U174" s="11">
        <f>(R174/$R$1)*'UPL Debt Allocated by DY'!$E$4</f>
        <v>36042.302214556825</v>
      </c>
      <c r="V174" s="11">
        <f>(S174/$S$1)*'UPL Debt Allocated by DY'!$E$5</f>
        <v>63705.800806145249</v>
      </c>
      <c r="W174" s="11">
        <f>(T174/$T$1)*'UPL Debt Allocated by DY'!$E$6</f>
        <v>43671.319112557037</v>
      </c>
      <c r="X174" s="11">
        <f>'UC Withheld Payment by Hospital'!J174+'UC Withheld Payment by Hospital'!AA174</f>
        <v>1868508.7516804063</v>
      </c>
      <c r="Y174" s="11">
        <f>'UC Withheld Payment by Hospital'!K174+'UC Withheld Payment by Hospital'!AB174</f>
        <v>2886481.1914407369</v>
      </c>
      <c r="Z174" s="11">
        <f>'UC Withheld Payment by Hospital'!L174+'UC Withheld Payment by Hospital'!AC174</f>
        <v>2001929.8314661738</v>
      </c>
      <c r="AA174" s="11">
        <f>(X174/$X$1)*'UPL Debt Allocated by DY'!$E$4</f>
        <v>51097.044134588265</v>
      </c>
      <c r="AB174" s="11">
        <f>(Y174/$Y$1)*'UPL Debt Allocated by DY'!$E$5</f>
        <v>78926.829889278917</v>
      </c>
      <c r="AC174" s="11">
        <f>(Z174/$Z$1)*'UPL Debt Allocated by DY'!$E$6</f>
        <v>54740.249235700474</v>
      </c>
    </row>
    <row r="175" spans="1:29" ht="16.2" x14ac:dyDescent="0.3">
      <c r="A175" s="13" t="s">
        <v>604</v>
      </c>
      <c r="B175" s="13" t="s">
        <v>604</v>
      </c>
      <c r="C175" s="12" t="s">
        <v>586</v>
      </c>
      <c r="D175" s="12" t="s">
        <v>28</v>
      </c>
      <c r="E175" s="12" t="s">
        <v>14</v>
      </c>
      <c r="F175" s="12"/>
      <c r="G175" s="12" t="s">
        <v>840</v>
      </c>
      <c r="H175" s="11">
        <v>802671.13</v>
      </c>
      <c r="I175" s="11">
        <f>(H175/$H$1)*'UPL Debt Allocated by DY'!$E$2</f>
        <v>8216.7868809899992</v>
      </c>
      <c r="J175" s="11">
        <v>649309.81000000006</v>
      </c>
      <c r="K175" s="11">
        <f>(J175/$J$1)*'UPL Debt Allocated by DY'!$E$3</f>
        <v>10929.925289401901</v>
      </c>
      <c r="L175" s="11">
        <f>'UC Withheld Payment by Hospital'!J175+'UC Withheld Payment by Hospital'!M175</f>
        <v>512967.09714379191</v>
      </c>
      <c r="M175" s="11">
        <f>'UC Withheld Payment by Hospital'!K175+'UC Withheld Payment by Hospital'!N175</f>
        <v>972137.65750014281</v>
      </c>
      <c r="N175" s="11">
        <f>'UC Withheld Payment by Hospital'!L175+'UC Withheld Payment by Hospital'!O175</f>
        <v>0</v>
      </c>
      <c r="O175" s="11">
        <f>(L175/$L$1)*'UPL Debt Allocated by DY'!$E$4</f>
        <v>14027.818911083796</v>
      </c>
      <c r="P175" s="11">
        <f>(M175/$M$1)*'UPL Debt Allocated by DY'!$E$5</f>
        <v>26581.757660502361</v>
      </c>
      <c r="Q175" s="11">
        <f>(N175/$N$1)*'UPL Debt Allocated by DY'!$E$6</f>
        <v>0</v>
      </c>
      <c r="R175" s="11">
        <f>'UC Withheld Payment by Hospital'!J175+'UC Withheld Payment by Hospital'!T175</f>
        <v>512967.09714379191</v>
      </c>
      <c r="S175" s="11">
        <f>'UC Withheld Payment by Hospital'!K175+'UC Withheld Payment by Hospital'!U175</f>
        <v>972137.65750014281</v>
      </c>
      <c r="T175" s="11">
        <f>'UC Withheld Payment by Hospital'!L175+'UC Withheld Payment by Hospital'!V175</f>
        <v>0</v>
      </c>
      <c r="U175" s="11">
        <f>(R175/$R$1)*'UPL Debt Allocated by DY'!$E$4</f>
        <v>14027.818911083796</v>
      </c>
      <c r="V175" s="11">
        <f>(S175/$S$1)*'UPL Debt Allocated by DY'!$E$5</f>
        <v>26581.75766050235</v>
      </c>
      <c r="W175" s="11">
        <f>(T175/$T$1)*'UPL Debt Allocated by DY'!$E$6</f>
        <v>0</v>
      </c>
      <c r="X175" s="11">
        <f>'UC Withheld Payment by Hospital'!J175+'UC Withheld Payment by Hospital'!AA175</f>
        <v>509701.66783000657</v>
      </c>
      <c r="Y175" s="11">
        <f>'UC Withheld Payment by Hospital'!K175+'UC Withheld Payment by Hospital'!AB175</f>
        <v>1021368.7346341605</v>
      </c>
      <c r="Z175" s="11">
        <f>'UC Withheld Payment by Hospital'!L175+'UC Withheld Payment by Hospital'!AC175</f>
        <v>0</v>
      </c>
      <c r="AA175" s="11">
        <f>(X175/$X$1)*'UPL Debt Allocated by DY'!$E$4</f>
        <v>13938.521076318597</v>
      </c>
      <c r="AB175" s="11">
        <f>(Y175/$Y$1)*'UPL Debt Allocated by DY'!$E$5</f>
        <v>27927.913270919904</v>
      </c>
      <c r="AC175" s="11">
        <f>(Z175/$Z$1)*'UPL Debt Allocated by DY'!$E$6</f>
        <v>0</v>
      </c>
    </row>
    <row r="176" spans="1:29" ht="16.2" x14ac:dyDescent="0.3">
      <c r="A176" s="13" t="s">
        <v>394</v>
      </c>
      <c r="B176" s="13" t="s">
        <v>394</v>
      </c>
      <c r="C176" s="12" t="s">
        <v>101</v>
      </c>
      <c r="D176" s="12" t="s">
        <v>28</v>
      </c>
      <c r="E176" s="12" t="s">
        <v>14</v>
      </c>
      <c r="F176" s="12"/>
      <c r="G176" s="12" t="s">
        <v>840</v>
      </c>
      <c r="H176" s="11">
        <v>431391.85</v>
      </c>
      <c r="I176" s="11">
        <f>(H176/$H$1)*'UPL Debt Allocated by DY'!$E$2</f>
        <v>4416.0737332685749</v>
      </c>
      <c r="J176" s="11">
        <v>235525.15999999997</v>
      </c>
      <c r="K176" s="11">
        <f>(J176/$J$1)*'UPL Debt Allocated by DY'!$E$3</f>
        <v>3964.6288457807659</v>
      </c>
      <c r="L176" s="11">
        <f>'UC Withheld Payment by Hospital'!J176+'UC Withheld Payment by Hospital'!M176</f>
        <v>501445.06435226806</v>
      </c>
      <c r="M176" s="11">
        <f>'UC Withheld Payment by Hospital'!K176+'UC Withheld Payment by Hospital'!N176</f>
        <v>544722.61495710025</v>
      </c>
      <c r="N176" s="11">
        <f>'UC Withheld Payment by Hospital'!L176+'UC Withheld Payment by Hospital'!O176</f>
        <v>479311.66048714402</v>
      </c>
      <c r="O176" s="11">
        <f>(L176/$L$1)*'UPL Debt Allocated by DY'!$E$4</f>
        <v>13712.732445719803</v>
      </c>
      <c r="P176" s="11">
        <f>(M176/$M$1)*'UPL Debt Allocated by DY'!$E$5</f>
        <v>14894.685368139491</v>
      </c>
      <c r="Q176" s="11">
        <f>(N176/$N$1)*'UPL Debt Allocated by DY'!$E$6</f>
        <v>13106.173525286751</v>
      </c>
      <c r="R176" s="11">
        <f>'UC Withheld Payment by Hospital'!J176+'UC Withheld Payment by Hospital'!T176</f>
        <v>501445.06435226806</v>
      </c>
      <c r="S176" s="11">
        <f>'UC Withheld Payment by Hospital'!K176+'UC Withheld Payment by Hospital'!U176</f>
        <v>544722.61495710025</v>
      </c>
      <c r="T176" s="11">
        <f>'UC Withheld Payment by Hospital'!L176+'UC Withheld Payment by Hospital'!V176</f>
        <v>479311.66048714402</v>
      </c>
      <c r="U176" s="11">
        <f>(R176/$R$1)*'UPL Debt Allocated by DY'!$E$4</f>
        <v>13712.732445719803</v>
      </c>
      <c r="V176" s="11">
        <f>(S176/$S$1)*'UPL Debt Allocated by DY'!$E$5</f>
        <v>14894.685368139486</v>
      </c>
      <c r="W176" s="11">
        <f>(T176/$T$1)*'UPL Debt Allocated by DY'!$E$6</f>
        <v>13106.173525286751</v>
      </c>
      <c r="X176" s="11">
        <f>'UC Withheld Payment by Hospital'!J176+'UC Withheld Payment by Hospital'!AA176</f>
        <v>498769.61691605189</v>
      </c>
      <c r="Y176" s="11">
        <f>'UC Withheld Payment by Hospital'!K176+'UC Withheld Payment by Hospital'!AB176</f>
        <v>536919.70082909823</v>
      </c>
      <c r="Z176" s="11">
        <f>'UC Withheld Payment by Hospital'!L176+'UC Withheld Payment by Hospital'!AC176</f>
        <v>468837.80953995918</v>
      </c>
      <c r="AA176" s="11">
        <f>(X176/$X$1)*'UPL Debt Allocated by DY'!$E$4</f>
        <v>13639.568509182078</v>
      </c>
      <c r="AB176" s="11">
        <f>(Y176/$Y$1)*'UPL Debt Allocated by DY'!$E$5</f>
        <v>14681.325489735425</v>
      </c>
      <c r="AC176" s="11">
        <f>(Z176/$Z$1)*'UPL Debt Allocated by DY'!$E$6</f>
        <v>12819.779265960189</v>
      </c>
    </row>
    <row r="177" spans="1:29" ht="16.2" x14ac:dyDescent="0.3">
      <c r="A177" s="13" t="s">
        <v>395</v>
      </c>
      <c r="B177" s="13" t="s">
        <v>395</v>
      </c>
      <c r="C177" s="12" t="s">
        <v>839</v>
      </c>
      <c r="D177" s="12" t="s">
        <v>13</v>
      </c>
      <c r="E177" s="12"/>
      <c r="F177" s="12"/>
      <c r="G177" s="12" t="s">
        <v>660</v>
      </c>
      <c r="H177" s="11">
        <v>14295304.23</v>
      </c>
      <c r="I177" s="11">
        <f>(H177/$H$1)*'UPL Debt Allocated by DY'!$E$2</f>
        <v>146338.22479304174</v>
      </c>
      <c r="J177" s="11">
        <v>0</v>
      </c>
      <c r="K177" s="11">
        <f>(J177/$J$1)*'UPL Debt Allocated by DY'!$E$3</f>
        <v>0</v>
      </c>
      <c r="L177" s="11">
        <f>'UC Withheld Payment by Hospital'!J177+'UC Withheld Payment by Hospital'!M177</f>
        <v>1557424.2388672025</v>
      </c>
      <c r="M177" s="11">
        <f>'UC Withheld Payment by Hospital'!K177+'UC Withheld Payment by Hospital'!N177</f>
        <v>16521262.207945621</v>
      </c>
      <c r="N177" s="11">
        <f>'UC Withheld Payment by Hospital'!L177+'UC Withheld Payment by Hospital'!O177</f>
        <v>13208601.246895101</v>
      </c>
      <c r="O177" s="11">
        <f>(L177/$L$1)*'UPL Debt Allocated by DY'!$E$4</f>
        <v>42589.993222192054</v>
      </c>
      <c r="P177" s="11">
        <f>(M177/$M$1)*'UPL Debt Allocated by DY'!$E$5</f>
        <v>451751.03018490173</v>
      </c>
      <c r="Q177" s="11">
        <f>(N177/$N$1)*'UPL Debt Allocated by DY'!$E$6</f>
        <v>361172.56106847699</v>
      </c>
      <c r="R177" s="11">
        <f>'UC Withheld Payment by Hospital'!J177+'UC Withheld Payment by Hospital'!T177</f>
        <v>1624259.5228590283</v>
      </c>
      <c r="S177" s="11">
        <f>'UC Withheld Payment by Hospital'!K177+'UC Withheld Payment by Hospital'!U177</f>
        <v>16559199.640939014</v>
      </c>
      <c r="T177" s="11">
        <f>'UC Withheld Payment by Hospital'!L177+'UC Withheld Payment by Hospital'!V177</f>
        <v>13267767.210124779</v>
      </c>
      <c r="U177" s="11">
        <f>(R177/$R$1)*'UPL Debt Allocated by DY'!$E$4</f>
        <v>44417.69965000877</v>
      </c>
      <c r="V177" s="11">
        <f>(S177/$S$1)*'UPL Debt Allocated by DY'!$E$5</f>
        <v>452788.37674000271</v>
      </c>
      <c r="W177" s="11">
        <f>(T177/$T$1)*'UPL Debt Allocated by DY'!$E$6</f>
        <v>362790.37979646452</v>
      </c>
      <c r="X177" s="11">
        <f>'UC Withheld Payment by Hospital'!J177+'UC Withheld Payment by Hospital'!AA177</f>
        <v>6632897.4443543507</v>
      </c>
      <c r="Y177" s="11">
        <f>'UC Withheld Payment by Hospital'!K177+'UC Withheld Payment by Hospital'!AB177</f>
        <v>15747451.49</v>
      </c>
      <c r="Z177" s="11">
        <f>'UC Withheld Payment by Hospital'!L177+'UC Withheld Payment by Hospital'!AC177</f>
        <v>12703749.453930844</v>
      </c>
      <c r="AA177" s="11">
        <f>(X177/$X$1)*'UPL Debt Allocated by DY'!$E$4</f>
        <v>181386.06691007986</v>
      </c>
      <c r="AB177" s="11">
        <f>(Y177/$Y$1)*'UPL Debt Allocated by DY'!$E$5</f>
        <v>430592.24796837557</v>
      </c>
      <c r="AC177" s="11">
        <f>(Z177/$Z$1)*'UPL Debt Allocated by DY'!$E$6</f>
        <v>347368.02479573735</v>
      </c>
    </row>
    <row r="178" spans="1:29" ht="16.2" x14ac:dyDescent="0.3">
      <c r="A178" s="13" t="s">
        <v>396</v>
      </c>
      <c r="B178" s="13" t="s">
        <v>396</v>
      </c>
      <c r="C178" s="12" t="s">
        <v>102</v>
      </c>
      <c r="D178" s="12" t="s">
        <v>28</v>
      </c>
      <c r="E178" s="12" t="s">
        <v>14</v>
      </c>
      <c r="F178" s="12"/>
      <c r="G178" s="12" t="s">
        <v>838</v>
      </c>
      <c r="H178" s="11">
        <v>1412129.64</v>
      </c>
      <c r="I178" s="11">
        <f>(H178/$H$1)*'UPL Debt Allocated by DY'!$E$2</f>
        <v>14455.694077609505</v>
      </c>
      <c r="J178" s="11">
        <v>588455</v>
      </c>
      <c r="K178" s="11">
        <f>(J178/$J$1)*'UPL Debt Allocated by DY'!$E$3</f>
        <v>9905.547532348226</v>
      </c>
      <c r="L178" s="11">
        <f>'UC Withheld Payment by Hospital'!J178+'UC Withheld Payment by Hospital'!M178</f>
        <v>1048038.572542416</v>
      </c>
      <c r="M178" s="11">
        <f>'UC Withheld Payment by Hospital'!K178+'UC Withheld Payment by Hospital'!N178</f>
        <v>1296853.230297219</v>
      </c>
      <c r="N178" s="11">
        <f>'UC Withheld Payment by Hospital'!L178+'UC Withheld Payment by Hospital'!O178</f>
        <v>590233.63788446097</v>
      </c>
      <c r="O178" s="11">
        <f>(L178/$L$1)*'UPL Debt Allocated by DY'!$E$4</f>
        <v>28660.113658975435</v>
      </c>
      <c r="P178" s="11">
        <f>(M178/$M$1)*'UPL Debt Allocated by DY'!$E$5</f>
        <v>35460.65520972298</v>
      </c>
      <c r="Q178" s="11">
        <f>(N178/$N$1)*'UPL Debt Allocated by DY'!$E$6</f>
        <v>16139.195259119913</v>
      </c>
      <c r="R178" s="11">
        <f>'UC Withheld Payment by Hospital'!J178+'UC Withheld Payment by Hospital'!T178</f>
        <v>1048038.572542416</v>
      </c>
      <c r="S178" s="11">
        <f>'UC Withheld Payment by Hospital'!K178+'UC Withheld Payment by Hospital'!U178</f>
        <v>1296853.230297219</v>
      </c>
      <c r="T178" s="11">
        <f>'UC Withheld Payment by Hospital'!L178+'UC Withheld Payment by Hospital'!V178</f>
        <v>590233.63788446097</v>
      </c>
      <c r="U178" s="11">
        <f>(R178/$R$1)*'UPL Debt Allocated by DY'!$E$4</f>
        <v>28660.113658975435</v>
      </c>
      <c r="V178" s="11">
        <f>(S178/$S$1)*'UPL Debt Allocated by DY'!$E$5</f>
        <v>35460.655209722965</v>
      </c>
      <c r="W178" s="11">
        <f>(T178/$T$1)*'UPL Debt Allocated by DY'!$E$6</f>
        <v>16139.195259119913</v>
      </c>
      <c r="X178" s="11">
        <f>'UC Withheld Payment by Hospital'!J178+'UC Withheld Payment by Hospital'!AA178</f>
        <v>1040368.02</v>
      </c>
      <c r="Y178" s="11">
        <f>'UC Withheld Payment by Hospital'!K178+'UC Withheld Payment by Hospital'!AB178</f>
        <v>1279267.3228018032</v>
      </c>
      <c r="Z178" s="11">
        <f>'UC Withheld Payment by Hospital'!L178+'UC Withheld Payment by Hospital'!AC178</f>
        <v>583754.51791848685</v>
      </c>
      <c r="AA178" s="11">
        <f>(X178/$X$1)*'UPL Debt Allocated by DY'!$E$4</f>
        <v>28450.351429366361</v>
      </c>
      <c r="AB178" s="11">
        <f>(Y178/$Y$1)*'UPL Debt Allocated by DY'!$E$5</f>
        <v>34979.792928875635</v>
      </c>
      <c r="AC178" s="11">
        <f>(Z178/$Z$1)*'UPL Debt Allocated by DY'!$E$6</f>
        <v>15962.031885963272</v>
      </c>
    </row>
    <row r="179" spans="1:29" ht="16.2" x14ac:dyDescent="0.3">
      <c r="A179" s="13" t="s">
        <v>605</v>
      </c>
      <c r="B179" s="13" t="s">
        <v>605</v>
      </c>
      <c r="C179" s="12" t="s">
        <v>637</v>
      </c>
      <c r="D179" s="12" t="s">
        <v>13</v>
      </c>
      <c r="E179" s="12"/>
      <c r="F179" s="12" t="s">
        <v>661</v>
      </c>
      <c r="G179" s="12" t="s">
        <v>704</v>
      </c>
      <c r="H179" s="11">
        <v>3915475.25</v>
      </c>
      <c r="I179" s="11">
        <f>(H179/$H$1)*'UPL Debt Allocated by DY'!$E$2</f>
        <v>40081.951953399686</v>
      </c>
      <c r="J179" s="11">
        <v>1850297.3</v>
      </c>
      <c r="K179" s="11">
        <f>(J179/$J$1)*'UPL Debt Allocated by DY'!$E$3</f>
        <v>31146.320201418264</v>
      </c>
      <c r="L179" s="11">
        <f>'UC Withheld Payment by Hospital'!J179+'UC Withheld Payment by Hospital'!M179</f>
        <v>0</v>
      </c>
      <c r="M179" s="11">
        <f>'UC Withheld Payment by Hospital'!K179+'UC Withheld Payment by Hospital'!N179</f>
        <v>2083785.2916885559</v>
      </c>
      <c r="N179" s="11">
        <f>'UC Withheld Payment by Hospital'!L179+'UC Withheld Payment by Hospital'!O179</f>
        <v>0</v>
      </c>
      <c r="O179" s="11">
        <f>(L179/$L$1)*'UPL Debt Allocated by DY'!$E$4</f>
        <v>0</v>
      </c>
      <c r="P179" s="11">
        <f>(M179/$M$1)*'UPL Debt Allocated by DY'!$E$5</f>
        <v>56978.222387374481</v>
      </c>
      <c r="Q179" s="11">
        <f>(N179/$N$1)*'UPL Debt Allocated by DY'!$E$6</f>
        <v>0</v>
      </c>
      <c r="R179" s="11">
        <f>'UC Withheld Payment by Hospital'!J179+'UC Withheld Payment by Hospital'!T179</f>
        <v>0</v>
      </c>
      <c r="S179" s="11">
        <f>'UC Withheld Payment by Hospital'!K179+'UC Withheld Payment by Hospital'!U179</f>
        <v>2090333.5054861908</v>
      </c>
      <c r="T179" s="11">
        <f>'UC Withheld Payment by Hospital'!L179+'UC Withheld Payment by Hospital'!V179</f>
        <v>0</v>
      </c>
      <c r="U179" s="11">
        <f>(R179/$R$1)*'UPL Debt Allocated by DY'!$E$4</f>
        <v>0</v>
      </c>
      <c r="V179" s="11">
        <f>(S179/$S$1)*'UPL Debt Allocated by DY'!$E$5</f>
        <v>57157.274223228123</v>
      </c>
      <c r="W179" s="11">
        <f>(T179/$T$1)*'UPL Debt Allocated by DY'!$E$6</f>
        <v>0</v>
      </c>
      <c r="X179" s="11">
        <f>'UC Withheld Payment by Hospital'!J179+'UC Withheld Payment by Hospital'!AA179</f>
        <v>0</v>
      </c>
      <c r="Y179" s="11">
        <f>'UC Withheld Payment by Hospital'!K179+'UC Withheld Payment by Hospital'!AB179</f>
        <v>2127563.4825906935</v>
      </c>
      <c r="Z179" s="11">
        <f>'UC Withheld Payment by Hospital'!L179+'UC Withheld Payment by Hospital'!AC179</f>
        <v>0</v>
      </c>
      <c r="AA179" s="11">
        <f>(X179/$X$1)*'UPL Debt Allocated by DY'!$E$4</f>
        <v>0</v>
      </c>
      <c r="AB179" s="11">
        <f>(Y179/$Y$1)*'UPL Debt Allocated by DY'!$E$5</f>
        <v>58175.276377000133</v>
      </c>
      <c r="AC179" s="11">
        <f>(Z179/$Z$1)*'UPL Debt Allocated by DY'!$E$6</f>
        <v>0</v>
      </c>
    </row>
    <row r="180" spans="1:29" ht="16.2" x14ac:dyDescent="0.3">
      <c r="A180" s="13" t="s">
        <v>397</v>
      </c>
      <c r="B180" s="13" t="s">
        <v>397</v>
      </c>
      <c r="C180" s="12" t="s">
        <v>103</v>
      </c>
      <c r="D180" s="12" t="s">
        <v>28</v>
      </c>
      <c r="E180" s="12" t="s">
        <v>14</v>
      </c>
      <c r="F180" s="12"/>
      <c r="G180" s="12" t="s">
        <v>837</v>
      </c>
      <c r="H180" s="11">
        <v>308495.59999999998</v>
      </c>
      <c r="I180" s="11">
        <f>(H180/$H$1)*'UPL Debt Allocated by DY'!$E$2</f>
        <v>3158.0089331519102</v>
      </c>
      <c r="J180" s="11">
        <v>325103.19</v>
      </c>
      <c r="K180" s="11">
        <f>(J180/$J$1)*'UPL Debt Allocated by DY'!$E$3</f>
        <v>5472.5086904912632</v>
      </c>
      <c r="L180" s="11">
        <f>'UC Withheld Payment by Hospital'!J180+'UC Withheld Payment by Hospital'!M180</f>
        <v>578096.0747150036</v>
      </c>
      <c r="M180" s="11">
        <f>'UC Withheld Payment by Hospital'!K180+'UC Withheld Payment by Hospital'!N180</f>
        <v>749929.89710946591</v>
      </c>
      <c r="N180" s="11">
        <f>'UC Withheld Payment by Hospital'!L180+'UC Withheld Payment by Hospital'!O180</f>
        <v>470110.46902542753</v>
      </c>
      <c r="O180" s="11">
        <f>(L180/$L$1)*'UPL Debt Allocated by DY'!$E$4</f>
        <v>15808.863949488854</v>
      </c>
      <c r="P180" s="11">
        <f>(M180/$M$1)*'UPL Debt Allocated by DY'!$E$5</f>
        <v>20505.794249953087</v>
      </c>
      <c r="Q180" s="11">
        <f>(N180/$N$1)*'UPL Debt Allocated by DY'!$E$6</f>
        <v>12854.578536310099</v>
      </c>
      <c r="R180" s="11">
        <f>'UC Withheld Payment by Hospital'!J180+'UC Withheld Payment by Hospital'!T180</f>
        <v>578581.2969389119</v>
      </c>
      <c r="S180" s="11">
        <f>'UC Withheld Payment by Hospital'!K180+'UC Withheld Payment by Hospital'!U180</f>
        <v>749929.89710946591</v>
      </c>
      <c r="T180" s="11">
        <f>'UC Withheld Payment by Hospital'!L180+'UC Withheld Payment by Hospital'!V180</f>
        <v>470110.46902542753</v>
      </c>
      <c r="U180" s="11">
        <f>(R180/$R$1)*'UPL Debt Allocated by DY'!$E$4</f>
        <v>15822.133045160912</v>
      </c>
      <c r="V180" s="11">
        <f>(S180/$S$1)*'UPL Debt Allocated by DY'!$E$5</f>
        <v>20505.79424995308</v>
      </c>
      <c r="W180" s="11">
        <f>(T180/$T$1)*'UPL Debt Allocated by DY'!$E$6</f>
        <v>12854.578536310099</v>
      </c>
      <c r="X180" s="11">
        <f>'UC Withheld Payment by Hospital'!J180+'UC Withheld Payment by Hospital'!AA180</f>
        <v>565284.31587824016</v>
      </c>
      <c r="Y180" s="11">
        <f>'UC Withheld Payment by Hospital'!K180+'UC Withheld Payment by Hospital'!AB180</f>
        <v>720373.26521780668</v>
      </c>
      <c r="Z180" s="11">
        <f>'UC Withheld Payment by Hospital'!L180+'UC Withheld Payment by Hospital'!AC180</f>
        <v>458745.88544613036</v>
      </c>
      <c r="AA180" s="11">
        <f>(X180/$X$1)*'UPL Debt Allocated by DY'!$E$4</f>
        <v>15458.508080866306</v>
      </c>
      <c r="AB180" s="11">
        <f>(Y180/$Y$1)*'UPL Debt Allocated by DY'!$E$5</f>
        <v>19697.60909207628</v>
      </c>
      <c r="AC180" s="11">
        <f>(Z180/$Z$1)*'UPL Debt Allocated by DY'!$E$6</f>
        <v>12543.82831529207</v>
      </c>
    </row>
    <row r="181" spans="1:29" ht="16.2" x14ac:dyDescent="0.3">
      <c r="A181" s="13" t="s">
        <v>398</v>
      </c>
      <c r="B181" s="13" t="s">
        <v>398</v>
      </c>
      <c r="C181" s="12" t="s">
        <v>104</v>
      </c>
      <c r="D181" s="12" t="s">
        <v>13</v>
      </c>
      <c r="E181" s="12"/>
      <c r="F181" s="12"/>
      <c r="G181" s="12" t="s">
        <v>698</v>
      </c>
      <c r="H181" s="11">
        <v>0</v>
      </c>
      <c r="I181" s="11">
        <f>(H181/$H$1)*'UPL Debt Allocated by DY'!$E$2</f>
        <v>0</v>
      </c>
      <c r="J181" s="11">
        <v>18328535.969999999</v>
      </c>
      <c r="K181" s="11">
        <f>(J181/$J$1)*'UPL Debt Allocated by DY'!$E$3</f>
        <v>308526.87843452633</v>
      </c>
      <c r="L181" s="11">
        <f>'UC Withheld Payment by Hospital'!J181+'UC Withheld Payment by Hospital'!M181</f>
        <v>8520820.7769729067</v>
      </c>
      <c r="M181" s="11">
        <f>'UC Withheld Payment by Hospital'!K181+'UC Withheld Payment by Hospital'!N181</f>
        <v>7917422.7899393225</v>
      </c>
      <c r="N181" s="11">
        <f>'UC Withheld Payment by Hospital'!L181+'UC Withheld Payment by Hospital'!O181</f>
        <v>5611136.8421022017</v>
      </c>
      <c r="O181" s="11">
        <f>(L181/$L$1)*'UPL Debt Allocated by DY'!$E$4</f>
        <v>233014.03052693402</v>
      </c>
      <c r="P181" s="11">
        <f>(M181/$M$1)*'UPL Debt Allocated by DY'!$E$5</f>
        <v>216490.95914986159</v>
      </c>
      <c r="Q181" s="11">
        <f>(N181/$N$1)*'UPL Debt Allocated by DY'!$E$6</f>
        <v>153429.46810845102</v>
      </c>
      <c r="R181" s="11">
        <f>'UC Withheld Payment by Hospital'!J181+'UC Withheld Payment by Hospital'!T181</f>
        <v>8545082.7119503897</v>
      </c>
      <c r="S181" s="11">
        <f>'UC Withheld Payment by Hospital'!K181+'UC Withheld Payment by Hospital'!U181</f>
        <v>7944678.5160446707</v>
      </c>
      <c r="T181" s="11">
        <f>'UC Withheld Payment by Hospital'!L181+'UC Withheld Payment by Hospital'!V181</f>
        <v>5635658.520476643</v>
      </c>
      <c r="U181" s="11">
        <f>(R181/$R$1)*'UPL Debt Allocated by DY'!$E$4</f>
        <v>233677.50783803573</v>
      </c>
      <c r="V181" s="11">
        <f>(S181/$S$1)*'UPL Debt Allocated by DY'!$E$5</f>
        <v>217236.2292261761</v>
      </c>
      <c r="W181" s="11">
        <f>(T181/$T$1)*'UPL Debt Allocated by DY'!$E$6</f>
        <v>154099.98251150156</v>
      </c>
      <c r="X181" s="11">
        <f>'UC Withheld Payment by Hospital'!J181+'UC Withheld Payment by Hospital'!AA181</f>
        <v>8441771.9841523841</v>
      </c>
      <c r="Y181" s="11">
        <f>'UC Withheld Payment by Hospital'!K181+'UC Withheld Payment by Hospital'!AB181</f>
        <v>8383745.4529871847</v>
      </c>
      <c r="Z181" s="11">
        <f>'UC Withheld Payment by Hospital'!L181+'UC Withheld Payment by Hospital'!AC181</f>
        <v>5343307.4080991363</v>
      </c>
      <c r="AA181" s="11">
        <f>(X181/$X$1)*'UPL Debt Allocated by DY'!$E$4</f>
        <v>230852.32823257556</v>
      </c>
      <c r="AB181" s="11">
        <f>(Y181/$Y$1)*'UPL Debt Allocated by DY'!$E$5</f>
        <v>229241.90643094332</v>
      </c>
      <c r="AC181" s="11">
        <f>(Z181/$Z$1)*'UPL Debt Allocated by DY'!$E$6</f>
        <v>146106.0096437519</v>
      </c>
    </row>
    <row r="182" spans="1:29" ht="16.2" x14ac:dyDescent="0.3">
      <c r="A182" s="13" t="s">
        <v>399</v>
      </c>
      <c r="B182" s="13" t="s">
        <v>399</v>
      </c>
      <c r="C182" s="12" t="s">
        <v>587</v>
      </c>
      <c r="D182" s="12" t="s">
        <v>13</v>
      </c>
      <c r="E182" s="12" t="s">
        <v>14</v>
      </c>
      <c r="F182" s="12"/>
      <c r="G182" s="12" t="s">
        <v>830</v>
      </c>
      <c r="H182" s="11">
        <v>0</v>
      </c>
      <c r="I182" s="11">
        <f>(H182/$H$1)*'UPL Debt Allocated by DY'!$E$2</f>
        <v>0</v>
      </c>
      <c r="J182" s="11">
        <v>0</v>
      </c>
      <c r="K182" s="11">
        <f>(J182/$J$1)*'UPL Debt Allocated by DY'!$E$3</f>
        <v>0</v>
      </c>
      <c r="L182" s="11">
        <f>'UC Withheld Payment by Hospital'!J182+'UC Withheld Payment by Hospital'!M182</f>
        <v>0</v>
      </c>
      <c r="M182" s="11">
        <f>'UC Withheld Payment by Hospital'!K182+'UC Withheld Payment by Hospital'!N182</f>
        <v>3149808.1082967236</v>
      </c>
      <c r="N182" s="11">
        <f>'UC Withheld Payment by Hospital'!L182+'UC Withheld Payment by Hospital'!O182</f>
        <v>332609.54524145636</v>
      </c>
      <c r="O182" s="11">
        <f>(L182/$L$1)*'UPL Debt Allocated by DY'!$E$4</f>
        <v>0</v>
      </c>
      <c r="P182" s="11">
        <f>(M182/$M$1)*'UPL Debt Allocated by DY'!$E$5</f>
        <v>86127.139676015053</v>
      </c>
      <c r="Q182" s="11">
        <f>(N182/$N$1)*'UPL Debt Allocated by DY'!$E$6</f>
        <v>9094.7889973525125</v>
      </c>
      <c r="R182" s="11">
        <f>'UC Withheld Payment by Hospital'!J182+'UC Withheld Payment by Hospital'!T182</f>
        <v>0</v>
      </c>
      <c r="S182" s="11">
        <f>'UC Withheld Payment by Hospital'!K182+'UC Withheld Payment by Hospital'!U182</f>
        <v>3149808.1082967236</v>
      </c>
      <c r="T182" s="11">
        <f>'UC Withheld Payment by Hospital'!L182+'UC Withheld Payment by Hospital'!V182</f>
        <v>332609.54524145636</v>
      </c>
      <c r="U182" s="11">
        <f>(R182/$R$1)*'UPL Debt Allocated by DY'!$E$4</f>
        <v>0</v>
      </c>
      <c r="V182" s="11">
        <f>(S182/$S$1)*'UPL Debt Allocated by DY'!$E$5</f>
        <v>86127.139676015024</v>
      </c>
      <c r="W182" s="11">
        <f>(T182/$T$1)*'UPL Debt Allocated by DY'!$E$6</f>
        <v>9094.7889973525125</v>
      </c>
      <c r="X182" s="11">
        <f>'UC Withheld Payment by Hospital'!J182+'UC Withheld Payment by Hospital'!AA182</f>
        <v>0</v>
      </c>
      <c r="Y182" s="11">
        <f>'UC Withheld Payment by Hospital'!K182+'UC Withheld Payment by Hospital'!AB182</f>
        <v>3230702.3267471544</v>
      </c>
      <c r="Z182" s="11">
        <f>'UC Withheld Payment by Hospital'!L182+'UC Withheld Payment by Hospital'!AC182</f>
        <v>1821905.1584908199</v>
      </c>
      <c r="AA182" s="11">
        <f>(X182/$X$1)*'UPL Debt Allocated by DY'!$E$4</f>
        <v>0</v>
      </c>
      <c r="AB182" s="11">
        <f>(Y182/$Y$1)*'UPL Debt Allocated by DY'!$E$5</f>
        <v>88339.080026638563</v>
      </c>
      <c r="AC182" s="11">
        <f>(Z182/$Z$1)*'UPL Debt Allocated by DY'!$E$6</f>
        <v>49817.701345982954</v>
      </c>
    </row>
    <row r="183" spans="1:29" ht="16.2" x14ac:dyDescent="0.3">
      <c r="A183" s="13" t="s">
        <v>400</v>
      </c>
      <c r="B183" s="13" t="s">
        <v>400</v>
      </c>
      <c r="C183" s="12" t="s">
        <v>106</v>
      </c>
      <c r="D183" s="12" t="s">
        <v>28</v>
      </c>
      <c r="E183" s="12" t="s">
        <v>14</v>
      </c>
      <c r="F183" s="12"/>
      <c r="G183" s="12" t="s">
        <v>727</v>
      </c>
      <c r="H183" s="11">
        <v>9386189.9400000013</v>
      </c>
      <c r="I183" s="11">
        <f>(H183/$H$1)*'UPL Debt Allocated by DY'!$E$2</f>
        <v>96084.584930159763</v>
      </c>
      <c r="J183" s="11">
        <v>9633793.8599999994</v>
      </c>
      <c r="K183" s="11">
        <f>(J183/$J$1)*'UPL Debt Allocated by DY'!$E$3</f>
        <v>162167.03570718999</v>
      </c>
      <c r="L183" s="11">
        <f>'UC Withheld Payment by Hospital'!J183+'UC Withheld Payment by Hospital'!M183</f>
        <v>14519112.4</v>
      </c>
      <c r="M183" s="11">
        <f>'UC Withheld Payment by Hospital'!K183+'UC Withheld Payment by Hospital'!N183</f>
        <v>13459506.014045807</v>
      </c>
      <c r="N183" s="11">
        <f>'UC Withheld Payment by Hospital'!L183+'UC Withheld Payment by Hospital'!O183</f>
        <v>13327978.313022753</v>
      </c>
      <c r="O183" s="11">
        <f>(L183/$L$1)*'UPL Debt Allocated by DY'!$E$4</f>
        <v>397045.89364681847</v>
      </c>
      <c r="P183" s="11">
        <f>(M183/$M$1)*'UPL Debt Allocated by DY'!$E$5</f>
        <v>368031.54814048257</v>
      </c>
      <c r="Q183" s="11">
        <f>(N183/$N$1)*'UPL Debt Allocated by DY'!$E$6</f>
        <v>364436.77655202791</v>
      </c>
      <c r="R183" s="11">
        <f>'UC Withheld Payment by Hospital'!J183+'UC Withheld Payment by Hospital'!T183</f>
        <v>14519112.4</v>
      </c>
      <c r="S183" s="11">
        <f>'UC Withheld Payment by Hospital'!K183+'UC Withheld Payment by Hospital'!U183</f>
        <v>13459506.014045807</v>
      </c>
      <c r="T183" s="11">
        <f>'UC Withheld Payment by Hospital'!L183+'UC Withheld Payment by Hospital'!V183</f>
        <v>13327978.313022753</v>
      </c>
      <c r="U183" s="11">
        <f>(R183/$R$1)*'UPL Debt Allocated by DY'!$E$4</f>
        <v>397045.89364681847</v>
      </c>
      <c r="V183" s="11">
        <f>(S183/$S$1)*'UPL Debt Allocated by DY'!$E$5</f>
        <v>368031.54814048239</v>
      </c>
      <c r="W183" s="11">
        <f>(T183/$T$1)*'UPL Debt Allocated by DY'!$E$6</f>
        <v>364436.77655202791</v>
      </c>
      <c r="X183" s="11">
        <f>'UC Withheld Payment by Hospital'!J183+'UC Withheld Payment by Hospital'!AA183</f>
        <v>14519112.4</v>
      </c>
      <c r="Y183" s="11">
        <f>'UC Withheld Payment by Hospital'!K183+'UC Withheld Payment by Hospital'!AB183</f>
        <v>13426757.325055586</v>
      </c>
      <c r="Z183" s="11">
        <f>'UC Withheld Payment by Hospital'!L183+'UC Withheld Payment by Hospital'!AC183</f>
        <v>13182412.999205295</v>
      </c>
      <c r="AA183" s="11">
        <f>(X183/$X$1)*'UPL Debt Allocated by DY'!$E$4</f>
        <v>397045.89364681824</v>
      </c>
      <c r="AB183" s="11">
        <f>(Y183/$Y$1)*'UPL Debt Allocated by DY'!$E$5</f>
        <v>367136.08060281363</v>
      </c>
      <c r="AC183" s="11">
        <f>(Z183/$Z$1)*'UPL Debt Allocated by DY'!$E$6</f>
        <v>360456.47642702033</v>
      </c>
    </row>
    <row r="184" spans="1:29" ht="16.2" x14ac:dyDescent="0.3">
      <c r="A184" s="13" t="s">
        <v>401</v>
      </c>
      <c r="B184" s="13" t="s">
        <v>401</v>
      </c>
      <c r="C184" s="12" t="s">
        <v>107</v>
      </c>
      <c r="D184" s="12" t="s">
        <v>13</v>
      </c>
      <c r="E184" s="12" t="s">
        <v>14</v>
      </c>
      <c r="F184" s="12"/>
      <c r="G184" s="12" t="s">
        <v>765</v>
      </c>
      <c r="H184" s="11">
        <v>302771.99</v>
      </c>
      <c r="I184" s="11">
        <f>(H184/$H$1)*'UPL Debt Allocated by DY'!$E$2</f>
        <v>3099.4174605024537</v>
      </c>
      <c r="J184" s="11">
        <v>601437.34</v>
      </c>
      <c r="K184" s="11">
        <f>(J184/$J$1)*'UPL Debt Allocated by DY'!$E$3</f>
        <v>10124.081126167814</v>
      </c>
      <c r="L184" s="11">
        <f>'UC Withheld Payment by Hospital'!J184+'UC Withheld Payment by Hospital'!M184</f>
        <v>586150.36058103817</v>
      </c>
      <c r="M184" s="11">
        <f>'UC Withheld Payment by Hospital'!K184+'UC Withheld Payment by Hospital'!N184</f>
        <v>2981027.0488726748</v>
      </c>
      <c r="N184" s="11">
        <f>'UC Withheld Payment by Hospital'!L184+'UC Withheld Payment by Hospital'!O184</f>
        <v>1346526.8888220782</v>
      </c>
      <c r="O184" s="11">
        <f>(L184/$L$1)*'UPL Debt Allocated by DY'!$E$4</f>
        <v>16029.119915643274</v>
      </c>
      <c r="P184" s="11">
        <f>(M184/$M$1)*'UPL Debt Allocated by DY'!$E$5</f>
        <v>81512.055397899574</v>
      </c>
      <c r="Q184" s="11">
        <f>(N184/$N$1)*'UPL Debt Allocated by DY'!$E$6</f>
        <v>36819.081437389737</v>
      </c>
      <c r="R184" s="11">
        <f>'UC Withheld Payment by Hospital'!J184+'UC Withheld Payment by Hospital'!T184</f>
        <v>586150.36058103817</v>
      </c>
      <c r="S184" s="11">
        <f>'UC Withheld Payment by Hospital'!K184+'UC Withheld Payment by Hospital'!U184</f>
        <v>2981027.0488726748</v>
      </c>
      <c r="T184" s="11">
        <f>'UC Withheld Payment by Hospital'!L184+'UC Withheld Payment by Hospital'!V184</f>
        <v>1346526.8888220782</v>
      </c>
      <c r="U184" s="11">
        <f>(R184/$R$1)*'UPL Debt Allocated by DY'!$E$4</f>
        <v>16029.119915643274</v>
      </c>
      <c r="V184" s="11">
        <f>(S184/$S$1)*'UPL Debt Allocated by DY'!$E$5</f>
        <v>81512.055397899545</v>
      </c>
      <c r="W184" s="11">
        <f>(T184/$T$1)*'UPL Debt Allocated by DY'!$E$6</f>
        <v>36819.081437389737</v>
      </c>
      <c r="X184" s="11">
        <f>'UC Withheld Payment by Hospital'!J184+'UC Withheld Payment by Hospital'!AA184</f>
        <v>2522415.1010828889</v>
      </c>
      <c r="Y184" s="11">
        <f>'UC Withheld Payment by Hospital'!K184+'UC Withheld Payment by Hospital'!AB184</f>
        <v>2957056.8836990958</v>
      </c>
      <c r="Z184" s="11">
        <f>'UC Withheld Payment by Hospital'!L184+'UC Withheld Payment by Hospital'!AC184</f>
        <v>1384748.6536731652</v>
      </c>
      <c r="AA184" s="11">
        <f>(X184/$X$1)*'UPL Debt Allocated by DY'!$E$4</f>
        <v>68979.048468395704</v>
      </c>
      <c r="AB184" s="11">
        <f>(Y184/$Y$1)*'UPL Debt Allocated by DY'!$E$5</f>
        <v>80856.624434177123</v>
      </c>
      <c r="AC184" s="11">
        <f>(Z184/$Z$1)*'UPL Debt Allocated by DY'!$E$6</f>
        <v>37864.207445949403</v>
      </c>
    </row>
    <row r="185" spans="1:29" ht="16.2" x14ac:dyDescent="0.3">
      <c r="A185" s="13" t="s">
        <v>402</v>
      </c>
      <c r="B185" s="13" t="s">
        <v>402</v>
      </c>
      <c r="C185" s="12" t="s">
        <v>836</v>
      </c>
      <c r="D185" s="12" t="s">
        <v>13</v>
      </c>
      <c r="E185" s="12"/>
      <c r="F185" s="12"/>
      <c r="G185" s="12" t="s">
        <v>675</v>
      </c>
      <c r="H185" s="11">
        <v>18230358.100000001</v>
      </c>
      <c r="I185" s="11">
        <f>(H185/$H$1)*'UPL Debt Allocated by DY'!$E$2</f>
        <v>186620.59923823318</v>
      </c>
      <c r="J185" s="11">
        <v>15927132.93</v>
      </c>
      <c r="K185" s="11">
        <f>(J185/$J$1)*'UPL Debt Allocated by DY'!$E$3</f>
        <v>268103.71615865896</v>
      </c>
      <c r="L185" s="11">
        <f>'UC Withheld Payment by Hospital'!J185+'UC Withheld Payment by Hospital'!M185</f>
        <v>8590495.5519812033</v>
      </c>
      <c r="M185" s="11">
        <f>'UC Withheld Payment by Hospital'!K185+'UC Withheld Payment by Hospital'!N185</f>
        <v>8884844.7986056414</v>
      </c>
      <c r="N185" s="11">
        <f>'UC Withheld Payment by Hospital'!L185+'UC Withheld Payment by Hospital'!O185</f>
        <v>6710421.713124793</v>
      </c>
      <c r="O185" s="11">
        <f>(L185/$L$1)*'UPL Debt Allocated by DY'!$E$4</f>
        <v>234919.38689760378</v>
      </c>
      <c r="P185" s="11">
        <f>(M185/$M$1)*'UPL Debt Allocated by DY'!$E$5</f>
        <v>242943.77392501675</v>
      </c>
      <c r="Q185" s="11">
        <f>(N185/$N$1)*'UPL Debt Allocated by DY'!$E$6</f>
        <v>183488.02804146352</v>
      </c>
      <c r="R185" s="11">
        <f>'UC Withheld Payment by Hospital'!J185+'UC Withheld Payment by Hospital'!T185</f>
        <v>8644033.0960307177</v>
      </c>
      <c r="S185" s="11">
        <f>'UC Withheld Payment by Hospital'!K185+'UC Withheld Payment by Hospital'!U185</f>
        <v>8937743.3649443965</v>
      </c>
      <c r="T185" s="11">
        <f>'UC Withheld Payment by Hospital'!L185+'UC Withheld Payment by Hospital'!V185</f>
        <v>6782495.8643783927</v>
      </c>
      <c r="U185" s="11">
        <f>(R185/$R$1)*'UPL Debt Allocated by DY'!$E$4</f>
        <v>236383.44760842211</v>
      </c>
      <c r="V185" s="11">
        <f>(S185/$S$1)*'UPL Debt Allocated by DY'!$E$5</f>
        <v>244390.21194761182</v>
      </c>
      <c r="W185" s="11">
        <f>(T185/$T$1)*'UPL Debt Allocated by DY'!$E$6</f>
        <v>185458.80490939404</v>
      </c>
      <c r="X185" s="11">
        <f>'UC Withheld Payment by Hospital'!J185+'UC Withheld Payment by Hospital'!AA185</f>
        <v>10882580.176431313</v>
      </c>
      <c r="Y185" s="11">
        <f>'UC Withheld Payment by Hospital'!K185+'UC Withheld Payment by Hospital'!AB185</f>
        <v>12225798.536900856</v>
      </c>
      <c r="Z185" s="11">
        <f>'UC Withheld Payment by Hospital'!L185+'UC Withheld Payment by Hospital'!AC185</f>
        <v>10114100.449650347</v>
      </c>
      <c r="AA185" s="11">
        <f>(X185/$X$1)*'UPL Debt Allocated by DY'!$E$4</f>
        <v>297599.71906645753</v>
      </c>
      <c r="AB185" s="11">
        <f>(Y185/$Y$1)*'UPL Debt Allocated by DY'!$E$5</f>
        <v>334297.52608259127</v>
      </c>
      <c r="AC185" s="11">
        <f>(Z185/$Z$1)*'UPL Debt Allocated by DY'!$E$6</f>
        <v>276557.33518056874</v>
      </c>
    </row>
    <row r="186" spans="1:29" ht="16.2" x14ac:dyDescent="0.3">
      <c r="A186" s="13" t="s">
        <v>403</v>
      </c>
      <c r="B186" s="13" t="s">
        <v>403</v>
      </c>
      <c r="C186" s="12" t="s">
        <v>108</v>
      </c>
      <c r="D186" s="12" t="s">
        <v>28</v>
      </c>
      <c r="E186" s="12" t="s">
        <v>14</v>
      </c>
      <c r="F186" s="12"/>
      <c r="G186" s="12" t="s">
        <v>835</v>
      </c>
      <c r="H186" s="11">
        <v>1905891.53</v>
      </c>
      <c r="I186" s="11">
        <f>(H186/$H$1)*'UPL Debt Allocated by DY'!$E$2</f>
        <v>19510.237673920026</v>
      </c>
      <c r="J186" s="11">
        <v>675900</v>
      </c>
      <c r="K186" s="11">
        <f>(J186/$J$1)*'UPL Debt Allocated by DY'!$E$3</f>
        <v>11377.52177671048</v>
      </c>
      <c r="L186" s="11">
        <f>'UC Withheld Payment by Hospital'!J186+'UC Withheld Payment by Hospital'!M186</f>
        <v>771601.02738924767</v>
      </c>
      <c r="M186" s="11">
        <f>'UC Withheld Payment by Hospital'!K186+'UC Withheld Payment by Hospital'!N186</f>
        <v>1372222.3123669822</v>
      </c>
      <c r="N186" s="11">
        <f>'UC Withheld Payment by Hospital'!L186+'UC Withheld Payment by Hospital'!O186</f>
        <v>1747024.69098915</v>
      </c>
      <c r="O186" s="11">
        <f>(L186/$L$1)*'UPL Debt Allocated by DY'!$E$4</f>
        <v>21100.53362894051</v>
      </c>
      <c r="P186" s="11">
        <f>(M186/$M$1)*'UPL Debt Allocated by DY'!$E$5</f>
        <v>37521.518359315211</v>
      </c>
      <c r="Q186" s="11">
        <f>(N186/$N$1)*'UPL Debt Allocated by DY'!$E$6</f>
        <v>47770.1892956105</v>
      </c>
      <c r="R186" s="11">
        <f>'UC Withheld Payment by Hospital'!J186+'UC Withheld Payment by Hospital'!T186</f>
        <v>771601.02738924767</v>
      </c>
      <c r="S186" s="11">
        <f>'UC Withheld Payment by Hospital'!K186+'UC Withheld Payment by Hospital'!U186</f>
        <v>1372222.3123669822</v>
      </c>
      <c r="T186" s="11">
        <f>'UC Withheld Payment by Hospital'!L186+'UC Withheld Payment by Hospital'!V186</f>
        <v>1747024.69098915</v>
      </c>
      <c r="U186" s="11">
        <f>(R186/$R$1)*'UPL Debt Allocated by DY'!$E$4</f>
        <v>21100.53362894051</v>
      </c>
      <c r="V186" s="11">
        <f>(S186/$S$1)*'UPL Debt Allocated by DY'!$E$5</f>
        <v>37521.518359315196</v>
      </c>
      <c r="W186" s="11">
        <f>(T186/$T$1)*'UPL Debt Allocated by DY'!$E$6</f>
        <v>47770.1892956105</v>
      </c>
      <c r="X186" s="11">
        <f>'UC Withheld Payment by Hospital'!J186+'UC Withheld Payment by Hospital'!AA186</f>
        <v>763470.23</v>
      </c>
      <c r="Y186" s="11">
        <f>'UC Withheld Payment by Hospital'!K186+'UC Withheld Payment by Hospital'!AB186</f>
        <v>1355094.0459967821</v>
      </c>
      <c r="Z186" s="11">
        <f>'UC Withheld Payment by Hospital'!L186+'UC Withheld Payment by Hospital'!AC186</f>
        <v>1708556.8890463123</v>
      </c>
      <c r="AA186" s="11">
        <f>(X186/$X$1)*'UPL Debt Allocated by DY'!$E$4</f>
        <v>20878.185345757902</v>
      </c>
      <c r="AB186" s="11">
        <f>(Y186/$Y$1)*'UPL Debt Allocated by DY'!$E$5</f>
        <v>37053.169641122397</v>
      </c>
      <c r="AC186" s="11">
        <f>(Z186/$Z$1)*'UPL Debt Allocated by DY'!$E$6</f>
        <v>46718.335712731234</v>
      </c>
    </row>
    <row r="187" spans="1:29" ht="16.2" x14ac:dyDescent="0.3">
      <c r="A187" s="13" t="s">
        <v>404</v>
      </c>
      <c r="B187" s="13" t="s">
        <v>404</v>
      </c>
      <c r="C187" s="12" t="s">
        <v>638</v>
      </c>
      <c r="D187" s="12" t="s">
        <v>28</v>
      </c>
      <c r="E187" s="12" t="s">
        <v>14</v>
      </c>
      <c r="F187" s="12"/>
      <c r="G187" s="12" t="s">
        <v>834</v>
      </c>
      <c r="H187" s="11">
        <v>1844956.83</v>
      </c>
      <c r="I187" s="11">
        <f>(H187/$H$1)*'UPL Debt Allocated by DY'!$E$2</f>
        <v>18886.461104857346</v>
      </c>
      <c r="J187" s="11">
        <v>917496.81</v>
      </c>
      <c r="K187" s="11">
        <f>(J187/$J$1)*'UPL Debt Allocated by DY'!$E$3</f>
        <v>15444.355578987126</v>
      </c>
      <c r="L187" s="11">
        <f>'UC Withheld Payment by Hospital'!J187+'UC Withheld Payment by Hospital'!M187</f>
        <v>1274504.093025177</v>
      </c>
      <c r="M187" s="11">
        <f>'UC Withheld Payment by Hospital'!K187+'UC Withheld Payment by Hospital'!N187</f>
        <v>1189944.5229563154</v>
      </c>
      <c r="N187" s="11">
        <f>'UC Withheld Payment by Hospital'!L187+'UC Withheld Payment by Hospital'!O187</f>
        <v>747396.17440656584</v>
      </c>
      <c r="O187" s="11">
        <f>(L187/$L$1)*'UPL Debt Allocated by DY'!$E$4</f>
        <v>34853.137204978819</v>
      </c>
      <c r="P187" s="11">
        <f>(M187/$M$1)*'UPL Debt Allocated by DY'!$E$5</f>
        <v>32537.384695091107</v>
      </c>
      <c r="Q187" s="11">
        <f>(N187/$N$1)*'UPL Debt Allocated by DY'!$E$6</f>
        <v>20436.606828952088</v>
      </c>
      <c r="R187" s="11">
        <f>'UC Withheld Payment by Hospital'!J187+'UC Withheld Payment by Hospital'!T187</f>
        <v>1274504.093025177</v>
      </c>
      <c r="S187" s="11">
        <f>'UC Withheld Payment by Hospital'!K187+'UC Withheld Payment by Hospital'!U187</f>
        <v>1189944.5229563154</v>
      </c>
      <c r="T187" s="11">
        <f>'UC Withheld Payment by Hospital'!L187+'UC Withheld Payment by Hospital'!V187</f>
        <v>747396.17440656584</v>
      </c>
      <c r="U187" s="11">
        <f>(R187/$R$1)*'UPL Debt Allocated by DY'!$E$4</f>
        <v>34853.137204978819</v>
      </c>
      <c r="V187" s="11">
        <f>(S187/$S$1)*'UPL Debt Allocated by DY'!$E$5</f>
        <v>32537.384695091092</v>
      </c>
      <c r="W187" s="11">
        <f>(T187/$T$1)*'UPL Debt Allocated by DY'!$E$6</f>
        <v>20436.606828952088</v>
      </c>
      <c r="X187" s="11">
        <f>'UC Withheld Payment by Hospital'!J187+'UC Withheld Payment by Hospital'!AA187</f>
        <v>1259271.1200000001</v>
      </c>
      <c r="Y187" s="11">
        <f>'UC Withheld Payment by Hospital'!K187+'UC Withheld Payment by Hospital'!AB187</f>
        <v>1169206.8899999999</v>
      </c>
      <c r="Z187" s="11">
        <f>'UC Withheld Payment by Hospital'!L187+'UC Withheld Payment by Hospital'!AC187</f>
        <v>730487.42189450189</v>
      </c>
      <c r="AA187" s="11">
        <f>(X187/$X$1)*'UPL Debt Allocated by DY'!$E$4</f>
        <v>34436.569771581198</v>
      </c>
      <c r="AB187" s="11">
        <f>(Y187/$Y$1)*'UPL Debt Allocated by DY'!$E$5</f>
        <v>31970.342847216678</v>
      </c>
      <c r="AC187" s="11">
        <f>(Z187/$Z$1)*'UPL Debt Allocated by DY'!$E$6</f>
        <v>19974.258292941056</v>
      </c>
    </row>
    <row r="188" spans="1:29" ht="16.2" x14ac:dyDescent="0.3">
      <c r="A188" s="13" t="s">
        <v>405</v>
      </c>
      <c r="B188" s="13" t="s">
        <v>405</v>
      </c>
      <c r="C188" s="12" t="s">
        <v>109</v>
      </c>
      <c r="D188" s="12" t="s">
        <v>13</v>
      </c>
      <c r="E188" s="12" t="s">
        <v>14</v>
      </c>
      <c r="F188" s="12"/>
      <c r="G188" s="12" t="s">
        <v>833</v>
      </c>
      <c r="H188" s="11">
        <v>120307.82</v>
      </c>
      <c r="I188" s="11">
        <f>(H188/$H$1)*'UPL Debt Allocated by DY'!$E$2</f>
        <v>1231.5675500332325</v>
      </c>
      <c r="J188" s="11">
        <v>70915.03</v>
      </c>
      <c r="K188" s="11">
        <f>(J188/$J$1)*'UPL Debt Allocated by DY'!$E$3</f>
        <v>1193.7228852213007</v>
      </c>
      <c r="L188" s="11">
        <f>'UC Withheld Payment by Hospital'!J188+'UC Withheld Payment by Hospital'!M188</f>
        <v>169513.3879945419</v>
      </c>
      <c r="M188" s="11">
        <f>'UC Withheld Payment by Hospital'!K188+'UC Withheld Payment by Hospital'!N188</f>
        <v>295865.02956999262</v>
      </c>
      <c r="N188" s="11">
        <f>'UC Withheld Payment by Hospital'!L188+'UC Withheld Payment by Hospital'!O188</f>
        <v>1009196.3078791859</v>
      </c>
      <c r="O188" s="11">
        <f>(L188/$L$1)*'UPL Debt Allocated by DY'!$E$4</f>
        <v>4635.5860308232595</v>
      </c>
      <c r="P188" s="11">
        <f>(M188/$M$1)*'UPL Debt Allocated by DY'!$E$5</f>
        <v>8090.0194078180275</v>
      </c>
      <c r="Q188" s="11">
        <f>(N188/$N$1)*'UPL Debt Allocated by DY'!$E$6</f>
        <v>27595.201666282195</v>
      </c>
      <c r="R188" s="11">
        <f>'UC Withheld Payment by Hospital'!J188+'UC Withheld Payment by Hospital'!T188</f>
        <v>169513.3879945419</v>
      </c>
      <c r="S188" s="11">
        <f>'UC Withheld Payment by Hospital'!K188+'UC Withheld Payment by Hospital'!U188</f>
        <v>295865.02956999262</v>
      </c>
      <c r="T188" s="11">
        <f>'UC Withheld Payment by Hospital'!L188+'UC Withheld Payment by Hospital'!V188</f>
        <v>1009196.3078791859</v>
      </c>
      <c r="U188" s="11">
        <f>(R188/$R$1)*'UPL Debt Allocated by DY'!$E$4</f>
        <v>4635.5860308232595</v>
      </c>
      <c r="V188" s="11">
        <f>(S188/$S$1)*'UPL Debt Allocated by DY'!$E$5</f>
        <v>8090.0194078180239</v>
      </c>
      <c r="W188" s="11">
        <f>(T188/$T$1)*'UPL Debt Allocated by DY'!$E$6</f>
        <v>27595.201666282195</v>
      </c>
      <c r="X188" s="11">
        <f>'UC Withheld Payment by Hospital'!J188+'UC Withheld Payment by Hospital'!AA188</f>
        <v>716287.17034231138</v>
      </c>
      <c r="Y188" s="11">
        <f>'UC Withheld Payment by Hospital'!K188+'UC Withheld Payment by Hospital'!AB188</f>
        <v>708874.37712221546</v>
      </c>
      <c r="Z188" s="11">
        <f>'UC Withheld Payment by Hospital'!L188+'UC Withheld Payment by Hospital'!AC188</f>
        <v>984041.39</v>
      </c>
      <c r="AA188" s="11">
        <f>(X188/$X$1)*'UPL Debt Allocated by DY'!$E$4</f>
        <v>19587.897098745085</v>
      </c>
      <c r="AB188" s="11">
        <f>(Y188/$Y$1)*'UPL Debt Allocated by DY'!$E$5</f>
        <v>19383.187925110844</v>
      </c>
      <c r="AC188" s="11">
        <f>(Z188/$Z$1)*'UPL Debt Allocated by DY'!$E$6</f>
        <v>26907.372126721464</v>
      </c>
    </row>
    <row r="189" spans="1:29" ht="16.2" x14ac:dyDescent="0.3">
      <c r="A189" s="13" t="s">
        <v>406</v>
      </c>
      <c r="B189" s="13" t="s">
        <v>406</v>
      </c>
      <c r="C189" s="12" t="s">
        <v>110</v>
      </c>
      <c r="D189" s="12" t="s">
        <v>28</v>
      </c>
      <c r="E189" s="12" t="s">
        <v>14</v>
      </c>
      <c r="F189" s="12"/>
      <c r="G189" s="12" t="s">
        <v>832</v>
      </c>
      <c r="H189" s="11">
        <v>1507626.82</v>
      </c>
      <c r="I189" s="11">
        <f>(H189/$H$1)*'UPL Debt Allocated by DY'!$E$2</f>
        <v>15433.279973586034</v>
      </c>
      <c r="J189" s="11">
        <v>676562.66</v>
      </c>
      <c r="K189" s="11">
        <f>(J189/$J$1)*'UPL Debt Allocated by DY'!$E$3</f>
        <v>11388.676427665585</v>
      </c>
      <c r="L189" s="11">
        <f>'UC Withheld Payment by Hospital'!J189+'UC Withheld Payment by Hospital'!M189</f>
        <v>506566.82653433905</v>
      </c>
      <c r="M189" s="11">
        <f>'UC Withheld Payment by Hospital'!K189+'UC Withheld Payment by Hospital'!N189</f>
        <v>395466.61566993385</v>
      </c>
      <c r="N189" s="11">
        <f>'UC Withheld Payment by Hospital'!L189+'UC Withheld Payment by Hospital'!O189</f>
        <v>940951.01477175171</v>
      </c>
      <c r="O189" s="11">
        <f>(L189/$L$1)*'UPL Debt Allocated by DY'!$E$4</f>
        <v>13852.79435767434</v>
      </c>
      <c r="P189" s="11">
        <f>(M189/$M$1)*'UPL Debt Allocated by DY'!$E$5</f>
        <v>10813.486813780446</v>
      </c>
      <c r="Q189" s="11">
        <f>(N189/$N$1)*'UPL Debt Allocated by DY'!$E$6</f>
        <v>25729.12010081175</v>
      </c>
      <c r="R189" s="11">
        <f>'UC Withheld Payment by Hospital'!J189+'UC Withheld Payment by Hospital'!T189</f>
        <v>506566.82653433905</v>
      </c>
      <c r="S189" s="11">
        <f>'UC Withheld Payment by Hospital'!K189+'UC Withheld Payment by Hospital'!U189</f>
        <v>395466.61566993385</v>
      </c>
      <c r="T189" s="11">
        <f>'UC Withheld Payment by Hospital'!L189+'UC Withheld Payment by Hospital'!V189</f>
        <v>940951.01477175171</v>
      </c>
      <c r="U189" s="11">
        <f>(R189/$R$1)*'UPL Debt Allocated by DY'!$E$4</f>
        <v>13852.79435767434</v>
      </c>
      <c r="V189" s="11">
        <f>(S189/$S$1)*'UPL Debt Allocated by DY'!$E$5</f>
        <v>10813.486813780442</v>
      </c>
      <c r="W189" s="11">
        <f>(T189/$T$1)*'UPL Debt Allocated by DY'!$E$6</f>
        <v>25729.12010081175</v>
      </c>
      <c r="X189" s="11">
        <f>'UC Withheld Payment by Hospital'!J189+'UC Withheld Payment by Hospital'!AA189</f>
        <v>501172.72</v>
      </c>
      <c r="Y189" s="11">
        <f>'UC Withheld Payment by Hospital'!K189+'UC Withheld Payment by Hospital'!AB189</f>
        <v>392452.23008787679</v>
      </c>
      <c r="Z189" s="11">
        <f>'UC Withheld Payment by Hospital'!L189+'UC Withheld Payment by Hospital'!AC189</f>
        <v>933086.69898036146</v>
      </c>
      <c r="AA189" s="11">
        <f>(X189/$X$1)*'UPL Debt Allocated by DY'!$E$4</f>
        <v>13705.284799903236</v>
      </c>
      <c r="AB189" s="11">
        <f>(Y189/$Y$1)*'UPL Debt Allocated by DY'!$E$5</f>
        <v>10731.062615500143</v>
      </c>
      <c r="AC189" s="11">
        <f>(Z189/$Z$1)*'UPL Debt Allocated by DY'!$E$6</f>
        <v>25514.080292861181</v>
      </c>
    </row>
    <row r="190" spans="1:29" ht="16.2" x14ac:dyDescent="0.3">
      <c r="A190" s="13" t="s">
        <v>407</v>
      </c>
      <c r="B190" s="13" t="s">
        <v>407</v>
      </c>
      <c r="C190" s="12" t="s">
        <v>640</v>
      </c>
      <c r="D190" s="12" t="s">
        <v>28</v>
      </c>
      <c r="E190" s="12" t="s">
        <v>14</v>
      </c>
      <c r="F190" s="12"/>
      <c r="G190" s="12" t="s">
        <v>758</v>
      </c>
      <c r="H190" s="11">
        <v>2934824.51</v>
      </c>
      <c r="I190" s="11">
        <f>(H190/$H$1)*'UPL Debt Allocated by DY'!$E$2</f>
        <v>30043.222722830331</v>
      </c>
      <c r="J190" s="11">
        <v>1618180.25</v>
      </c>
      <c r="K190" s="11">
        <f>(J190/$J$1)*'UPL Debt Allocated by DY'!$E$3</f>
        <v>27239.060560760186</v>
      </c>
      <c r="L190" s="11">
        <f>'UC Withheld Payment by Hospital'!J190+'UC Withheld Payment by Hospital'!M190</f>
        <v>2126856.2454602537</v>
      </c>
      <c r="M190" s="11">
        <f>'UC Withheld Payment by Hospital'!K190+'UC Withheld Payment by Hospital'!N190</f>
        <v>3332094.3250888847</v>
      </c>
      <c r="N190" s="11">
        <f>'UC Withheld Payment by Hospital'!L190+'UC Withheld Payment by Hospital'!O190</f>
        <v>1506805.2626131261</v>
      </c>
      <c r="O190" s="11">
        <f>(L190/$L$1)*'UPL Debt Allocated by DY'!$E$4</f>
        <v>58161.925837634786</v>
      </c>
      <c r="P190" s="11">
        <f>(M190/$M$1)*'UPL Debt Allocated by DY'!$E$5</f>
        <v>91111.503775312696</v>
      </c>
      <c r="Q190" s="11">
        <f>(N190/$N$1)*'UPL Debt Allocated by DY'!$E$6</f>
        <v>41201.69165204899</v>
      </c>
      <c r="R190" s="11">
        <f>'UC Withheld Payment by Hospital'!J190+'UC Withheld Payment by Hospital'!T190</f>
        <v>2126856.2454602537</v>
      </c>
      <c r="S190" s="11">
        <f>'UC Withheld Payment by Hospital'!K190+'UC Withheld Payment by Hospital'!U190</f>
        <v>3332094.3250888847</v>
      </c>
      <c r="T190" s="11">
        <f>'UC Withheld Payment by Hospital'!L190+'UC Withheld Payment by Hospital'!V190</f>
        <v>1506805.2626131261</v>
      </c>
      <c r="U190" s="11">
        <f>(R190/$R$1)*'UPL Debt Allocated by DY'!$E$4</f>
        <v>58161.925837634786</v>
      </c>
      <c r="V190" s="11">
        <f>(S190/$S$1)*'UPL Debt Allocated by DY'!$E$5</f>
        <v>91111.503775312667</v>
      </c>
      <c r="W190" s="11">
        <f>(T190/$T$1)*'UPL Debt Allocated by DY'!$E$6</f>
        <v>41201.69165204899</v>
      </c>
      <c r="X190" s="11">
        <f>'UC Withheld Payment by Hospital'!J190+'UC Withheld Payment by Hospital'!AA190</f>
        <v>2104972.5700000003</v>
      </c>
      <c r="Y190" s="11">
        <f>'UC Withheld Payment by Hospital'!K190+'UC Withheld Payment by Hospital'!AB190</f>
        <v>3371226.9134212914</v>
      </c>
      <c r="Z190" s="11">
        <f>'UC Withheld Payment by Hospital'!L190+'UC Withheld Payment by Hospital'!AC190</f>
        <v>1613263.6454325069</v>
      </c>
      <c r="AA190" s="11">
        <f>(X190/$X$1)*'UPL Debt Allocated by DY'!$E$4</f>
        <v>57563.485434391281</v>
      </c>
      <c r="AB190" s="11">
        <f>(Y190/$Y$1)*'UPL Debt Allocated by DY'!$E$5</f>
        <v>92181.530197656262</v>
      </c>
      <c r="AC190" s="11">
        <f>(Z190/$Z$1)*'UPL Debt Allocated by DY'!$E$6</f>
        <v>44112.662015328133</v>
      </c>
    </row>
    <row r="191" spans="1:29" ht="16.2" x14ac:dyDescent="0.3">
      <c r="A191" s="13" t="s">
        <v>408</v>
      </c>
      <c r="B191" s="13" t="s">
        <v>408</v>
      </c>
      <c r="C191" s="12" t="s">
        <v>831</v>
      </c>
      <c r="D191" s="12" t="s">
        <v>28</v>
      </c>
      <c r="E191" s="12" t="s">
        <v>14</v>
      </c>
      <c r="F191" s="12"/>
      <c r="G191" s="12" t="s">
        <v>830</v>
      </c>
      <c r="H191" s="11">
        <v>6533366.5800000001</v>
      </c>
      <c r="I191" s="11">
        <f>(H191/$H$1)*'UPL Debt Allocated by DY'!$E$2</f>
        <v>66880.791891995046</v>
      </c>
      <c r="J191" s="11">
        <v>4317459.9700000007</v>
      </c>
      <c r="K191" s="11">
        <f>(J191/$J$1)*'UPL Debt Allocated by DY'!$E$3</f>
        <v>72676.423773858231</v>
      </c>
      <c r="L191" s="11">
        <f>'UC Withheld Payment by Hospital'!J191+'UC Withheld Payment by Hospital'!M191</f>
        <v>3701948.9034528639</v>
      </c>
      <c r="M191" s="11">
        <f>'UC Withheld Payment by Hospital'!K191+'UC Withheld Payment by Hospital'!N191</f>
        <v>5095982.6691053705</v>
      </c>
      <c r="N191" s="11">
        <f>'UC Withheld Payment by Hospital'!L191+'UC Withheld Payment by Hospital'!O191</f>
        <v>2618248.881292644</v>
      </c>
      <c r="O191" s="11">
        <f>(L191/$L$1)*'UPL Debt Allocated by DY'!$E$4</f>
        <v>101235.08724998248</v>
      </c>
      <c r="P191" s="11">
        <f>(M191/$M$1)*'UPL Debt Allocated by DY'!$E$5</f>
        <v>139342.58724285563</v>
      </c>
      <c r="Q191" s="11">
        <f>(N191/$N$1)*'UPL Debt Allocated by DY'!$E$6</f>
        <v>71592.717222304447</v>
      </c>
      <c r="R191" s="11">
        <f>'UC Withheld Payment by Hospital'!J191+'UC Withheld Payment by Hospital'!T191</f>
        <v>3701948.9034528639</v>
      </c>
      <c r="S191" s="11">
        <f>'UC Withheld Payment by Hospital'!K191+'UC Withheld Payment by Hospital'!U191</f>
        <v>5095982.6691053705</v>
      </c>
      <c r="T191" s="11">
        <f>'UC Withheld Payment by Hospital'!L191+'UC Withheld Payment by Hospital'!V191</f>
        <v>2618248.881292644</v>
      </c>
      <c r="U191" s="11">
        <f>(R191/$R$1)*'UPL Debt Allocated by DY'!$E$4</f>
        <v>101235.08724998248</v>
      </c>
      <c r="V191" s="11">
        <f>(S191/$S$1)*'UPL Debt Allocated by DY'!$E$5</f>
        <v>139342.58724285557</v>
      </c>
      <c r="W191" s="11">
        <f>(T191/$T$1)*'UPL Debt Allocated by DY'!$E$6</f>
        <v>71592.717222304447</v>
      </c>
      <c r="X191" s="11">
        <f>'UC Withheld Payment by Hospital'!J191+'UC Withheld Payment by Hospital'!AA191</f>
        <v>3599384.09</v>
      </c>
      <c r="Y191" s="11">
        <f>'UC Withheld Payment by Hospital'!K191+'UC Withheld Payment by Hospital'!AB191</f>
        <v>4967015.1238758648</v>
      </c>
      <c r="Z191" s="11">
        <f>'UC Withheld Payment by Hospital'!L191+'UC Withheld Payment by Hospital'!AC191</f>
        <v>2503517.5536363446</v>
      </c>
      <c r="AA191" s="11">
        <f>(X191/$X$1)*'UPL Debt Allocated by DY'!$E$4</f>
        <v>98430.305739088406</v>
      </c>
      <c r="AB191" s="11">
        <f>(Y191/$Y$1)*'UPL Debt Allocated by DY'!$E$5</f>
        <v>135816.14836158024</v>
      </c>
      <c r="AC191" s="11">
        <f>(Z191/$Z$1)*'UPL Debt Allocated by DY'!$E$6</f>
        <v>68455.533604610362</v>
      </c>
    </row>
    <row r="192" spans="1:29" ht="16.2" x14ac:dyDescent="0.3">
      <c r="A192" s="13" t="s">
        <v>409</v>
      </c>
      <c r="B192" s="13" t="s">
        <v>409</v>
      </c>
      <c r="C192" s="12" t="s">
        <v>829</v>
      </c>
      <c r="D192" s="12" t="s">
        <v>13</v>
      </c>
      <c r="E192" s="12"/>
      <c r="F192" s="12"/>
      <c r="G192" s="12" t="s">
        <v>828</v>
      </c>
      <c r="H192" s="11">
        <v>4907884.0999999996</v>
      </c>
      <c r="I192" s="11">
        <f>(H192/$H$1)*'UPL Debt Allocated by DY'!$E$2</f>
        <v>50241.046649204145</v>
      </c>
      <c r="J192" s="11">
        <v>2874692.88</v>
      </c>
      <c r="K192" s="11">
        <f>(J192/$J$1)*'UPL Debt Allocated by DY'!$E$3</f>
        <v>48390.118129241848</v>
      </c>
      <c r="L192" s="11">
        <f>'UC Withheld Payment by Hospital'!J192+'UC Withheld Payment by Hospital'!M192</f>
        <v>1891918.4668266394</v>
      </c>
      <c r="M192" s="11">
        <f>'UC Withheld Payment by Hospital'!K192+'UC Withheld Payment by Hospital'!N192</f>
        <v>1663970.7195261957</v>
      </c>
      <c r="N192" s="11">
        <f>'UC Withheld Payment by Hospital'!L192+'UC Withheld Payment by Hospital'!O192</f>
        <v>1101624.5661318391</v>
      </c>
      <c r="O192" s="11">
        <f>(L192/$L$1)*'UPL Debt Allocated by DY'!$E$4</f>
        <v>51737.216275569423</v>
      </c>
      <c r="P192" s="11">
        <f>(M192/$M$1)*'UPL Debt Allocated by DY'!$E$5</f>
        <v>45498.974429565882</v>
      </c>
      <c r="Q192" s="11">
        <f>(N192/$N$1)*'UPL Debt Allocated by DY'!$E$6</f>
        <v>30122.535948256711</v>
      </c>
      <c r="R192" s="11">
        <f>'UC Withheld Payment by Hospital'!J192+'UC Withheld Payment by Hospital'!T192</f>
        <v>1916406.4675332112</v>
      </c>
      <c r="S192" s="11">
        <f>'UC Withheld Payment by Hospital'!K192+'UC Withheld Payment by Hospital'!U192</f>
        <v>1689288.7717290469</v>
      </c>
      <c r="T192" s="11">
        <f>'UC Withheld Payment by Hospital'!L192+'UC Withheld Payment by Hospital'!V192</f>
        <v>1131236.5847934894</v>
      </c>
      <c r="U192" s="11">
        <f>(R192/$R$1)*'UPL Debt Allocated by DY'!$E$4</f>
        <v>52406.875677349708</v>
      </c>
      <c r="V192" s="11">
        <f>(S192/$S$1)*'UPL Debt Allocated by DY'!$E$5</f>
        <v>46191.261497040199</v>
      </c>
      <c r="W192" s="11">
        <f>(T192/$T$1)*'UPL Debt Allocated by DY'!$E$6</f>
        <v>30932.239293715022</v>
      </c>
      <c r="X192" s="11">
        <f>'UC Withheld Payment by Hospital'!J192+'UC Withheld Payment by Hospital'!AA192</f>
        <v>3432403.9088584622</v>
      </c>
      <c r="Y192" s="11">
        <f>'UC Withheld Payment by Hospital'!K192+'UC Withheld Payment by Hospital'!AB192</f>
        <v>4235806.5226338888</v>
      </c>
      <c r="Z192" s="11">
        <f>'UC Withheld Payment by Hospital'!L192+'UC Withheld Payment by Hospital'!AC192</f>
        <v>3209267.7619096292</v>
      </c>
      <c r="AA192" s="11">
        <f>(X192/$X$1)*'UPL Debt Allocated by DY'!$E$4</f>
        <v>93863.99387262408</v>
      </c>
      <c r="AB192" s="11">
        <f>(Y192/$Y$1)*'UPL Debt Allocated by DY'!$E$5</f>
        <v>115822.26201479373</v>
      </c>
      <c r="AC192" s="11">
        <f>(Z192/$Z$1)*'UPL Debt Allocated by DY'!$E$6</f>
        <v>87753.383954706354</v>
      </c>
    </row>
    <row r="193" spans="1:29" ht="16.2" x14ac:dyDescent="0.3">
      <c r="A193" s="13" t="s">
        <v>411</v>
      </c>
      <c r="B193" s="13" t="s">
        <v>411</v>
      </c>
      <c r="C193" s="12" t="s">
        <v>111</v>
      </c>
      <c r="D193" s="12" t="s">
        <v>28</v>
      </c>
      <c r="E193" s="12"/>
      <c r="F193" s="12"/>
      <c r="G193" s="12" t="s">
        <v>827</v>
      </c>
      <c r="H193" s="11">
        <v>9586776.9400000013</v>
      </c>
      <c r="I193" s="11">
        <f>(H193/$H$1)*'UPL Debt Allocated by DY'!$E$2</f>
        <v>98137.954695803579</v>
      </c>
      <c r="J193" s="11">
        <v>4283230.8499999996</v>
      </c>
      <c r="K193" s="11">
        <f>(J193/$J$1)*'UPL Debt Allocated by DY'!$E$3</f>
        <v>72100.240080711839</v>
      </c>
      <c r="L193" s="11">
        <f>'UC Withheld Payment by Hospital'!J193+'UC Withheld Payment by Hospital'!M193</f>
        <v>4742419.6313513266</v>
      </c>
      <c r="M193" s="11">
        <f>'UC Withheld Payment by Hospital'!K193+'UC Withheld Payment by Hospital'!N193</f>
        <v>4140344.6071729078</v>
      </c>
      <c r="N193" s="11">
        <f>'UC Withheld Payment by Hospital'!L193+'UC Withheld Payment by Hospital'!O193</f>
        <v>4418464.9755545072</v>
      </c>
      <c r="O193" s="11">
        <f>(L193/$L$1)*'UPL Debt Allocated by DY'!$E$4</f>
        <v>129688.24737372398</v>
      </c>
      <c r="P193" s="11">
        <f>(M193/$M$1)*'UPL Debt Allocated by DY'!$E$5</f>
        <v>113211.98816827226</v>
      </c>
      <c r="Q193" s="11">
        <f>(N193/$N$1)*'UPL Debt Allocated by DY'!$E$6</f>
        <v>120817.35843055393</v>
      </c>
      <c r="R193" s="11">
        <f>'UC Withheld Payment by Hospital'!J193+'UC Withheld Payment by Hospital'!T193</f>
        <v>4749829.6715066852</v>
      </c>
      <c r="S193" s="11">
        <f>'UC Withheld Payment by Hospital'!K193+'UC Withheld Payment by Hospital'!U193</f>
        <v>4150226.1178793581</v>
      </c>
      <c r="T193" s="11">
        <f>'UC Withheld Payment by Hospital'!L193+'UC Withheld Payment by Hospital'!V193</f>
        <v>4432554.7288030749</v>
      </c>
      <c r="U193" s="11">
        <f>(R193/$R$1)*'UPL Debt Allocated by DY'!$E$4</f>
        <v>129890.8855195271</v>
      </c>
      <c r="V193" s="11">
        <f>(S193/$S$1)*'UPL Debt Allocated by DY'!$E$5</f>
        <v>113482.18439088741</v>
      </c>
      <c r="W193" s="11">
        <f>(T193/$T$1)*'UPL Debt Allocated by DY'!$E$6</f>
        <v>121202.62498304406</v>
      </c>
      <c r="X193" s="11">
        <f>'UC Withheld Payment by Hospital'!J193+'UC Withheld Payment by Hospital'!AA193</f>
        <v>4546378.0562431887</v>
      </c>
      <c r="Y193" s="11">
        <f>'UC Withheld Payment by Hospital'!K193+'UC Withheld Payment by Hospital'!AB193</f>
        <v>4011201.6883217306</v>
      </c>
      <c r="Z193" s="11">
        <f>'UC Withheld Payment by Hospital'!L193+'UC Withheld Payment by Hospital'!AC193</f>
        <v>4308551.3009316865</v>
      </c>
      <c r="AA193" s="11">
        <f>(X193/$X$1)*'UPL Debt Allocated by DY'!$E$4</f>
        <v>124327.21012596895</v>
      </c>
      <c r="AB193" s="11">
        <f>(Y193/$Y$1)*'UPL Debt Allocated by DY'!$E$5</f>
        <v>109680.75393823595</v>
      </c>
      <c r="AC193" s="11">
        <f>(Z193/$Z$1)*'UPL Debt Allocated by DY'!$E$6</f>
        <v>117811.90746584225</v>
      </c>
    </row>
    <row r="194" spans="1:29" ht="16.2" x14ac:dyDescent="0.3">
      <c r="A194" s="13" t="s">
        <v>412</v>
      </c>
      <c r="B194" s="13" t="s">
        <v>412</v>
      </c>
      <c r="C194" s="12" t="s">
        <v>112</v>
      </c>
      <c r="D194" s="12" t="s">
        <v>13</v>
      </c>
      <c r="E194" s="12" t="s">
        <v>14</v>
      </c>
      <c r="F194" s="12"/>
      <c r="G194" s="12" t="s">
        <v>780</v>
      </c>
      <c r="H194" s="11">
        <v>2537379.16</v>
      </c>
      <c r="I194" s="11">
        <f>(H194/$H$1)*'UPL Debt Allocated by DY'!$E$2</f>
        <v>25974.652650065316</v>
      </c>
      <c r="J194" s="11">
        <v>4286135.13</v>
      </c>
      <c r="K194" s="11">
        <f>(J194/$J$1)*'UPL Debt Allocated by DY'!$E$3</f>
        <v>72149.128243081519</v>
      </c>
      <c r="L194" s="11">
        <f>'UC Withheld Payment by Hospital'!J194+'UC Withheld Payment by Hospital'!M194</f>
        <v>3691138.2087932001</v>
      </c>
      <c r="M194" s="11">
        <f>'UC Withheld Payment by Hospital'!K194+'UC Withheld Payment by Hospital'!N194</f>
        <v>2368496.3857686389</v>
      </c>
      <c r="N194" s="11">
        <f>'UC Withheld Payment by Hospital'!L194+'UC Withheld Payment by Hospital'!O194</f>
        <v>2761060.668564728</v>
      </c>
      <c r="O194" s="11">
        <f>(L194/$L$1)*'UPL Debt Allocated by DY'!$E$4</f>
        <v>100939.45334318186</v>
      </c>
      <c r="P194" s="11">
        <f>(M194/$M$1)*'UPL Debt Allocated by DY'!$E$5</f>
        <v>64763.252879408617</v>
      </c>
      <c r="Q194" s="11">
        <f>(N194/$N$1)*'UPL Debt Allocated by DY'!$E$6</f>
        <v>75497.725632786212</v>
      </c>
      <c r="R194" s="11">
        <f>'UC Withheld Payment by Hospital'!J194+'UC Withheld Payment by Hospital'!T194</f>
        <v>3691138.2087932001</v>
      </c>
      <c r="S194" s="11">
        <f>'UC Withheld Payment by Hospital'!K194+'UC Withheld Payment by Hospital'!U194</f>
        <v>2368496.3857686389</v>
      </c>
      <c r="T194" s="11">
        <f>'UC Withheld Payment by Hospital'!L194+'UC Withheld Payment by Hospital'!V194</f>
        <v>2761060.668564728</v>
      </c>
      <c r="U194" s="11">
        <f>(R194/$R$1)*'UPL Debt Allocated by DY'!$E$4</f>
        <v>100939.45334318186</v>
      </c>
      <c r="V194" s="11">
        <f>(S194/$S$1)*'UPL Debt Allocated by DY'!$E$5</f>
        <v>64763.252879408588</v>
      </c>
      <c r="W194" s="11">
        <f>(T194/$T$1)*'UPL Debt Allocated by DY'!$E$6</f>
        <v>75497.725632786212</v>
      </c>
      <c r="X194" s="11">
        <f>'UC Withheld Payment by Hospital'!J194+'UC Withheld Payment by Hospital'!AA194</f>
        <v>3603369.59</v>
      </c>
      <c r="Y194" s="11">
        <f>'UC Withheld Payment by Hospital'!K194+'UC Withheld Payment by Hospital'!AB194</f>
        <v>2283140.075837973</v>
      </c>
      <c r="Z194" s="11">
        <f>'UC Withheld Payment by Hospital'!L194+'UC Withheld Payment by Hospital'!AC194</f>
        <v>2684123.4115627655</v>
      </c>
      <c r="AA194" s="11">
        <f>(X194/$X$1)*'UPL Debt Allocated by DY'!$E$4</f>
        <v>98539.294936605016</v>
      </c>
      <c r="AB194" s="11">
        <f>(Y194/$Y$1)*'UPL Debt Allocated by DY'!$E$5</f>
        <v>62429.302818049844</v>
      </c>
      <c r="AC194" s="11">
        <f>(Z194/$Z$1)*'UPL Debt Allocated by DY'!$E$6</f>
        <v>73393.973264645392</v>
      </c>
    </row>
    <row r="195" spans="1:29" ht="16.2" x14ac:dyDescent="0.3">
      <c r="A195" s="13" t="s">
        <v>606</v>
      </c>
      <c r="B195" s="13" t="s">
        <v>606</v>
      </c>
      <c r="C195" s="12" t="s">
        <v>588</v>
      </c>
      <c r="D195" s="12" t="s">
        <v>13</v>
      </c>
      <c r="E195" s="12"/>
      <c r="F195" s="12" t="s">
        <v>661</v>
      </c>
      <c r="G195" s="12" t="s">
        <v>826</v>
      </c>
      <c r="H195" s="11">
        <v>11411605.25</v>
      </c>
      <c r="I195" s="11">
        <f>(H195/$H$1)*'UPL Debt Allocated by DY'!$E$2</f>
        <v>116818.36409045458</v>
      </c>
      <c r="J195" s="11">
        <v>12315604.91</v>
      </c>
      <c r="K195" s="11">
        <f>(J195/$J$1)*'UPL Debt Allocated by DY'!$E$3</f>
        <v>207310.3462892255</v>
      </c>
      <c r="L195" s="11">
        <f>'UC Withheld Payment by Hospital'!J195+'UC Withheld Payment by Hospital'!M195</f>
        <v>6698099.9840540998</v>
      </c>
      <c r="M195" s="11">
        <f>'UC Withheld Payment by Hospital'!K195+'UC Withheld Payment by Hospital'!N195</f>
        <v>1197636.8883766504</v>
      </c>
      <c r="N195" s="11">
        <f>'UC Withheld Payment by Hospital'!L195+'UC Withheld Payment by Hospital'!O195</f>
        <v>0</v>
      </c>
      <c r="O195" s="11">
        <f>(L195/$L$1)*'UPL Debt Allocated by DY'!$E$4</f>
        <v>183169.12361009759</v>
      </c>
      <c r="P195" s="11">
        <f>(M195/$M$1)*'UPL Debt Allocated by DY'!$E$5</f>
        <v>32747.721772213685</v>
      </c>
      <c r="Q195" s="11">
        <f>(N195/$N$1)*'UPL Debt Allocated by DY'!$E$6</f>
        <v>0</v>
      </c>
      <c r="R195" s="11">
        <f>'UC Withheld Payment by Hospital'!J195+'UC Withheld Payment by Hospital'!T195</f>
        <v>6718738.6673567407</v>
      </c>
      <c r="S195" s="11">
        <f>'UC Withheld Payment by Hospital'!K195+'UC Withheld Payment by Hospital'!U195</f>
        <v>1199954.6784224128</v>
      </c>
      <c r="T195" s="11">
        <f>'UC Withheld Payment by Hospital'!L195+'UC Withheld Payment by Hospital'!V195</f>
        <v>0</v>
      </c>
      <c r="U195" s="11">
        <f>(R195/$R$1)*'UPL Debt Allocated by DY'!$E$4</f>
        <v>183733.51792221761</v>
      </c>
      <c r="V195" s="11">
        <f>(S195/$S$1)*'UPL Debt Allocated by DY'!$E$5</f>
        <v>32811.098530462928</v>
      </c>
      <c r="W195" s="11">
        <f>(T195/$T$1)*'UPL Debt Allocated by DY'!$E$6</f>
        <v>0</v>
      </c>
      <c r="X195" s="11">
        <f>'UC Withheld Payment by Hospital'!J195+'UC Withheld Payment by Hospital'!AA195</f>
        <v>6763754.7126925141</v>
      </c>
      <c r="Y195" s="11">
        <f>'UC Withheld Payment by Hospital'!K195+'UC Withheld Payment by Hospital'!AB195</f>
        <v>1150360.8700000001</v>
      </c>
      <c r="Z195" s="11">
        <f>'UC Withheld Payment by Hospital'!L195+'UC Withheld Payment by Hospital'!AC195</f>
        <v>0</v>
      </c>
      <c r="AA195" s="11">
        <f>(X195/$X$1)*'UPL Debt Allocated by DY'!$E$4</f>
        <v>184964.54606335837</v>
      </c>
      <c r="AB195" s="11">
        <f>(Y195/$Y$1)*'UPL Debt Allocated by DY'!$E$5</f>
        <v>31455.024535411747</v>
      </c>
      <c r="AC195" s="11">
        <f>(Z195/$Z$1)*'UPL Debt Allocated by DY'!$E$6</f>
        <v>0</v>
      </c>
    </row>
    <row r="196" spans="1:29" ht="16.2" x14ac:dyDescent="0.3">
      <c r="A196" s="13" t="s">
        <v>413</v>
      </c>
      <c r="B196" s="13" t="s">
        <v>413</v>
      </c>
      <c r="C196" s="12" t="s">
        <v>113</v>
      </c>
      <c r="D196" s="12" t="s">
        <v>28</v>
      </c>
      <c r="E196" s="12" t="s">
        <v>14</v>
      </c>
      <c r="F196" s="12"/>
      <c r="G196" s="12" t="s">
        <v>825</v>
      </c>
      <c r="H196" s="11">
        <v>2183702.17</v>
      </c>
      <c r="I196" s="11">
        <f>(H196/$H$1)*'UPL Debt Allocated by DY'!$E$2</f>
        <v>22354.130691663711</v>
      </c>
      <c r="J196" s="11">
        <v>993147.25</v>
      </c>
      <c r="K196" s="11">
        <f>(J196/$J$1)*'UPL Debt Allocated by DY'!$E$3</f>
        <v>16717.790300865701</v>
      </c>
      <c r="L196" s="11">
        <f>'UC Withheld Payment by Hospital'!J196+'UC Withheld Payment by Hospital'!M196</f>
        <v>2089172.9488700859</v>
      </c>
      <c r="M196" s="11">
        <f>'UC Withheld Payment by Hospital'!K196+'UC Withheld Payment by Hospital'!N196</f>
        <v>2029685.7415584889</v>
      </c>
      <c r="N196" s="11">
        <f>'UC Withheld Payment by Hospital'!L196+'UC Withheld Payment by Hospital'!O196</f>
        <v>1968704.5735365311</v>
      </c>
      <c r="O196" s="11">
        <f>(L196/$L$1)*'UPL Debt Allocated by DY'!$E$4</f>
        <v>57131.422198156019</v>
      </c>
      <c r="P196" s="11">
        <f>(M196/$M$1)*'UPL Debt Allocated by DY'!$E$5</f>
        <v>55498.945126582403</v>
      </c>
      <c r="Q196" s="11">
        <f>(N196/$N$1)*'UPL Debt Allocated by DY'!$E$6</f>
        <v>53831.746414371832</v>
      </c>
      <c r="R196" s="11">
        <f>'UC Withheld Payment by Hospital'!J196+'UC Withheld Payment by Hospital'!T196</f>
        <v>2089172.9488700859</v>
      </c>
      <c r="S196" s="11">
        <f>'UC Withheld Payment by Hospital'!K196+'UC Withheld Payment by Hospital'!U196</f>
        <v>2029685.7415584889</v>
      </c>
      <c r="T196" s="11">
        <f>'UC Withheld Payment by Hospital'!L196+'UC Withheld Payment by Hospital'!V196</f>
        <v>1968704.5735365311</v>
      </c>
      <c r="U196" s="11">
        <f>(R196/$R$1)*'UPL Debt Allocated by DY'!$E$4</f>
        <v>57131.422198156019</v>
      </c>
      <c r="V196" s="11">
        <f>(S196/$S$1)*'UPL Debt Allocated by DY'!$E$5</f>
        <v>55498.945126582374</v>
      </c>
      <c r="W196" s="11">
        <f>(T196/$T$1)*'UPL Debt Allocated by DY'!$E$6</f>
        <v>53831.746414371832</v>
      </c>
      <c r="X196" s="11">
        <f>'UC Withheld Payment by Hospital'!J196+'UC Withheld Payment by Hospital'!AA196</f>
        <v>2030991.8900000001</v>
      </c>
      <c r="Y196" s="11">
        <f>'UC Withheld Payment by Hospital'!K196+'UC Withheld Payment by Hospital'!AB196</f>
        <v>1997128.3040609353</v>
      </c>
      <c r="Z196" s="11">
        <f>'UC Withheld Payment by Hospital'!L196+'UC Withheld Payment by Hospital'!AC196</f>
        <v>1925091.293149974</v>
      </c>
      <c r="AA196" s="11">
        <f>(X196/$X$1)*'UPL Debt Allocated by DY'!$E$4</f>
        <v>55540.377933467236</v>
      </c>
      <c r="AB196" s="11">
        <f>(Y196/$Y$1)*'UPL Debt Allocated by DY'!$E$5</f>
        <v>54608.70709606279</v>
      </c>
      <c r="AC196" s="11">
        <f>(Z196/$Z$1)*'UPL Debt Allocated by DY'!$E$6</f>
        <v>52639.196205657354</v>
      </c>
    </row>
    <row r="197" spans="1:29" ht="16.2" x14ac:dyDescent="0.3">
      <c r="A197" s="13" t="s">
        <v>414</v>
      </c>
      <c r="B197" s="13" t="s">
        <v>414</v>
      </c>
      <c r="C197" s="12" t="s">
        <v>824</v>
      </c>
      <c r="D197" s="12" t="s">
        <v>13</v>
      </c>
      <c r="E197" s="12"/>
      <c r="F197" s="12"/>
      <c r="G197" s="12" t="s">
        <v>698</v>
      </c>
      <c r="H197" s="11">
        <v>0</v>
      </c>
      <c r="I197" s="11">
        <f>(H197/$H$1)*'UPL Debt Allocated by DY'!$E$2</f>
        <v>0</v>
      </c>
      <c r="J197" s="11">
        <v>9228948.9900000002</v>
      </c>
      <c r="K197" s="11">
        <f>(J197/$J$1)*'UPL Debt Allocated by DY'!$E$3</f>
        <v>155352.22386429235</v>
      </c>
      <c r="L197" s="11">
        <f>'UC Withheld Payment by Hospital'!J197+'UC Withheld Payment by Hospital'!M197</f>
        <v>8816669.0168553367</v>
      </c>
      <c r="M197" s="11">
        <f>'UC Withheld Payment by Hospital'!K197+'UC Withheld Payment by Hospital'!N197</f>
        <v>8789436.3873367887</v>
      </c>
      <c r="N197" s="11">
        <f>'UC Withheld Payment by Hospital'!L197+'UC Withheld Payment by Hospital'!O197</f>
        <v>6776857.7608511643</v>
      </c>
      <c r="O197" s="11">
        <f>(L197/$L$1)*'UPL Debt Allocated by DY'!$E$4</f>
        <v>241104.42376529463</v>
      </c>
      <c r="P197" s="11">
        <f>(M197/$M$1)*'UPL Debt Allocated by DY'!$E$5</f>
        <v>240334.96307651632</v>
      </c>
      <c r="Q197" s="11">
        <f>(N197/$N$1)*'UPL Debt Allocated by DY'!$E$6</f>
        <v>185304.63807125311</v>
      </c>
      <c r="R197" s="11">
        <f>'UC Withheld Payment by Hospital'!J197+'UC Withheld Payment by Hospital'!T197</f>
        <v>8836050.9066556618</v>
      </c>
      <c r="S197" s="11">
        <f>'UC Withheld Payment by Hospital'!K197+'UC Withheld Payment by Hospital'!U197</f>
        <v>8809391.1652662791</v>
      </c>
      <c r="T197" s="11">
        <f>'UC Withheld Payment by Hospital'!L197+'UC Withheld Payment by Hospital'!V197</f>
        <v>6805012.8804064961</v>
      </c>
      <c r="U197" s="11">
        <f>(R197/$R$1)*'UPL Debt Allocated by DY'!$E$4</f>
        <v>241634.44926164209</v>
      </c>
      <c r="V197" s="11">
        <f>(S197/$S$1)*'UPL Debt Allocated by DY'!$E$5</f>
        <v>240880.59883807582</v>
      </c>
      <c r="W197" s="11">
        <f>(T197/$T$1)*'UPL Debt Allocated by DY'!$E$6</f>
        <v>186074.50434603213</v>
      </c>
      <c r="X197" s="11">
        <f>'UC Withheld Payment by Hospital'!J197+'UC Withheld Payment by Hospital'!AA197</f>
        <v>8365023.9700000007</v>
      </c>
      <c r="Y197" s="11">
        <f>'UC Withheld Payment by Hospital'!K197+'UC Withheld Payment by Hospital'!AB197</f>
        <v>8382418.3100000005</v>
      </c>
      <c r="Z197" s="11">
        <f>'UC Withheld Payment by Hospital'!L197+'UC Withheld Payment by Hospital'!AC197</f>
        <v>6436932.8399999999</v>
      </c>
      <c r="AA197" s="11">
        <f>(X197/$X$1)*'UPL Debt Allocated by DY'!$E$4</f>
        <v>228753.54402144483</v>
      </c>
      <c r="AB197" s="11">
        <f>(Y197/$Y$1)*'UPL Debt Allocated by DY'!$E$5</f>
        <v>229205.61754428822</v>
      </c>
      <c r="AC197" s="11">
        <f>(Z197/$Z$1)*'UPL Debt Allocated by DY'!$E$6</f>
        <v>176009.81934367013</v>
      </c>
    </row>
    <row r="198" spans="1:29" ht="16.2" x14ac:dyDescent="0.3">
      <c r="A198" s="13" t="s">
        <v>415</v>
      </c>
      <c r="B198" s="13" t="s">
        <v>415</v>
      </c>
      <c r="C198" s="12" t="s">
        <v>823</v>
      </c>
      <c r="D198" s="12" t="s">
        <v>28</v>
      </c>
      <c r="E198" s="12" t="s">
        <v>14</v>
      </c>
      <c r="F198" s="12"/>
      <c r="G198" s="12" t="s">
        <v>822</v>
      </c>
      <c r="H198" s="11">
        <v>760848.55999999994</v>
      </c>
      <c r="I198" s="11">
        <f>(H198/$H$1)*'UPL Debt Allocated by DY'!$E$2</f>
        <v>7788.6574371101788</v>
      </c>
      <c r="J198" s="11">
        <v>404174.77</v>
      </c>
      <c r="K198" s="11">
        <f>(J198/$J$1)*'UPL Debt Allocated by DY'!$E$3</f>
        <v>6803.5319533539723</v>
      </c>
      <c r="L198" s="11">
        <f>'UC Withheld Payment by Hospital'!J198+'UC Withheld Payment by Hospital'!M198</f>
        <v>1129777.2610747425</v>
      </c>
      <c r="M198" s="11">
        <f>'UC Withheld Payment by Hospital'!K198+'UC Withheld Payment by Hospital'!N198</f>
        <v>953263.52790087031</v>
      </c>
      <c r="N198" s="11">
        <f>'UC Withheld Payment by Hospital'!L198+'UC Withheld Payment by Hospital'!O198</f>
        <v>534646.92313570972</v>
      </c>
      <c r="O198" s="11">
        <f>(L198/$L$1)*'UPL Debt Allocated by DY'!$E$4</f>
        <v>30895.374998631192</v>
      </c>
      <c r="P198" s="11">
        <f>(M198/$M$1)*'UPL Debt Allocated by DY'!$E$5</f>
        <v>26065.670730642119</v>
      </c>
      <c r="Q198" s="11">
        <f>(N198/$N$1)*'UPL Debt Allocated by DY'!$E$6</f>
        <v>14619.246571751624</v>
      </c>
      <c r="R198" s="11">
        <f>'UC Withheld Payment by Hospital'!J198+'UC Withheld Payment by Hospital'!T198</f>
        <v>1129777.2610747425</v>
      </c>
      <c r="S198" s="11">
        <f>'UC Withheld Payment by Hospital'!K198+'UC Withheld Payment by Hospital'!U198</f>
        <v>953263.52790087031</v>
      </c>
      <c r="T198" s="11">
        <f>'UC Withheld Payment by Hospital'!L198+'UC Withheld Payment by Hospital'!V198</f>
        <v>534646.92313570972</v>
      </c>
      <c r="U198" s="11">
        <f>(R198/$R$1)*'UPL Debt Allocated by DY'!$E$4</f>
        <v>30895.374998631192</v>
      </c>
      <c r="V198" s="11">
        <f>(S198/$S$1)*'UPL Debt Allocated by DY'!$E$5</f>
        <v>26065.670730642109</v>
      </c>
      <c r="W198" s="11">
        <f>(T198/$T$1)*'UPL Debt Allocated by DY'!$E$6</f>
        <v>14619.246571751624</v>
      </c>
      <c r="X198" s="11">
        <f>'UC Withheld Payment by Hospital'!J198+'UC Withheld Payment by Hospital'!AA198</f>
        <v>1116927.1753582901</v>
      </c>
      <c r="Y198" s="11">
        <f>'UC Withheld Payment by Hospital'!K198+'UC Withheld Payment by Hospital'!AB198</f>
        <v>954588.29712660285</v>
      </c>
      <c r="Z198" s="11">
        <f>'UC Withheld Payment by Hospital'!L198+'UC Withheld Payment by Hospital'!AC198</f>
        <v>548057.44910951622</v>
      </c>
      <c r="AA198" s="11">
        <f>(X198/$X$1)*'UPL Debt Allocated by DY'!$E$4</f>
        <v>30543.971026668874</v>
      </c>
      <c r="AB198" s="11">
        <f>(Y198/$Y$1)*'UPL Debt Allocated by DY'!$E$5</f>
        <v>26101.894710078421</v>
      </c>
      <c r="AC198" s="11">
        <f>(Z198/$Z$1)*'UPL Debt Allocated by DY'!$E$6</f>
        <v>14985.940510095277</v>
      </c>
    </row>
    <row r="199" spans="1:29" ht="16.2" x14ac:dyDescent="0.3">
      <c r="A199" s="13" t="s">
        <v>416</v>
      </c>
      <c r="B199" s="13" t="s">
        <v>416</v>
      </c>
      <c r="C199" s="12" t="s">
        <v>821</v>
      </c>
      <c r="D199" s="12" t="s">
        <v>13</v>
      </c>
      <c r="E199" s="12" t="s">
        <v>14</v>
      </c>
      <c r="F199" s="12"/>
      <c r="G199" s="12" t="s">
        <v>820</v>
      </c>
      <c r="H199" s="11">
        <v>1554933.55</v>
      </c>
      <c r="I199" s="11">
        <f>(H199/$H$1)*'UPL Debt Allocated by DY'!$E$2</f>
        <v>15917.549687443234</v>
      </c>
      <c r="J199" s="11">
        <v>712530.71</v>
      </c>
      <c r="K199" s="11">
        <f>(J199/$J$1)*'UPL Debt Allocated by DY'!$E$3</f>
        <v>11994.131779257255</v>
      </c>
      <c r="L199" s="11">
        <f>'UC Withheld Payment by Hospital'!J199+'UC Withheld Payment by Hospital'!M199</f>
        <v>846160.86189188843</v>
      </c>
      <c r="M199" s="11">
        <f>'UC Withheld Payment by Hospital'!K199+'UC Withheld Payment by Hospital'!N199</f>
        <v>3148008.4085291745</v>
      </c>
      <c r="N199" s="11">
        <f>'UC Withheld Payment by Hospital'!L199+'UC Withheld Payment by Hospital'!O199</f>
        <v>2635228.9123949558</v>
      </c>
      <c r="O199" s="11">
        <f>(L199/$L$1)*'UPL Debt Allocated by DY'!$E$4</f>
        <v>23139.478938039425</v>
      </c>
      <c r="P199" s="11">
        <f>(M199/$M$1)*'UPL Debt Allocated by DY'!$E$5</f>
        <v>86077.929378776214</v>
      </c>
      <c r="Q199" s="11">
        <f>(N199/$N$1)*'UPL Debt Allocated by DY'!$E$6</f>
        <v>72057.014781569931</v>
      </c>
      <c r="R199" s="11">
        <f>'UC Withheld Payment by Hospital'!J199+'UC Withheld Payment by Hospital'!T199</f>
        <v>846160.86189188843</v>
      </c>
      <c r="S199" s="11">
        <f>'UC Withheld Payment by Hospital'!K199+'UC Withheld Payment by Hospital'!U199</f>
        <v>3148008.4085291745</v>
      </c>
      <c r="T199" s="11">
        <f>'UC Withheld Payment by Hospital'!L199+'UC Withheld Payment by Hospital'!V199</f>
        <v>2635228.9123949558</v>
      </c>
      <c r="U199" s="11">
        <f>(R199/$R$1)*'UPL Debt Allocated by DY'!$E$4</f>
        <v>23139.478938039425</v>
      </c>
      <c r="V199" s="11">
        <f>(S199/$S$1)*'UPL Debt Allocated by DY'!$E$5</f>
        <v>86077.929378776185</v>
      </c>
      <c r="W199" s="11">
        <f>(T199/$T$1)*'UPL Debt Allocated by DY'!$E$6</f>
        <v>72057.014781569931</v>
      </c>
      <c r="X199" s="11">
        <f>'UC Withheld Payment by Hospital'!J199+'UC Withheld Payment by Hospital'!AA199</f>
        <v>1578251.4591088532</v>
      </c>
      <c r="Y199" s="11">
        <f>'UC Withheld Payment by Hospital'!K199+'UC Withheld Payment by Hospital'!AB199</f>
        <v>3080857.3721707431</v>
      </c>
      <c r="Z199" s="11">
        <f>'UC Withheld Payment by Hospital'!L199+'UC Withheld Payment by Hospital'!AC199</f>
        <v>3142865.8978627361</v>
      </c>
      <c r="AA199" s="11">
        <f>(X199/$X$1)*'UPL Debt Allocated by DY'!$E$4</f>
        <v>43159.543346552615</v>
      </c>
      <c r="AB199" s="11">
        <f>(Y199/$Y$1)*'UPL Debt Allocated by DY'!$E$5</f>
        <v>84241.777305703101</v>
      </c>
      <c r="AC199" s="11">
        <f>(Z199/$Z$1)*'UPL Debt Allocated by DY'!$E$6</f>
        <v>85937.708634567927</v>
      </c>
    </row>
    <row r="200" spans="1:29" ht="16.2" x14ac:dyDescent="0.3">
      <c r="A200" s="13" t="s">
        <v>607</v>
      </c>
      <c r="B200" s="13" t="s">
        <v>607</v>
      </c>
      <c r="C200" s="12" t="s">
        <v>819</v>
      </c>
      <c r="D200" s="12" t="s">
        <v>744</v>
      </c>
      <c r="E200" s="12"/>
      <c r="F200" s="12"/>
      <c r="G200" s="12" t="s">
        <v>678</v>
      </c>
      <c r="H200" s="11">
        <v>4766.57</v>
      </c>
      <c r="I200" s="11">
        <f>(H200/$H$1)*'UPL Debt Allocated by DY'!$E$2</f>
        <v>48.794441932053161</v>
      </c>
      <c r="J200" s="11">
        <v>0</v>
      </c>
      <c r="K200" s="11">
        <f>(J200/$J$1)*'UPL Debt Allocated by DY'!$E$3</f>
        <v>0</v>
      </c>
      <c r="L200" s="11">
        <f>'UC Withheld Payment by Hospital'!J200+'UC Withheld Payment by Hospital'!M200</f>
        <v>1081638.24</v>
      </c>
      <c r="M200" s="11">
        <f>'UC Withheld Payment by Hospital'!K200+'UC Withheld Payment by Hospital'!N200</f>
        <v>0</v>
      </c>
      <c r="N200" s="11">
        <f>'UC Withheld Payment by Hospital'!L200+'UC Withheld Payment by Hospital'!O200</f>
        <v>0</v>
      </c>
      <c r="O200" s="11">
        <f>(L200/$L$1)*'UPL Debt Allocated by DY'!$E$4</f>
        <v>29578.944619463924</v>
      </c>
      <c r="P200" s="11">
        <f>(M200/$M$1)*'UPL Debt Allocated by DY'!$E$5</f>
        <v>0</v>
      </c>
      <c r="Q200" s="11">
        <f>(N200/$N$1)*'UPL Debt Allocated by DY'!$E$6</f>
        <v>0</v>
      </c>
      <c r="R200" s="11">
        <f>'UC Withheld Payment by Hospital'!J200+'UC Withheld Payment by Hospital'!T200</f>
        <v>1081638.24</v>
      </c>
      <c r="S200" s="11">
        <f>'UC Withheld Payment by Hospital'!K200+'UC Withheld Payment by Hospital'!U200</f>
        <v>0</v>
      </c>
      <c r="T200" s="11">
        <f>'UC Withheld Payment by Hospital'!L200+'UC Withheld Payment by Hospital'!V200</f>
        <v>0</v>
      </c>
      <c r="U200" s="11">
        <f>(R200/$R$1)*'UPL Debt Allocated by DY'!$E$4</f>
        <v>29578.944619463924</v>
      </c>
      <c r="V200" s="11">
        <f>(S200/$S$1)*'UPL Debt Allocated by DY'!$E$5</f>
        <v>0</v>
      </c>
      <c r="W200" s="11">
        <f>(T200/$T$1)*'UPL Debt Allocated by DY'!$E$6</f>
        <v>0</v>
      </c>
      <c r="X200" s="11">
        <f>'UC Withheld Payment by Hospital'!J200+'UC Withheld Payment by Hospital'!AA200</f>
        <v>1081638.24</v>
      </c>
      <c r="Y200" s="11">
        <f>'UC Withheld Payment by Hospital'!K200+'UC Withheld Payment by Hospital'!AB200</f>
        <v>0</v>
      </c>
      <c r="Z200" s="11">
        <f>'UC Withheld Payment by Hospital'!L200+'UC Withheld Payment by Hospital'!AC200</f>
        <v>0</v>
      </c>
      <c r="AA200" s="11">
        <f>(X200/$X$1)*'UPL Debt Allocated by DY'!$E$4</f>
        <v>29578.944619463906</v>
      </c>
      <c r="AB200" s="11">
        <f>(Y200/$Y$1)*'UPL Debt Allocated by DY'!$E$5</f>
        <v>0</v>
      </c>
      <c r="AC200" s="11">
        <f>(Z200/$Z$1)*'UPL Debt Allocated by DY'!$E$6</f>
        <v>0</v>
      </c>
    </row>
    <row r="201" spans="1:29" ht="16.2" x14ac:dyDescent="0.3">
      <c r="A201" s="13" t="s">
        <v>417</v>
      </c>
      <c r="B201" s="13" t="s">
        <v>417</v>
      </c>
      <c r="C201" s="12" t="s">
        <v>114</v>
      </c>
      <c r="D201" s="12" t="s">
        <v>13</v>
      </c>
      <c r="E201" s="12" t="s">
        <v>14</v>
      </c>
      <c r="F201" s="12"/>
      <c r="G201" s="12" t="s">
        <v>818</v>
      </c>
      <c r="H201" s="11">
        <v>3567.8699999999953</v>
      </c>
      <c r="I201" s="11">
        <f>(H201/$H$1)*'UPL Debt Allocated by DY'!$E$2</f>
        <v>36.523585206157534</v>
      </c>
      <c r="J201" s="11">
        <v>819574.94</v>
      </c>
      <c r="K201" s="11">
        <f>(J201/$J$1)*'UPL Debt Allocated by DY'!$E$3</f>
        <v>13796.022677165534</v>
      </c>
      <c r="L201" s="11">
        <f>'UC Withheld Payment by Hospital'!J201+'UC Withheld Payment by Hospital'!M201</f>
        <v>1251370.6165034601</v>
      </c>
      <c r="M201" s="11">
        <f>'UC Withheld Payment by Hospital'!K201+'UC Withheld Payment by Hospital'!N201</f>
        <v>1789309.2677677977</v>
      </c>
      <c r="N201" s="11">
        <f>'UC Withheld Payment by Hospital'!L201+'UC Withheld Payment by Hospital'!O201</f>
        <v>1794335.5560650881</v>
      </c>
      <c r="O201" s="11">
        <f>(L201/$L$1)*'UPL Debt Allocated by DY'!$E$4</f>
        <v>34220.519204258417</v>
      </c>
      <c r="P201" s="11">
        <f>(M201/$M$1)*'UPL Debt Allocated by DY'!$E$5</f>
        <v>48926.183415014493</v>
      </c>
      <c r="Q201" s="11">
        <f>(N201/$N$1)*'UPL Debt Allocated by DY'!$E$6</f>
        <v>49063.845299485889</v>
      </c>
      <c r="R201" s="11">
        <f>'UC Withheld Payment by Hospital'!J201+'UC Withheld Payment by Hospital'!T201</f>
        <v>1251370.6165034601</v>
      </c>
      <c r="S201" s="11">
        <f>'UC Withheld Payment by Hospital'!K201+'UC Withheld Payment by Hospital'!U201</f>
        <v>1789309.2677677977</v>
      </c>
      <c r="T201" s="11">
        <f>'UC Withheld Payment by Hospital'!L201+'UC Withheld Payment by Hospital'!V201</f>
        <v>1794335.5560650881</v>
      </c>
      <c r="U201" s="11">
        <f>(R201/$R$1)*'UPL Debt Allocated by DY'!$E$4</f>
        <v>34220.519204258417</v>
      </c>
      <c r="V201" s="11">
        <f>(S201/$S$1)*'UPL Debt Allocated by DY'!$E$5</f>
        <v>48926.183415014471</v>
      </c>
      <c r="W201" s="11">
        <f>(T201/$T$1)*'UPL Debt Allocated by DY'!$E$6</f>
        <v>49063.845299485889</v>
      </c>
      <c r="X201" s="11">
        <f>'UC Withheld Payment by Hospital'!J201+'UC Withheld Payment by Hospital'!AA201</f>
        <v>1255495.8519861861</v>
      </c>
      <c r="Y201" s="11">
        <f>'UC Withheld Payment by Hospital'!K201+'UC Withheld Payment by Hospital'!AB201</f>
        <v>1785987.3662481825</v>
      </c>
      <c r="Z201" s="11">
        <f>'UC Withheld Payment by Hospital'!L201+'UC Withheld Payment by Hospital'!AC201</f>
        <v>1852481.6684039969</v>
      </c>
      <c r="AA201" s="11">
        <f>(X201/$X$1)*'UPL Debt Allocated by DY'!$E$4</f>
        <v>34333.329668398241</v>
      </c>
      <c r="AB201" s="11">
        <f>(Y201/$Y$1)*'UPL Debt Allocated by DY'!$E$5</f>
        <v>48835.350619386059</v>
      </c>
      <c r="AC201" s="11">
        <f>(Z201/$Z$1)*'UPL Debt Allocated by DY'!$E$6</f>
        <v>50653.777489660453</v>
      </c>
    </row>
    <row r="202" spans="1:29" ht="16.2" x14ac:dyDescent="0.3">
      <c r="A202" s="13" t="s">
        <v>418</v>
      </c>
      <c r="B202" s="13" t="s">
        <v>418</v>
      </c>
      <c r="C202" s="12" t="s">
        <v>589</v>
      </c>
      <c r="D202" s="12" t="s">
        <v>744</v>
      </c>
      <c r="E202" s="12"/>
      <c r="F202" s="12"/>
      <c r="G202" s="12" t="s">
        <v>765</v>
      </c>
      <c r="H202" s="11">
        <v>369833</v>
      </c>
      <c r="I202" s="11">
        <f>(H202/$H$1)*'UPL Debt Allocated by DY'!$E$2</f>
        <v>3785.9078631084863</v>
      </c>
      <c r="J202" s="11">
        <v>2094169.98</v>
      </c>
      <c r="K202" s="11">
        <f>(J202/$J$1)*'UPL Debt Allocated by DY'!$E$3</f>
        <v>35251.464050278664</v>
      </c>
      <c r="L202" s="11">
        <f>'UC Withheld Payment by Hospital'!J202+'UC Withheld Payment by Hospital'!M202</f>
        <v>2754157.08</v>
      </c>
      <c r="M202" s="11">
        <f>'UC Withheld Payment by Hospital'!K202+'UC Withheld Payment by Hospital'!N202</f>
        <v>80880.139999999898</v>
      </c>
      <c r="N202" s="11">
        <f>'UC Withheld Payment by Hospital'!L202+'UC Withheld Payment by Hospital'!O202</f>
        <v>50867.51</v>
      </c>
      <c r="O202" s="11">
        <f>(L202/$L$1)*'UPL Debt Allocated by DY'!$E$4</f>
        <v>75316.364316617051</v>
      </c>
      <c r="P202" s="11">
        <f>(M202/$M$1)*'UPL Debt Allocated by DY'!$E$5</f>
        <v>2211.555394897543</v>
      </c>
      <c r="Q202" s="11">
        <f>(N202/$N$1)*'UPL Debt Allocated by DY'!$E$6</f>
        <v>1390.9079787078131</v>
      </c>
      <c r="R202" s="11">
        <f>'UC Withheld Payment by Hospital'!J202+'UC Withheld Payment by Hospital'!T202</f>
        <v>2754157.08</v>
      </c>
      <c r="S202" s="11">
        <f>'UC Withheld Payment by Hospital'!K202+'UC Withheld Payment by Hospital'!U202</f>
        <v>80880.139999999898</v>
      </c>
      <c r="T202" s="11">
        <f>'UC Withheld Payment by Hospital'!L202+'UC Withheld Payment by Hospital'!V202</f>
        <v>50867.51</v>
      </c>
      <c r="U202" s="11">
        <f>(R202/$R$1)*'UPL Debt Allocated by DY'!$E$4</f>
        <v>75316.364316617051</v>
      </c>
      <c r="V202" s="11">
        <f>(S202/$S$1)*'UPL Debt Allocated by DY'!$E$5</f>
        <v>2211.5553948975421</v>
      </c>
      <c r="W202" s="11">
        <f>(T202/$T$1)*'UPL Debt Allocated by DY'!$E$6</f>
        <v>1390.9079787078131</v>
      </c>
      <c r="X202" s="11">
        <f>'UC Withheld Payment by Hospital'!J202+'UC Withheld Payment by Hospital'!AA202</f>
        <v>2754157.08</v>
      </c>
      <c r="Y202" s="11">
        <f>'UC Withheld Payment by Hospital'!K202+'UC Withheld Payment by Hospital'!AB202</f>
        <v>80880.139999999898</v>
      </c>
      <c r="Z202" s="11">
        <f>'UC Withheld Payment by Hospital'!L202+'UC Withheld Payment by Hospital'!AC202</f>
        <v>50867.51</v>
      </c>
      <c r="AA202" s="11">
        <f>(X202/$X$1)*'UPL Debt Allocated by DY'!$E$4</f>
        <v>75316.364316617022</v>
      </c>
      <c r="AB202" s="11">
        <f>(Y202/$Y$1)*'UPL Debt Allocated by DY'!$E$5</f>
        <v>2211.5553948975453</v>
      </c>
      <c r="AC202" s="11">
        <f>(Z202/$Z$1)*'UPL Debt Allocated by DY'!$E$6</f>
        <v>1390.9079787078119</v>
      </c>
    </row>
    <row r="203" spans="1:29" ht="16.2" x14ac:dyDescent="0.3">
      <c r="A203" s="13" t="s">
        <v>419</v>
      </c>
      <c r="B203" s="13" t="s">
        <v>419</v>
      </c>
      <c r="C203" s="12" t="s">
        <v>115</v>
      </c>
      <c r="D203" s="12" t="s">
        <v>92</v>
      </c>
      <c r="E203" s="12"/>
      <c r="F203" s="12"/>
      <c r="G203" s="12" t="s">
        <v>673</v>
      </c>
      <c r="H203" s="11">
        <v>387656661.67000002</v>
      </c>
      <c r="I203" s="11">
        <f>(H203/$H$1)*'UPL Debt Allocated by DY'!$E$2</f>
        <v>3968365.1907829735</v>
      </c>
      <c r="J203" s="11">
        <v>394994136</v>
      </c>
      <c r="K203" s="11">
        <f>(J203/$J$1)*'UPL Debt Allocated by DY'!$E$3</f>
        <v>6648993.0226556314</v>
      </c>
      <c r="L203" s="11">
        <f>'UC Withheld Payment by Hospital'!J203+'UC Withheld Payment by Hospital'!M203</f>
        <v>319633288.35445452</v>
      </c>
      <c r="M203" s="11">
        <f>'UC Withheld Payment by Hospital'!K203+'UC Withheld Payment by Hospital'!N203</f>
        <v>263759026.64421362</v>
      </c>
      <c r="N203" s="11">
        <f>'UC Withheld Payment by Hospital'!L203+'UC Withheld Payment by Hospital'!O203</f>
        <v>203795939.03208861</v>
      </c>
      <c r="O203" s="11">
        <f>(L203/$L$1)*'UPL Debt Allocated by DY'!$E$4</f>
        <v>8740829.4059329424</v>
      </c>
      <c r="P203" s="11">
        <f>(M203/$M$1)*'UPL Debt Allocated by DY'!$E$5</f>
        <v>7212125.2303462401</v>
      </c>
      <c r="Q203" s="11">
        <f>(N203/$N$1)*'UPL Debt Allocated by DY'!$E$6</f>
        <v>5572543.2133002589</v>
      </c>
      <c r="R203" s="11">
        <f>'UC Withheld Payment by Hospital'!J203+'UC Withheld Payment by Hospital'!T203</f>
        <v>319943489.60855335</v>
      </c>
      <c r="S203" s="11">
        <f>'UC Withheld Payment by Hospital'!K203+'UC Withheld Payment by Hospital'!U203</f>
        <v>264231499.08062723</v>
      </c>
      <c r="T203" s="11">
        <f>'UC Withheld Payment by Hospital'!L203+'UC Withheld Payment by Hospital'!V203</f>
        <v>204338147.30180758</v>
      </c>
      <c r="U203" s="11">
        <f>(R203/$R$1)*'UPL Debt Allocated by DY'!$E$4</f>
        <v>8749312.3028725684</v>
      </c>
      <c r="V203" s="11">
        <f>(S203/$S$1)*'UPL Debt Allocated by DY'!$E$5</f>
        <v>7225044.3346614735</v>
      </c>
      <c r="W203" s="11">
        <f>(T203/$T$1)*'UPL Debt Allocated by DY'!$E$6</f>
        <v>5587369.2153686415</v>
      </c>
      <c r="X203" s="11">
        <f>'UC Withheld Payment by Hospital'!J203+'UC Withheld Payment by Hospital'!AA203</f>
        <v>312416382.37</v>
      </c>
      <c r="Y203" s="11">
        <f>'UC Withheld Payment by Hospital'!K203+'UC Withheld Payment by Hospital'!AB203</f>
        <v>254127126.70000002</v>
      </c>
      <c r="Z203" s="11">
        <f>'UC Withheld Payment by Hospital'!L203+'UC Withheld Payment by Hospital'!AC203</f>
        <v>197811503.55186462</v>
      </c>
      <c r="AA203" s="11">
        <f>(X203/$X$1)*'UPL Debt Allocated by DY'!$E$4</f>
        <v>8543472.7902514711</v>
      </c>
      <c r="AB203" s="11">
        <f>(Y203/$Y$1)*'UPL Debt Allocated by DY'!$E$5</f>
        <v>6948754.2682690425</v>
      </c>
      <c r="AC203" s="11">
        <f>(Z203/$Z$1)*'UPL Debt Allocated by DY'!$E$6</f>
        <v>5408906.3642092394</v>
      </c>
    </row>
    <row r="204" spans="1:29" ht="16.2" x14ac:dyDescent="0.3">
      <c r="A204" s="13" t="s">
        <v>420</v>
      </c>
      <c r="B204" s="13" t="s">
        <v>420</v>
      </c>
      <c r="C204" s="12" t="s">
        <v>116</v>
      </c>
      <c r="D204" s="12" t="s">
        <v>13</v>
      </c>
      <c r="E204" s="12" t="s">
        <v>14</v>
      </c>
      <c r="F204" s="12"/>
      <c r="G204" s="12" t="s">
        <v>817</v>
      </c>
      <c r="H204" s="11">
        <v>806290.09</v>
      </c>
      <c r="I204" s="11">
        <f>(H204/$H$1)*'UPL Debt Allocated by DY'!$E$2</f>
        <v>8253.8334645027589</v>
      </c>
      <c r="J204" s="11">
        <v>845113.02</v>
      </c>
      <c r="K204" s="11">
        <f>(J204/$J$1)*'UPL Debt Allocated by DY'!$E$3</f>
        <v>14225.908845733926</v>
      </c>
      <c r="L204" s="11">
        <f>'UC Withheld Payment by Hospital'!J204+'UC Withheld Payment by Hospital'!M204</f>
        <v>909125.22815430781</v>
      </c>
      <c r="M204" s="11">
        <f>'UC Withheld Payment by Hospital'!K204+'UC Withheld Payment by Hospital'!N204</f>
        <v>954186.08312553028</v>
      </c>
      <c r="N204" s="11">
        <f>'UC Withheld Payment by Hospital'!L204+'UC Withheld Payment by Hospital'!O204</f>
        <v>924691.77134337113</v>
      </c>
      <c r="O204" s="11">
        <f>(L204/$L$1)*'UPL Debt Allocated by DY'!$E$4</f>
        <v>24861.329584403175</v>
      </c>
      <c r="P204" s="11">
        <f>(M204/$M$1)*'UPL Debt Allocated by DY'!$E$5</f>
        <v>26090.89672535711</v>
      </c>
      <c r="Q204" s="11">
        <f>(N204/$N$1)*'UPL Debt Allocated by DY'!$E$6</f>
        <v>25284.531572450778</v>
      </c>
      <c r="R204" s="11">
        <f>'UC Withheld Payment by Hospital'!J204+'UC Withheld Payment by Hospital'!T204</f>
        <v>911030.82123019872</v>
      </c>
      <c r="S204" s="11">
        <f>'UC Withheld Payment by Hospital'!K204+'UC Withheld Payment by Hospital'!U204</f>
        <v>954186.08312553028</v>
      </c>
      <c r="T204" s="11">
        <f>'UC Withheld Payment by Hospital'!L204+'UC Withheld Payment by Hospital'!V204</f>
        <v>924691.77134337113</v>
      </c>
      <c r="U204" s="11">
        <f>(R204/$R$1)*'UPL Debt Allocated by DY'!$E$4</f>
        <v>24913.440752420869</v>
      </c>
      <c r="V204" s="11">
        <f>(S204/$S$1)*'UPL Debt Allocated by DY'!$E$5</f>
        <v>26090.896725357099</v>
      </c>
      <c r="W204" s="11">
        <f>(T204/$T$1)*'UPL Debt Allocated by DY'!$E$6</f>
        <v>25284.531572450778</v>
      </c>
      <c r="X204" s="11">
        <f>'UC Withheld Payment by Hospital'!J204+'UC Withheld Payment by Hospital'!AA204</f>
        <v>869441.53806833667</v>
      </c>
      <c r="Y204" s="11">
        <f>'UC Withheld Payment by Hospital'!K204+'UC Withheld Payment by Hospital'!AB204</f>
        <v>1055706.9660504137</v>
      </c>
      <c r="Z204" s="11">
        <f>'UC Withheld Payment by Hospital'!L204+'UC Withheld Payment by Hospital'!AC204</f>
        <v>1014598.8916950043</v>
      </c>
      <c r="AA204" s="11">
        <f>(X204/$X$1)*'UPL Debt Allocated by DY'!$E$4</f>
        <v>23776.122323841704</v>
      </c>
      <c r="AB204" s="11">
        <f>(Y204/$Y$1)*'UPL Debt Allocated by DY'!$E$5</f>
        <v>28866.844644429581</v>
      </c>
      <c r="AC204" s="11">
        <f>(Z204/$Z$1)*'UPL Debt Allocated by DY'!$E$6</f>
        <v>27742.92851461934</v>
      </c>
    </row>
    <row r="205" spans="1:29" ht="16.2" x14ac:dyDescent="0.3">
      <c r="A205" s="13" t="s">
        <v>421</v>
      </c>
      <c r="B205" s="13" t="s">
        <v>421</v>
      </c>
      <c r="C205" s="12" t="s">
        <v>816</v>
      </c>
      <c r="D205" s="12" t="s">
        <v>28</v>
      </c>
      <c r="E205" s="12" t="s">
        <v>14</v>
      </c>
      <c r="F205" s="12"/>
      <c r="G205" s="12" t="s">
        <v>815</v>
      </c>
      <c r="H205" s="11">
        <v>1455687.09</v>
      </c>
      <c r="I205" s="11">
        <f>(H205/$H$1)*'UPL Debt Allocated by DY'!$E$2</f>
        <v>14901.583147681553</v>
      </c>
      <c r="J205" s="11">
        <v>1105627.3500000001</v>
      </c>
      <c r="K205" s="11">
        <f>(J205/$J$1)*'UPL Debt Allocated by DY'!$E$3</f>
        <v>18611.183979215417</v>
      </c>
      <c r="L205" s="11">
        <f>'UC Withheld Payment by Hospital'!J205+'UC Withheld Payment by Hospital'!M205</f>
        <v>1591413.2792274058</v>
      </c>
      <c r="M205" s="11">
        <f>'UC Withheld Payment by Hospital'!K205+'UC Withheld Payment by Hospital'!N205</f>
        <v>1268389.6158733366</v>
      </c>
      <c r="N205" s="11">
        <f>'UC Withheld Payment by Hospital'!L205+'UC Withheld Payment by Hospital'!O205</f>
        <v>1117435.1143648971</v>
      </c>
      <c r="O205" s="11">
        <f>(L205/$L$1)*'UPL Debt Allocated by DY'!$E$4</f>
        <v>43519.472141579346</v>
      </c>
      <c r="P205" s="11">
        <f>(M205/$M$1)*'UPL Debt Allocated by DY'!$E$5</f>
        <v>34682.357100478599</v>
      </c>
      <c r="Q205" s="11">
        <f>(N205/$N$1)*'UPL Debt Allocated by DY'!$E$6</f>
        <v>30554.855471762094</v>
      </c>
      <c r="R205" s="11">
        <f>'UC Withheld Payment by Hospital'!J205+'UC Withheld Payment by Hospital'!T205</f>
        <v>1591413.2792274058</v>
      </c>
      <c r="S205" s="11">
        <f>'UC Withheld Payment by Hospital'!K205+'UC Withheld Payment by Hospital'!U205</f>
        <v>1268389.6158733366</v>
      </c>
      <c r="T205" s="11">
        <f>'UC Withheld Payment by Hospital'!L205+'UC Withheld Payment by Hospital'!V205</f>
        <v>1117435.1143648971</v>
      </c>
      <c r="U205" s="11">
        <f>(R205/$R$1)*'UPL Debt Allocated by DY'!$E$4</f>
        <v>43519.472141579346</v>
      </c>
      <c r="V205" s="11">
        <f>(S205/$S$1)*'UPL Debt Allocated by DY'!$E$5</f>
        <v>34682.357100478584</v>
      </c>
      <c r="W205" s="11">
        <f>(T205/$T$1)*'UPL Debt Allocated by DY'!$E$6</f>
        <v>30554.855471762094</v>
      </c>
      <c r="X205" s="11">
        <f>'UC Withheld Payment by Hospital'!J205+'UC Withheld Payment by Hospital'!AA205</f>
        <v>1576453.208263716</v>
      </c>
      <c r="Y205" s="11">
        <f>'UC Withheld Payment by Hospital'!K205+'UC Withheld Payment by Hospital'!AB205</f>
        <v>1258020.8088899322</v>
      </c>
      <c r="Z205" s="11">
        <f>'UC Withheld Payment by Hospital'!L205+'UC Withheld Payment by Hospital'!AC205</f>
        <v>1111406.7468637407</v>
      </c>
      <c r="AA205" s="11">
        <f>(X205/$X$1)*'UPL Debt Allocated by DY'!$E$4</f>
        <v>43110.367605354499</v>
      </c>
      <c r="AB205" s="11">
        <f>(Y205/$Y$1)*'UPL Debt Allocated by DY'!$E$5</f>
        <v>34398.836436162288</v>
      </c>
      <c r="AC205" s="11">
        <f>(Z205/$Z$1)*'UPL Debt Allocated by DY'!$E$6</f>
        <v>30390.017356903652</v>
      </c>
    </row>
    <row r="206" spans="1:29" ht="16.2" x14ac:dyDescent="0.3">
      <c r="A206" s="13" t="s">
        <v>422</v>
      </c>
      <c r="B206" s="13" t="s">
        <v>422</v>
      </c>
      <c r="C206" s="12" t="s">
        <v>117</v>
      </c>
      <c r="D206" s="12" t="s">
        <v>28</v>
      </c>
      <c r="E206" s="12" t="s">
        <v>14</v>
      </c>
      <c r="F206" s="12"/>
      <c r="G206" s="12" t="s">
        <v>814</v>
      </c>
      <c r="H206" s="11">
        <v>1536479.77</v>
      </c>
      <c r="I206" s="11">
        <f>(H206/$H$1)*'UPL Debt Allocated by DY'!$E$2</f>
        <v>15728.641962048057</v>
      </c>
      <c r="J206" s="11">
        <v>1175712.77</v>
      </c>
      <c r="K206" s="11">
        <f>(J206/$J$1)*'UPL Debt Allocated by DY'!$E$3</f>
        <v>19790.941920153276</v>
      </c>
      <c r="L206" s="11">
        <f>'UC Withheld Payment by Hospital'!J206+'UC Withheld Payment by Hospital'!M206</f>
        <v>874394.9032398921</v>
      </c>
      <c r="M206" s="11">
        <f>'UC Withheld Payment by Hospital'!K206+'UC Withheld Payment by Hospital'!N206</f>
        <v>1635003.051525776</v>
      </c>
      <c r="N206" s="11">
        <f>'UC Withheld Payment by Hospital'!L206+'UC Withheld Payment by Hospital'!O206</f>
        <v>1537510.3604317505</v>
      </c>
      <c r="O206" s="11">
        <f>(L206/$L$1)*'UPL Debt Allocated by DY'!$E$4</f>
        <v>23911.579178704225</v>
      </c>
      <c r="P206" s="11">
        <f>(M206/$M$1)*'UPL Debt Allocated by DY'!$E$5</f>
        <v>44706.893673475097</v>
      </c>
      <c r="Q206" s="11">
        <f>(N206/$N$1)*'UPL Debt Allocated by DY'!$E$6</f>
        <v>42041.283870007544</v>
      </c>
      <c r="R206" s="11">
        <f>'UC Withheld Payment by Hospital'!J206+'UC Withheld Payment by Hospital'!T206</f>
        <v>874394.9032398921</v>
      </c>
      <c r="S206" s="11">
        <f>'UC Withheld Payment by Hospital'!K206+'UC Withheld Payment by Hospital'!U206</f>
        <v>1635003.051525776</v>
      </c>
      <c r="T206" s="11">
        <f>'UC Withheld Payment by Hospital'!L206+'UC Withheld Payment by Hospital'!V206</f>
        <v>1537510.3604317505</v>
      </c>
      <c r="U206" s="11">
        <f>(R206/$R$1)*'UPL Debt Allocated by DY'!$E$4</f>
        <v>23911.579178704225</v>
      </c>
      <c r="V206" s="11">
        <f>(S206/$S$1)*'UPL Debt Allocated by DY'!$E$5</f>
        <v>44706.893673475075</v>
      </c>
      <c r="W206" s="11">
        <f>(T206/$T$1)*'UPL Debt Allocated by DY'!$E$6</f>
        <v>42041.283870007544</v>
      </c>
      <c r="X206" s="11">
        <f>'UC Withheld Payment by Hospital'!J206+'UC Withheld Payment by Hospital'!AA206</f>
        <v>852209.08284270682</v>
      </c>
      <c r="Y206" s="11">
        <f>'UC Withheld Payment by Hospital'!K206+'UC Withheld Payment by Hospital'!AB206</f>
        <v>1605259.0047705101</v>
      </c>
      <c r="Z206" s="11">
        <f>'UC Withheld Payment by Hospital'!L206+'UC Withheld Payment by Hospital'!AC206</f>
        <v>1498728.3449558115</v>
      </c>
      <c r="AA206" s="11">
        <f>(X206/$X$1)*'UPL Debt Allocated by DY'!$E$4</f>
        <v>23304.876190036102</v>
      </c>
      <c r="AB206" s="11">
        <f>(Y206/$Y$1)*'UPL Debt Allocated by DY'!$E$5</f>
        <v>43893.58391575596</v>
      </c>
      <c r="AC206" s="11">
        <f>(Z206/$Z$1)*'UPL Debt Allocated by DY'!$E$6</f>
        <v>40980.838513907831</v>
      </c>
    </row>
    <row r="207" spans="1:29" ht="16.2" x14ac:dyDescent="0.3">
      <c r="A207" s="13" t="s">
        <v>423</v>
      </c>
      <c r="B207" s="13" t="s">
        <v>423</v>
      </c>
      <c r="C207" s="12" t="s">
        <v>118</v>
      </c>
      <c r="D207" s="12" t="s">
        <v>13</v>
      </c>
      <c r="E207" s="12"/>
      <c r="F207" s="12"/>
      <c r="G207" s="12" t="s">
        <v>653</v>
      </c>
      <c r="H207" s="11">
        <v>28299922.370000001</v>
      </c>
      <c r="I207" s="11">
        <f>(H207/$H$1)*'UPL Debt Allocated by DY'!$E$2</f>
        <v>289700.75311273668</v>
      </c>
      <c r="J207" s="11">
        <v>23290633.050000001</v>
      </c>
      <c r="K207" s="11">
        <f>(J207/$J$1)*'UPL Debt Allocated by DY'!$E$3</f>
        <v>392054.57126756595</v>
      </c>
      <c r="L207" s="11">
        <f>'UC Withheld Payment by Hospital'!J207+'UC Withheld Payment by Hospital'!M207</f>
        <v>27823987.588280674</v>
      </c>
      <c r="M207" s="11">
        <f>'UC Withheld Payment by Hospital'!K207+'UC Withheld Payment by Hospital'!N207</f>
        <v>25562018.180233531</v>
      </c>
      <c r="N207" s="11">
        <f>'UC Withheld Payment by Hospital'!L207+'UC Withheld Payment by Hospital'!O207</f>
        <v>20014715.14130877</v>
      </c>
      <c r="O207" s="11">
        <f>(L207/$L$1)*'UPL Debt Allocated by DY'!$E$4</f>
        <v>760886.73415097233</v>
      </c>
      <c r="P207" s="11">
        <f>(M207/$M$1)*'UPL Debt Allocated by DY'!$E$5</f>
        <v>698957.97918950953</v>
      </c>
      <c r="Q207" s="11">
        <f>(N207/$N$1)*'UPL Debt Allocated by DY'!$E$6</f>
        <v>547277.17125549179</v>
      </c>
      <c r="R207" s="11">
        <f>'UC Withheld Payment by Hospital'!J207+'UC Withheld Payment by Hospital'!T207</f>
        <v>27893612.097749311</v>
      </c>
      <c r="S207" s="11">
        <f>'UC Withheld Payment by Hospital'!K207+'UC Withheld Payment by Hospital'!U207</f>
        <v>25631356.950662825</v>
      </c>
      <c r="T207" s="11">
        <f>'UC Withheld Payment by Hospital'!L207+'UC Withheld Payment by Hospital'!V207</f>
        <v>20111348.422707222</v>
      </c>
      <c r="U207" s="11">
        <f>(R207/$R$1)*'UPL Debt Allocated by DY'!$E$4</f>
        <v>762790.71593857091</v>
      </c>
      <c r="V207" s="11">
        <f>(S207/$S$1)*'UPL Debt Allocated by DY'!$E$5</f>
        <v>700853.95182034874</v>
      </c>
      <c r="W207" s="11">
        <f>(T207/$T$1)*'UPL Debt Allocated by DY'!$E$6</f>
        <v>549919.48659795348</v>
      </c>
      <c r="X207" s="11">
        <f>'UC Withheld Payment by Hospital'!J207+'UC Withheld Payment by Hospital'!AA207</f>
        <v>26782748.124952119</v>
      </c>
      <c r="Y207" s="11">
        <f>'UC Withheld Payment by Hospital'!K207+'UC Withheld Payment by Hospital'!AB207</f>
        <v>24711360.249461208</v>
      </c>
      <c r="Z207" s="11">
        <f>'UC Withheld Payment by Hospital'!L207+'UC Withheld Payment by Hospital'!AC207</f>
        <v>19857808.707753964</v>
      </c>
      <c r="AA207" s="11">
        <f>(X207/$X$1)*'UPL Debt Allocated by DY'!$E$4</f>
        <v>732412.55185745796</v>
      </c>
      <c r="AB207" s="11">
        <f>(Y207/$Y$1)*'UPL Debt Allocated by DY'!$E$5</f>
        <v>675697.91638531722</v>
      </c>
      <c r="AC207" s="11">
        <f>(Z207/$Z$1)*'UPL Debt Allocated by DY'!$E$6</f>
        <v>542986.76249866467</v>
      </c>
    </row>
    <row r="208" spans="1:29" ht="16.2" x14ac:dyDescent="0.3">
      <c r="A208" s="13" t="s">
        <v>424</v>
      </c>
      <c r="B208" s="13" t="s">
        <v>424</v>
      </c>
      <c r="C208" s="12" t="s">
        <v>119</v>
      </c>
      <c r="D208" s="12" t="s">
        <v>13</v>
      </c>
      <c r="E208" s="12" t="s">
        <v>14</v>
      </c>
      <c r="F208" s="12"/>
      <c r="G208" s="12" t="s">
        <v>715</v>
      </c>
      <c r="H208" s="11">
        <v>448740.98</v>
      </c>
      <c r="I208" s="11">
        <f>(H208/$H$1)*'UPL Debt Allocated by DY'!$E$2</f>
        <v>4593.6733733360952</v>
      </c>
      <c r="J208" s="11">
        <v>413269.48</v>
      </c>
      <c r="K208" s="11">
        <f>(J208/$J$1)*'UPL Debt Allocated by DY'!$E$3</f>
        <v>6956.6245130194056</v>
      </c>
      <c r="L208" s="11">
        <f>'UC Withheld Payment by Hospital'!J208+'UC Withheld Payment by Hospital'!M208</f>
        <v>517923.32479086891</v>
      </c>
      <c r="M208" s="11">
        <f>'UC Withheld Payment by Hospital'!K208+'UC Withheld Payment by Hospital'!N208</f>
        <v>748673.25934171584</v>
      </c>
      <c r="N208" s="11">
        <f>'UC Withheld Payment by Hospital'!L208+'UC Withheld Payment by Hospital'!O208</f>
        <v>1531303.4389544902</v>
      </c>
      <c r="O208" s="11">
        <f>(L208/$L$1)*'UPL Debt Allocated by DY'!$E$4</f>
        <v>14163.354044433321</v>
      </c>
      <c r="P208" s="11">
        <f>(M208/$M$1)*'UPL Debt Allocated by DY'!$E$5</f>
        <v>20471.433230861137</v>
      </c>
      <c r="Q208" s="11">
        <f>(N208/$N$1)*'UPL Debt Allocated by DY'!$E$6</f>
        <v>41871.563421612598</v>
      </c>
      <c r="R208" s="11">
        <f>'UC Withheld Payment by Hospital'!J208+'UC Withheld Payment by Hospital'!T208</f>
        <v>517923.32479086891</v>
      </c>
      <c r="S208" s="11">
        <f>'UC Withheld Payment by Hospital'!K208+'UC Withheld Payment by Hospital'!U208</f>
        <v>748673.25934171584</v>
      </c>
      <c r="T208" s="11">
        <f>'UC Withheld Payment by Hospital'!L208+'UC Withheld Payment by Hospital'!V208</f>
        <v>1531303.4389544902</v>
      </c>
      <c r="U208" s="11">
        <f>(R208/$R$1)*'UPL Debt Allocated by DY'!$E$4</f>
        <v>14163.354044433321</v>
      </c>
      <c r="V208" s="11">
        <f>(S208/$S$1)*'UPL Debt Allocated by DY'!$E$5</f>
        <v>20471.433230861127</v>
      </c>
      <c r="W208" s="11">
        <f>(T208/$T$1)*'UPL Debt Allocated by DY'!$E$6</f>
        <v>41871.563421612598</v>
      </c>
      <c r="X208" s="11">
        <f>'UC Withheld Payment by Hospital'!J208+'UC Withheld Payment by Hospital'!AA208</f>
        <v>512821.52</v>
      </c>
      <c r="Y208" s="11">
        <f>'UC Withheld Payment by Hospital'!K208+'UC Withheld Payment by Hospital'!AB208</f>
        <v>733701.41</v>
      </c>
      <c r="Z208" s="11">
        <f>'UC Withheld Payment by Hospital'!L208+'UC Withheld Payment by Hospital'!AC208</f>
        <v>1489932.46</v>
      </c>
      <c r="AA208" s="11">
        <f>(X208/$X$1)*'UPL Debt Allocated by DY'!$E$4</f>
        <v>14023.837895884026</v>
      </c>
      <c r="AB208" s="11">
        <f>(Y208/$Y$1)*'UPL Debt Allocated by DY'!$E$5</f>
        <v>20062.048749290469</v>
      </c>
      <c r="AC208" s="11">
        <f>(Z208/$Z$1)*'UPL Debt Allocated by DY'!$E$6</f>
        <v>40740.326120735168</v>
      </c>
    </row>
    <row r="209" spans="1:29" ht="16.2" x14ac:dyDescent="0.3">
      <c r="A209" s="13" t="s">
        <v>425</v>
      </c>
      <c r="B209" s="13" t="s">
        <v>425</v>
      </c>
      <c r="C209" s="12" t="s">
        <v>120</v>
      </c>
      <c r="D209" s="12" t="s">
        <v>28</v>
      </c>
      <c r="E209" s="12" t="s">
        <v>14</v>
      </c>
      <c r="F209" s="12"/>
      <c r="G209" s="12" t="s">
        <v>808</v>
      </c>
      <c r="H209" s="11">
        <v>396683.74</v>
      </c>
      <c r="I209" s="11">
        <f>(H209/$H$1)*'UPL Debt Allocated by DY'!$E$2</f>
        <v>4060.7736206160143</v>
      </c>
      <c r="J209" s="11">
        <v>1233586.98</v>
      </c>
      <c r="K209" s="11">
        <f>(J209/$J$1)*'UPL Debt Allocated by DY'!$E$3</f>
        <v>20765.146809315749</v>
      </c>
      <c r="L209" s="11">
        <f>'UC Withheld Payment by Hospital'!J209+'UC Withheld Payment by Hospital'!M209</f>
        <v>931755.27799160499</v>
      </c>
      <c r="M209" s="11">
        <f>'UC Withheld Payment by Hospital'!K209+'UC Withheld Payment by Hospital'!N209</f>
        <v>1657537.4087298855</v>
      </c>
      <c r="N209" s="11">
        <f>'UC Withheld Payment by Hospital'!L209+'UC Withheld Payment by Hospital'!O209</f>
        <v>723243.27739057736</v>
      </c>
      <c r="O209" s="11">
        <f>(L209/$L$1)*'UPL Debt Allocated by DY'!$E$4</f>
        <v>25480.180662443017</v>
      </c>
      <c r="P209" s="11">
        <f>(M209/$M$1)*'UPL Debt Allocated by DY'!$E$5</f>
        <v>45323.064457122309</v>
      </c>
      <c r="Q209" s="11">
        <f>(N209/$N$1)*'UPL Debt Allocated by DY'!$E$6</f>
        <v>19776.176287562375</v>
      </c>
      <c r="R209" s="11">
        <f>'UC Withheld Payment by Hospital'!J209+'UC Withheld Payment by Hospital'!T209</f>
        <v>932545.73709486437</v>
      </c>
      <c r="S209" s="11">
        <f>'UC Withheld Payment by Hospital'!K209+'UC Withheld Payment by Hospital'!U209</f>
        <v>1659022.5071581411</v>
      </c>
      <c r="T209" s="11">
        <f>'UC Withheld Payment by Hospital'!L209+'UC Withheld Payment by Hospital'!V209</f>
        <v>723243.27739057736</v>
      </c>
      <c r="U209" s="11">
        <f>(R209/$R$1)*'UPL Debt Allocated by DY'!$E$4</f>
        <v>25501.796897127231</v>
      </c>
      <c r="V209" s="11">
        <f>(S209/$S$1)*'UPL Debt Allocated by DY'!$E$5</f>
        <v>45363.672416517053</v>
      </c>
      <c r="W209" s="11">
        <f>(T209/$T$1)*'UPL Debt Allocated by DY'!$E$6</f>
        <v>19776.176287562375</v>
      </c>
      <c r="X209" s="11">
        <f>'UC Withheld Payment by Hospital'!J209+'UC Withheld Payment by Hospital'!AA209</f>
        <v>912511.44687416882</v>
      </c>
      <c r="Y209" s="11">
        <f>'UC Withheld Payment by Hospital'!K209+'UC Withheld Payment by Hospital'!AB209</f>
        <v>1604090.3428520788</v>
      </c>
      <c r="Z209" s="11">
        <f>'UC Withheld Payment by Hospital'!L209+'UC Withheld Payment by Hospital'!AC209</f>
        <v>724276.09505394124</v>
      </c>
      <c r="AA209" s="11">
        <f>(X209/$X$1)*'UPL Debt Allocated by DY'!$E$4</f>
        <v>24953.930578229112</v>
      </c>
      <c r="AB209" s="11">
        <f>(Y209/$Y$1)*'UPL Debt Allocated by DY'!$E$5</f>
        <v>43861.628474401405</v>
      </c>
      <c r="AC209" s="11">
        <f>(Z209/$Z$1)*'UPL Debt Allocated by DY'!$E$6</f>
        <v>19804.417385436485</v>
      </c>
    </row>
    <row r="210" spans="1:29" ht="16.2" x14ac:dyDescent="0.3">
      <c r="A210" s="13" t="s">
        <v>426</v>
      </c>
      <c r="B210" s="13" t="s">
        <v>426</v>
      </c>
      <c r="C210" s="12" t="s">
        <v>121</v>
      </c>
      <c r="D210" s="12" t="s">
        <v>13</v>
      </c>
      <c r="E210" s="12"/>
      <c r="F210" s="12"/>
      <c r="G210" s="12" t="s">
        <v>753</v>
      </c>
      <c r="H210" s="11">
        <v>13086076.65</v>
      </c>
      <c r="I210" s="11">
        <f>(H210/$H$1)*'UPL Debt Allocated by DY'!$E$2</f>
        <v>133959.59929610221</v>
      </c>
      <c r="J210" s="11">
        <v>9339294.459999999</v>
      </c>
      <c r="K210" s="11">
        <f>(J210/$J$1)*'UPL Debt Allocated by DY'!$E$3</f>
        <v>157209.68500926398</v>
      </c>
      <c r="L210" s="11">
        <f>'UC Withheld Payment by Hospital'!J210+'UC Withheld Payment by Hospital'!M210</f>
        <v>14354929.332824009</v>
      </c>
      <c r="M210" s="11">
        <f>'UC Withheld Payment by Hospital'!K210+'UC Withheld Payment by Hospital'!N210</f>
        <v>6609999.4583394155</v>
      </c>
      <c r="N210" s="11">
        <f>'UC Withheld Payment by Hospital'!L210+'UC Withheld Payment by Hospital'!O210</f>
        <v>7690839.3139488827</v>
      </c>
      <c r="O210" s="11">
        <f>(L210/$L$1)*'UPL Debt Allocated by DY'!$E$4</f>
        <v>392556.07286214258</v>
      </c>
      <c r="P210" s="11">
        <f>(M210/$M$1)*'UPL Debt Allocated by DY'!$E$5</f>
        <v>180741.27916148995</v>
      </c>
      <c r="Q210" s="11">
        <f>(N210/$N$1)*'UPL Debt Allocated by DY'!$E$6</f>
        <v>210296.31221837326</v>
      </c>
      <c r="R210" s="11">
        <f>'UC Withheld Payment by Hospital'!J210+'UC Withheld Payment by Hospital'!T210</f>
        <v>14378332.803347502</v>
      </c>
      <c r="S210" s="11">
        <f>'UC Withheld Payment by Hospital'!K210+'UC Withheld Payment by Hospital'!U210</f>
        <v>6624117.985301787</v>
      </c>
      <c r="T210" s="11">
        <f>'UC Withheld Payment by Hospital'!L210+'UC Withheld Payment by Hospital'!V210</f>
        <v>7719972.8207694469</v>
      </c>
      <c r="U210" s="11">
        <f>(R210/$R$1)*'UPL Debt Allocated by DY'!$E$4</f>
        <v>393196.07423498383</v>
      </c>
      <c r="V210" s="11">
        <f>(S210/$S$1)*'UPL Debt Allocated by DY'!$E$5</f>
        <v>181127.33072460094</v>
      </c>
      <c r="W210" s="11">
        <f>(T210/$T$1)*'UPL Debt Allocated by DY'!$E$6</f>
        <v>211092.9312603602</v>
      </c>
      <c r="X210" s="11">
        <f>'UC Withheld Payment by Hospital'!J210+'UC Withheld Payment by Hospital'!AA210</f>
        <v>13809571.700000001</v>
      </c>
      <c r="Y210" s="11">
        <f>'UC Withheld Payment by Hospital'!K210+'UC Withheld Payment by Hospital'!AB210</f>
        <v>6322023.5300000012</v>
      </c>
      <c r="Z210" s="11">
        <f>'UC Withheld Payment by Hospital'!L210+'UC Withheld Payment by Hospital'!AC210</f>
        <v>7339102.0399999991</v>
      </c>
      <c r="AA210" s="11">
        <f>(X210/$X$1)*'UPL Debt Allocated by DY'!$E$4</f>
        <v>377642.48842830863</v>
      </c>
      <c r="AB210" s="11">
        <f>(Y210/$Y$1)*'UPL Debt Allocated by DY'!$E$5</f>
        <v>172866.97629901164</v>
      </c>
      <c r="AC210" s="11">
        <f>(Z210/$Z$1)*'UPL Debt Allocated by DY'!$E$6</f>
        <v>200678.49957638531</v>
      </c>
    </row>
    <row r="211" spans="1:29" ht="16.2" x14ac:dyDescent="0.3">
      <c r="A211" s="13" t="s">
        <v>427</v>
      </c>
      <c r="B211" s="13" t="s">
        <v>427</v>
      </c>
      <c r="C211" s="12" t="s">
        <v>122</v>
      </c>
      <c r="D211" s="12" t="s">
        <v>13</v>
      </c>
      <c r="E211" s="12"/>
      <c r="F211" s="12"/>
      <c r="G211" s="12" t="s">
        <v>675</v>
      </c>
      <c r="H211" s="11">
        <v>4747295.1900000004</v>
      </c>
      <c r="I211" s="11">
        <f>(H211/$H$1)*'UPL Debt Allocated by DY'!$E$2</f>
        <v>48597.129483626661</v>
      </c>
      <c r="J211" s="11">
        <v>13393992.580000002</v>
      </c>
      <c r="K211" s="11">
        <f>(J211/$J$1)*'UPL Debt Allocated by DY'!$E$3</f>
        <v>225463.00082267882</v>
      </c>
      <c r="L211" s="11">
        <f>'UC Withheld Payment by Hospital'!J211+'UC Withheld Payment by Hospital'!M211</f>
        <v>7255281.6635463908</v>
      </c>
      <c r="M211" s="11">
        <f>'UC Withheld Payment by Hospital'!K211+'UC Withheld Payment by Hospital'!N211</f>
        <v>10755382.635812202</v>
      </c>
      <c r="N211" s="11">
        <f>'UC Withheld Payment by Hospital'!L211+'UC Withheld Payment by Hospital'!O211</f>
        <v>7935260.2279078159</v>
      </c>
      <c r="O211" s="11">
        <f>(L211/$L$1)*'UPL Debt Allocated by DY'!$E$4</f>
        <v>198406.05351069209</v>
      </c>
      <c r="P211" s="11">
        <f>(M211/$M$1)*'UPL Debt Allocated by DY'!$E$5</f>
        <v>294091.04005529493</v>
      </c>
      <c r="Q211" s="11">
        <f>(N211/$N$1)*'UPL Debt Allocated by DY'!$E$6</f>
        <v>216979.69419222133</v>
      </c>
      <c r="R211" s="11">
        <f>'UC Withheld Payment by Hospital'!J211+'UC Withheld Payment by Hospital'!T211</f>
        <v>7342475.8938958347</v>
      </c>
      <c r="S211" s="11">
        <f>'UC Withheld Payment by Hospital'!K211+'UC Withheld Payment by Hospital'!U211</f>
        <v>10840022.946355917</v>
      </c>
      <c r="T211" s="11">
        <f>'UC Withheld Payment by Hospital'!L211+'UC Withheld Payment by Hospital'!V211</f>
        <v>8032988.7266577305</v>
      </c>
      <c r="U211" s="11">
        <f>(R211/$R$1)*'UPL Debt Allocated by DY'!$E$4</f>
        <v>200790.50444379053</v>
      </c>
      <c r="V211" s="11">
        <f>(S211/$S$1)*'UPL Debt Allocated by DY'!$E$5</f>
        <v>296405.41210520419</v>
      </c>
      <c r="W211" s="11">
        <f>(T211/$T$1)*'UPL Debt Allocated by DY'!$E$6</f>
        <v>219651.95687341786</v>
      </c>
      <c r="X211" s="11">
        <f>'UC Withheld Payment by Hospital'!J211+'UC Withheld Payment by Hospital'!AA211</f>
        <v>12615182.874339089</v>
      </c>
      <c r="Y211" s="11">
        <f>'UC Withheld Payment by Hospital'!K211+'UC Withheld Payment by Hospital'!AB211</f>
        <v>17401731.589696303</v>
      </c>
      <c r="Z211" s="11">
        <f>'UC Withheld Payment by Hospital'!L211+'UC Withheld Payment by Hospital'!AC211</f>
        <v>13049024.890820019</v>
      </c>
      <c r="AA211" s="11">
        <f>(X211/$X$1)*'UPL Debt Allocated by DY'!$E$4</f>
        <v>344980.21778934647</v>
      </c>
      <c r="AB211" s="11">
        <f>(Y211/$Y$1)*'UPL Debt Allocated by DY'!$E$5</f>
        <v>475826.24582192791</v>
      </c>
      <c r="AC211" s="11">
        <f>(Z211/$Z$1)*'UPL Debt Allocated by DY'!$E$6</f>
        <v>356809.14664386748</v>
      </c>
    </row>
    <row r="212" spans="1:29" ht="16.2" x14ac:dyDescent="0.3">
      <c r="A212" s="13" t="s">
        <v>428</v>
      </c>
      <c r="B212" s="13" t="s">
        <v>428</v>
      </c>
      <c r="C212" s="12" t="s">
        <v>123</v>
      </c>
      <c r="D212" s="12" t="s">
        <v>28</v>
      </c>
      <c r="E212" s="12" t="s">
        <v>14</v>
      </c>
      <c r="F212" s="12"/>
      <c r="G212" s="12" t="s">
        <v>813</v>
      </c>
      <c r="H212" s="11">
        <v>2114082.7000000002</v>
      </c>
      <c r="I212" s="11">
        <f>(H212/$H$1)*'UPL Debt Allocated by DY'!$E$2</f>
        <v>21641.449835984407</v>
      </c>
      <c r="J212" s="11">
        <v>1013606.98</v>
      </c>
      <c r="K212" s="11">
        <f>(J212/$J$1)*'UPL Debt Allocated by DY'!$E$3</f>
        <v>17062.191874501768</v>
      </c>
      <c r="L212" s="11">
        <f>'UC Withheld Payment by Hospital'!J212+'UC Withheld Payment by Hospital'!M212</f>
        <v>1494536.1518588287</v>
      </c>
      <c r="M212" s="11">
        <f>'UC Withheld Payment by Hospital'!K212+'UC Withheld Payment by Hospital'!N212</f>
        <v>1723336.0393653831</v>
      </c>
      <c r="N212" s="11">
        <f>'UC Withheld Payment by Hospital'!L212+'UC Withheld Payment by Hospital'!O212</f>
        <v>1429801.8696570266</v>
      </c>
      <c r="O212" s="11">
        <f>(L212/$L$1)*'UPL Debt Allocated by DY'!$E$4</f>
        <v>40870.228541123899</v>
      </c>
      <c r="P212" s="11">
        <f>(M212/$M$1)*'UPL Debt Allocated by DY'!$E$5</f>
        <v>47122.236869024739</v>
      </c>
      <c r="Q212" s="11">
        <f>(N212/$N$1)*'UPL Debt Allocated by DY'!$E$6</f>
        <v>39096.130879559605</v>
      </c>
      <c r="R212" s="11">
        <f>'UC Withheld Payment by Hospital'!J212+'UC Withheld Payment by Hospital'!T212</f>
        <v>1494536.1518588287</v>
      </c>
      <c r="S212" s="11">
        <f>'UC Withheld Payment by Hospital'!K212+'UC Withheld Payment by Hospital'!U212</f>
        <v>1723336.0393653831</v>
      </c>
      <c r="T212" s="11">
        <f>'UC Withheld Payment by Hospital'!L212+'UC Withheld Payment by Hospital'!V212</f>
        <v>1429801.8696570266</v>
      </c>
      <c r="U212" s="11">
        <f>(R212/$R$1)*'UPL Debt Allocated by DY'!$E$4</f>
        <v>40870.228541123899</v>
      </c>
      <c r="V212" s="11">
        <f>(S212/$S$1)*'UPL Debt Allocated by DY'!$E$5</f>
        <v>47122.236869024717</v>
      </c>
      <c r="W212" s="11">
        <f>(T212/$T$1)*'UPL Debt Allocated by DY'!$E$6</f>
        <v>39096.130879559605</v>
      </c>
      <c r="X212" s="11">
        <f>'UC Withheld Payment by Hospital'!J212+'UC Withheld Payment by Hospital'!AA212</f>
        <v>1475519.95</v>
      </c>
      <c r="Y212" s="11">
        <f>'UC Withheld Payment by Hospital'!K212+'UC Withheld Payment by Hospital'!AB212</f>
        <v>1706198.6755106363</v>
      </c>
      <c r="Z212" s="11">
        <f>'UC Withheld Payment by Hospital'!L212+'UC Withheld Payment by Hospital'!AC212</f>
        <v>1395501.7278553722</v>
      </c>
      <c r="AA212" s="11">
        <f>(X212/$X$1)*'UPL Debt Allocated by DY'!$E$4</f>
        <v>40350.203304539369</v>
      </c>
      <c r="AB212" s="11">
        <f>(Y212/$Y$1)*'UPL Debt Allocated by DY'!$E$5</f>
        <v>46653.639392718644</v>
      </c>
      <c r="AC212" s="11">
        <f>(Z212/$Z$1)*'UPL Debt Allocated by DY'!$E$6</f>
        <v>38158.236712875754</v>
      </c>
    </row>
    <row r="213" spans="1:29" ht="16.2" x14ac:dyDescent="0.3">
      <c r="A213" s="13" t="s">
        <v>608</v>
      </c>
      <c r="B213" s="13" t="s">
        <v>608</v>
      </c>
      <c r="C213" s="12" t="s">
        <v>590</v>
      </c>
      <c r="D213" s="12" t="s">
        <v>13</v>
      </c>
      <c r="E213" s="12"/>
      <c r="F213" s="12"/>
      <c r="G213" s="12" t="s">
        <v>812</v>
      </c>
      <c r="H213" s="11">
        <v>804779.88</v>
      </c>
      <c r="I213" s="11">
        <f>(H213/$H$1)*'UPL Debt Allocated by DY'!$E$2</f>
        <v>8238.3737410223112</v>
      </c>
      <c r="J213" s="11">
        <v>1346274.25</v>
      </c>
      <c r="K213" s="11">
        <f>(J213/$J$1)*'UPL Debt Allocated by DY'!$E$3</f>
        <v>22662.027810030431</v>
      </c>
      <c r="L213" s="11">
        <f>'UC Withheld Payment by Hospital'!J213+'UC Withheld Payment by Hospital'!M213</f>
        <v>709359.11284549045</v>
      </c>
      <c r="M213" s="11">
        <f>'UC Withheld Payment by Hospital'!K213+'UC Withheld Payment by Hospital'!N213</f>
        <v>452082.90118925861</v>
      </c>
      <c r="N213" s="11">
        <f>'UC Withheld Payment by Hospital'!L213+'UC Withheld Payment by Hospital'!O213</f>
        <v>0</v>
      </c>
      <c r="O213" s="11">
        <f>(L213/$L$1)*'UPL Debt Allocated by DY'!$E$4</f>
        <v>19398.439458065779</v>
      </c>
      <c r="P213" s="11">
        <f>(M213/$M$1)*'UPL Debt Allocated by DY'!$E$5</f>
        <v>12361.580717664918</v>
      </c>
      <c r="Q213" s="11">
        <f>(N213/$N$1)*'UPL Debt Allocated by DY'!$E$6</f>
        <v>0</v>
      </c>
      <c r="R213" s="11">
        <f>'UC Withheld Payment by Hospital'!J213+'UC Withheld Payment by Hospital'!T213</f>
        <v>732082.98330556601</v>
      </c>
      <c r="S213" s="11">
        <f>'UC Withheld Payment by Hospital'!K213+'UC Withheld Payment by Hospital'!U213</f>
        <v>474247.06145943404</v>
      </c>
      <c r="T213" s="11">
        <f>'UC Withheld Payment by Hospital'!L213+'UC Withheld Payment by Hospital'!V213</f>
        <v>0</v>
      </c>
      <c r="U213" s="11">
        <f>(R213/$R$1)*'UPL Debt Allocated by DY'!$E$4</f>
        <v>20019.856195216686</v>
      </c>
      <c r="V213" s="11">
        <f>(S213/$S$1)*'UPL Debt Allocated by DY'!$E$5</f>
        <v>12967.628978942408</v>
      </c>
      <c r="W213" s="11">
        <f>(T213/$T$1)*'UPL Debt Allocated by DY'!$E$6</f>
        <v>0</v>
      </c>
      <c r="X213" s="11">
        <f>'UC Withheld Payment by Hospital'!J213+'UC Withheld Payment by Hospital'!AA213</f>
        <v>2391573.7758209878</v>
      </c>
      <c r="Y213" s="11">
        <f>'UC Withheld Payment by Hospital'!K213+'UC Withheld Payment by Hospital'!AB213</f>
        <v>3081098.9975083871</v>
      </c>
      <c r="Z213" s="11">
        <f>'UC Withheld Payment by Hospital'!L213+'UC Withheld Payment by Hospital'!AC213</f>
        <v>0</v>
      </c>
      <c r="AA213" s="11">
        <f>(X213/$X$1)*'UPL Debt Allocated by DY'!$E$4</f>
        <v>65401.005301339188</v>
      </c>
      <c r="AB213" s="11">
        <f>(Y213/$Y$1)*'UPL Debt Allocated by DY'!$E$5</f>
        <v>84248.384215866841</v>
      </c>
      <c r="AC213" s="11">
        <f>(Z213/$Z$1)*'UPL Debt Allocated by DY'!$E$6</f>
        <v>0</v>
      </c>
    </row>
    <row r="214" spans="1:29" ht="16.2" x14ac:dyDescent="0.3">
      <c r="A214" s="13" t="s">
        <v>429</v>
      </c>
      <c r="B214" s="13" t="s">
        <v>429</v>
      </c>
      <c r="C214" s="12" t="s">
        <v>124</v>
      </c>
      <c r="D214" s="12" t="s">
        <v>13</v>
      </c>
      <c r="E214" s="12"/>
      <c r="F214" s="12"/>
      <c r="G214" s="12" t="s">
        <v>733</v>
      </c>
      <c r="H214" s="11">
        <v>15144275.699999999</v>
      </c>
      <c r="I214" s="11">
        <f>(H214/$H$1)*'UPL Debt Allocated by DY'!$E$2</f>
        <v>155028.97917090356</v>
      </c>
      <c r="J214" s="11">
        <v>20558416</v>
      </c>
      <c r="K214" s="11">
        <f>(J214/$J$1)*'UPL Debt Allocated by DY'!$E$3</f>
        <v>346062.76924792596</v>
      </c>
      <c r="L214" s="11">
        <f>'UC Withheld Payment by Hospital'!J214+'UC Withheld Payment by Hospital'!M214</f>
        <v>20338622.264245763</v>
      </c>
      <c r="M214" s="11">
        <f>'UC Withheld Payment by Hospital'!K214+'UC Withheld Payment by Hospital'!N214</f>
        <v>16521006.326639375</v>
      </c>
      <c r="N214" s="11">
        <f>'UC Withheld Payment by Hospital'!L214+'UC Withheld Payment by Hospital'!O214</f>
        <v>18184060.308990959</v>
      </c>
      <c r="O214" s="11">
        <f>(L214/$L$1)*'UPL Debt Allocated by DY'!$E$4</f>
        <v>556188.71388119704</v>
      </c>
      <c r="P214" s="11">
        <f>(M214/$M$1)*'UPL Debt Allocated by DY'!$E$5</f>
        <v>451744.03346502362</v>
      </c>
      <c r="Q214" s="11">
        <f>(N214/$N$1)*'UPL Debt Allocated by DY'!$E$6</f>
        <v>497220.22110143752</v>
      </c>
      <c r="R214" s="11">
        <f>'UC Withheld Payment by Hospital'!J214+'UC Withheld Payment by Hospital'!T214</f>
        <v>20372576.009005263</v>
      </c>
      <c r="S214" s="11">
        <f>'UC Withheld Payment by Hospital'!K214+'UC Withheld Payment by Hospital'!U214</f>
        <v>16563488.282906812</v>
      </c>
      <c r="T214" s="11">
        <f>'UC Withheld Payment by Hospital'!L214+'UC Withheld Payment by Hospital'!V214</f>
        <v>18256989.081970934</v>
      </c>
      <c r="U214" s="11">
        <f>(R214/$R$1)*'UPL Debt Allocated by DY'!$E$4</f>
        <v>557117.22759190365</v>
      </c>
      <c r="V214" s="11">
        <f>(S214/$S$1)*'UPL Debt Allocated by DY'!$E$5</f>
        <v>452905.64371407899</v>
      </c>
      <c r="W214" s="11">
        <f>(T214/$T$1)*'UPL Debt Allocated by DY'!$E$6</f>
        <v>499214.36652383424</v>
      </c>
      <c r="X214" s="11">
        <f>'UC Withheld Payment by Hospital'!J214+'UC Withheld Payment by Hospital'!AA214</f>
        <v>19547417.649999999</v>
      </c>
      <c r="Y214" s="11">
        <f>'UC Withheld Payment by Hospital'!K214+'UC Withheld Payment by Hospital'!AB214</f>
        <v>15676674.02380855</v>
      </c>
      <c r="Z214" s="11">
        <f>'UC Withheld Payment by Hospital'!L214+'UC Withheld Payment by Hospital'!AC214</f>
        <v>17303570.09</v>
      </c>
      <c r="AA214" s="11">
        <f>(X214/$X$1)*'UPL Debt Allocated by DY'!$E$4</f>
        <v>534552.09213283844</v>
      </c>
      <c r="AB214" s="11">
        <f>(Y214/$Y$1)*'UPL Debt Allocated by DY'!$E$5</f>
        <v>428656.93619476981</v>
      </c>
      <c r="AC214" s="11">
        <f>(Z214/$Z$1)*'UPL Debt Allocated by DY'!$E$6</f>
        <v>473144.32529350946</v>
      </c>
    </row>
    <row r="215" spans="1:29" ht="16.2" x14ac:dyDescent="0.3">
      <c r="A215" s="13" t="s">
        <v>430</v>
      </c>
      <c r="B215" s="13" t="s">
        <v>430</v>
      </c>
      <c r="C215" s="12" t="s">
        <v>125</v>
      </c>
      <c r="D215" s="12" t="s">
        <v>13</v>
      </c>
      <c r="E215" s="12" t="s">
        <v>14</v>
      </c>
      <c r="F215" s="12"/>
      <c r="G215" s="12" t="s">
        <v>811</v>
      </c>
      <c r="H215" s="11">
        <v>0</v>
      </c>
      <c r="I215" s="11">
        <f>(H215/$H$1)*'UPL Debt Allocated by DY'!$E$2</f>
        <v>0</v>
      </c>
      <c r="J215" s="11">
        <v>0</v>
      </c>
      <c r="K215" s="11">
        <f>(J215/$J$1)*'UPL Debt Allocated by DY'!$E$3</f>
        <v>0</v>
      </c>
      <c r="L215" s="11">
        <f>'UC Withheld Payment by Hospital'!J215+'UC Withheld Payment by Hospital'!M215</f>
        <v>342228.26569935284</v>
      </c>
      <c r="M215" s="11">
        <f>'UC Withheld Payment by Hospital'!K215+'UC Withheld Payment by Hospital'!N215</f>
        <v>585951.4563361404</v>
      </c>
      <c r="N215" s="11">
        <f>'UC Withheld Payment by Hospital'!L215+'UC Withheld Payment by Hospital'!O215</f>
        <v>3300747.1151363477</v>
      </c>
      <c r="O215" s="11">
        <f>(L215/$L$1)*'UPL Debt Allocated by DY'!$E$4</f>
        <v>9358.7213765078632</v>
      </c>
      <c r="P215" s="11">
        <f>(M215/$M$1)*'UPL Debt Allocated by DY'!$E$5</f>
        <v>16022.030926359241</v>
      </c>
      <c r="Q215" s="11">
        <f>(N215/$N$1)*'UPL Debt Allocated by DY'!$E$6</f>
        <v>90254.771624165252</v>
      </c>
      <c r="R215" s="11">
        <f>'UC Withheld Payment by Hospital'!J215+'UC Withheld Payment by Hospital'!T215</f>
        <v>342228.26569935284</v>
      </c>
      <c r="S215" s="11">
        <f>'UC Withheld Payment by Hospital'!K215+'UC Withheld Payment by Hospital'!U215</f>
        <v>585951.4563361404</v>
      </c>
      <c r="T215" s="11">
        <f>'UC Withheld Payment by Hospital'!L215+'UC Withheld Payment by Hospital'!V215</f>
        <v>3300747.1151363477</v>
      </c>
      <c r="U215" s="11">
        <f>(R215/$R$1)*'UPL Debt Allocated by DY'!$E$4</f>
        <v>9358.7213765078632</v>
      </c>
      <c r="V215" s="11">
        <f>(S215/$S$1)*'UPL Debt Allocated by DY'!$E$5</f>
        <v>16022.030926359233</v>
      </c>
      <c r="W215" s="11">
        <f>(T215/$T$1)*'UPL Debt Allocated by DY'!$E$6</f>
        <v>90254.771624165252</v>
      </c>
      <c r="X215" s="11">
        <f>'UC Withheld Payment by Hospital'!J215+'UC Withheld Payment by Hospital'!AA215</f>
        <v>1786017.3091694426</v>
      </c>
      <c r="Y215" s="11">
        <f>'UC Withheld Payment by Hospital'!K215+'UC Withheld Payment by Hospital'!AB215</f>
        <v>3395135.283827655</v>
      </c>
      <c r="Z215" s="11">
        <f>'UC Withheld Payment by Hospital'!L215+'UC Withheld Payment by Hospital'!AC215</f>
        <v>3245470.4274802092</v>
      </c>
      <c r="AA215" s="11">
        <f>(X215/$X$1)*'UPL Debt Allocated by DY'!$E$4</f>
        <v>48841.197660806531</v>
      </c>
      <c r="AB215" s="11">
        <f>(Y215/$Y$1)*'UPL Debt Allocated by DY'!$E$5</f>
        <v>92835.271469066065</v>
      </c>
      <c r="AC215" s="11">
        <f>(Z215/$Z$1)*'UPL Debt Allocated by DY'!$E$6</f>
        <v>88743.300237076182</v>
      </c>
    </row>
    <row r="216" spans="1:29" ht="16.2" x14ac:dyDescent="0.3">
      <c r="A216" s="13" t="s">
        <v>431</v>
      </c>
      <c r="B216" s="13" t="s">
        <v>431</v>
      </c>
      <c r="C216" s="12" t="s">
        <v>126</v>
      </c>
      <c r="D216" s="12" t="s">
        <v>28</v>
      </c>
      <c r="E216" s="12" t="s">
        <v>14</v>
      </c>
      <c r="F216" s="12"/>
      <c r="G216" s="12" t="s">
        <v>810</v>
      </c>
      <c r="H216" s="11">
        <v>638757.91</v>
      </c>
      <c r="I216" s="11">
        <f>(H216/$H$1)*'UPL Debt Allocated by DY'!$E$2</f>
        <v>6538.8394061420786</v>
      </c>
      <c r="J216" s="11">
        <v>488038.33999999997</v>
      </c>
      <c r="K216" s="11">
        <f>(J216/$J$1)*'UPL Debt Allocated by DY'!$E$3</f>
        <v>8215.2194721403066</v>
      </c>
      <c r="L216" s="11">
        <f>'UC Withheld Payment by Hospital'!J216+'UC Withheld Payment by Hospital'!M216</f>
        <v>815548.27313663822</v>
      </c>
      <c r="M216" s="11">
        <f>'UC Withheld Payment by Hospital'!K216+'UC Withheld Payment by Hospital'!N216</f>
        <v>722494.7673293727</v>
      </c>
      <c r="N216" s="11">
        <f>'UC Withheld Payment by Hospital'!L216+'UC Withheld Payment by Hospital'!O216</f>
        <v>382743.05100905779</v>
      </c>
      <c r="O216" s="11">
        <f>(L216/$L$1)*'UPL Debt Allocated by DY'!$E$4</f>
        <v>22302.333916752115</v>
      </c>
      <c r="P216" s="11">
        <f>(M216/$M$1)*'UPL Debt Allocated by DY'!$E$5</f>
        <v>19755.618628658671</v>
      </c>
      <c r="Q216" s="11">
        <f>(N216/$N$1)*'UPL Debt Allocated by DY'!$E$6</f>
        <v>10465.626555014584</v>
      </c>
      <c r="R216" s="11">
        <f>'UC Withheld Payment by Hospital'!J216+'UC Withheld Payment by Hospital'!T216</f>
        <v>816255.36691546056</v>
      </c>
      <c r="S216" s="11">
        <f>'UC Withheld Payment by Hospital'!K216+'UC Withheld Payment by Hospital'!U216</f>
        <v>723149.24234317034</v>
      </c>
      <c r="T216" s="11">
        <f>'UC Withheld Payment by Hospital'!L216+'UC Withheld Payment by Hospital'!V216</f>
        <v>382743.05100905779</v>
      </c>
      <c r="U216" s="11">
        <f>(R216/$R$1)*'UPL Debt Allocated by DY'!$E$4</f>
        <v>22321.67040741146</v>
      </c>
      <c r="V216" s="11">
        <f>(S216/$S$1)*'UPL Debt Allocated by DY'!$E$5</f>
        <v>19773.514341346472</v>
      </c>
      <c r="W216" s="11">
        <f>(T216/$T$1)*'UPL Debt Allocated by DY'!$E$6</f>
        <v>10465.626555014584</v>
      </c>
      <c r="X216" s="11">
        <f>'UC Withheld Payment by Hospital'!J216+'UC Withheld Payment by Hospital'!AA216</f>
        <v>801253.04999596532</v>
      </c>
      <c r="Y216" s="11">
        <f>'UC Withheld Payment by Hospital'!K216+'UC Withheld Payment by Hospital'!AB216</f>
        <v>701049.62034964946</v>
      </c>
      <c r="Z216" s="11">
        <f>'UC Withheld Payment by Hospital'!L216+'UC Withheld Payment by Hospital'!AC216</f>
        <v>384218.85495066323</v>
      </c>
      <c r="AA216" s="11">
        <f>(X216/$X$1)*'UPL Debt Allocated by DY'!$E$4</f>
        <v>21911.410595105441</v>
      </c>
      <c r="AB216" s="11">
        <f>(Y216/$Y$1)*'UPL Debt Allocated by DY'!$E$5</f>
        <v>19169.230789847115</v>
      </c>
      <c r="AC216" s="11">
        <f>(Z216/$Z$1)*'UPL Debt Allocated by DY'!$E$6</f>
        <v>10505.980554598738</v>
      </c>
    </row>
    <row r="217" spans="1:29" ht="16.2" x14ac:dyDescent="0.3">
      <c r="A217" s="13" t="s">
        <v>432</v>
      </c>
      <c r="B217" s="13" t="s">
        <v>432</v>
      </c>
      <c r="C217" s="12" t="s">
        <v>127</v>
      </c>
      <c r="D217" s="12" t="s">
        <v>28</v>
      </c>
      <c r="E217" s="12"/>
      <c r="F217" s="12"/>
      <c r="G217" s="12" t="s">
        <v>809</v>
      </c>
      <c r="H217" s="11">
        <v>18906865.390000001</v>
      </c>
      <c r="I217" s="11">
        <f>(H217/$H$1)*'UPL Debt Allocated by DY'!$E$2</f>
        <v>193545.87164134815</v>
      </c>
      <c r="J217" s="11">
        <v>9505075.6999999993</v>
      </c>
      <c r="K217" s="11">
        <f>(J217/$J$1)*'UPL Debt Allocated by DY'!$E$3</f>
        <v>160000.30443265513</v>
      </c>
      <c r="L217" s="11">
        <f>'UC Withheld Payment by Hospital'!J217+'UC Withheld Payment by Hospital'!M217</f>
        <v>10149153.069209311</v>
      </c>
      <c r="M217" s="11">
        <f>'UC Withheld Payment by Hospital'!K217+'UC Withheld Payment by Hospital'!N217</f>
        <v>10157837.633112311</v>
      </c>
      <c r="N217" s="11">
        <f>'UC Withheld Payment by Hospital'!L217+'UC Withheld Payment by Hospital'!O217</f>
        <v>10507629.737877203</v>
      </c>
      <c r="O217" s="11">
        <f>(L217/$L$1)*'UPL Debt Allocated by DY'!$E$4</f>
        <v>277543.10588039539</v>
      </c>
      <c r="P217" s="11">
        <f>(M217/$M$1)*'UPL Debt Allocated by DY'!$E$5</f>
        <v>277751.99966274604</v>
      </c>
      <c r="Q217" s="11">
        <f>(N217/$N$1)*'UPL Debt Allocated by DY'!$E$6</f>
        <v>287317.89780393982</v>
      </c>
      <c r="R217" s="11">
        <f>'UC Withheld Payment by Hospital'!J217+'UC Withheld Payment by Hospital'!T217</f>
        <v>10165222.243338482</v>
      </c>
      <c r="S217" s="11">
        <f>'UC Withheld Payment by Hospital'!K217+'UC Withheld Payment by Hospital'!U217</f>
        <v>10181162.732374895</v>
      </c>
      <c r="T217" s="11">
        <f>'UC Withheld Payment by Hospital'!L217+'UC Withheld Payment by Hospital'!V217</f>
        <v>10543904.453888785</v>
      </c>
      <c r="U217" s="11">
        <f>(R217/$R$1)*'UPL Debt Allocated by DY'!$E$4</f>
        <v>277982.54042890703</v>
      </c>
      <c r="V217" s="11">
        <f>(S217/$S$1)*'UPL Debt Allocated by DY'!$E$5</f>
        <v>278389.79219266347</v>
      </c>
      <c r="W217" s="11">
        <f>(T217/$T$1)*'UPL Debt Allocated by DY'!$E$6</f>
        <v>288309.78421485063</v>
      </c>
      <c r="X217" s="11">
        <f>'UC Withheld Payment by Hospital'!J217+'UC Withheld Payment by Hospital'!AA217</f>
        <v>9753244.6677514724</v>
      </c>
      <c r="Y217" s="11">
        <f>'UC Withheld Payment by Hospital'!K217+'UC Withheld Payment by Hospital'!AB217</f>
        <v>9711700.5479405392</v>
      </c>
      <c r="Z217" s="11">
        <f>'UC Withheld Payment by Hospital'!L217+'UC Withheld Payment by Hospital'!AC217</f>
        <v>10541559.375169937</v>
      </c>
      <c r="AA217" s="11">
        <f>(X217/$X$1)*'UPL Debt Allocated by DY'!$E$4</f>
        <v>266716.42441885418</v>
      </c>
      <c r="AB217" s="11">
        <f>(Y217/$Y$1)*'UPL Debt Allocated by DY'!$E$5</f>
        <v>265552.9990480651</v>
      </c>
      <c r="AC217" s="11">
        <f>(Z217/$Z$1)*'UPL Debt Allocated by DY'!$E$6</f>
        <v>288245.66099158378</v>
      </c>
    </row>
    <row r="218" spans="1:29" ht="16.2" x14ac:dyDescent="0.3">
      <c r="A218" s="13" t="s">
        <v>433</v>
      </c>
      <c r="B218" s="13" t="s">
        <v>433</v>
      </c>
      <c r="C218" s="12" t="s">
        <v>591</v>
      </c>
      <c r="D218" s="12" t="s">
        <v>13</v>
      </c>
      <c r="E218" s="12" t="s">
        <v>14</v>
      </c>
      <c r="F218" s="12"/>
      <c r="G218" s="12" t="s">
        <v>808</v>
      </c>
      <c r="H218" s="11">
        <v>13200324.130000001</v>
      </c>
      <c r="I218" s="11">
        <f>(H218/$H$1)*'UPL Debt Allocated by DY'!$E$2</f>
        <v>135129.12833453936</v>
      </c>
      <c r="J218" s="11">
        <v>17260442.23</v>
      </c>
      <c r="K218" s="11">
        <f>(J218/$J$1)*'UPL Debt Allocated by DY'!$E$3</f>
        <v>290547.50310323748</v>
      </c>
      <c r="L218" s="11">
        <f>'UC Withheld Payment by Hospital'!J218+'UC Withheld Payment by Hospital'!M218</f>
        <v>26719854.498039559</v>
      </c>
      <c r="M218" s="11">
        <f>'UC Withheld Payment by Hospital'!K218+'UC Withheld Payment by Hospital'!N218</f>
        <v>19781053.545252398</v>
      </c>
      <c r="N218" s="11">
        <f>'UC Withheld Payment by Hospital'!L218+'UC Withheld Payment by Hospital'!O218</f>
        <v>21988925.299681682</v>
      </c>
      <c r="O218" s="11">
        <f>(L218/$L$1)*'UPL Debt Allocated by DY'!$E$4</f>
        <v>730692.63567978714</v>
      </c>
      <c r="P218" s="11">
        <f>(M218/$M$1)*'UPL Debt Allocated by DY'!$E$5</f>
        <v>540885.5089118313</v>
      </c>
      <c r="Q218" s="11">
        <f>(N218/$N$1)*'UPL Debt Allocated by DY'!$E$6</f>
        <v>601259.46095134877</v>
      </c>
      <c r="R218" s="11">
        <f>'UC Withheld Payment by Hospital'!J218+'UC Withheld Payment by Hospital'!T218</f>
        <v>26719854.498039559</v>
      </c>
      <c r="S218" s="11">
        <f>'UC Withheld Payment by Hospital'!K218+'UC Withheld Payment by Hospital'!U218</f>
        <v>19781053.545252398</v>
      </c>
      <c r="T218" s="11">
        <f>'UC Withheld Payment by Hospital'!L218+'UC Withheld Payment by Hospital'!V218</f>
        <v>21988925.299681682</v>
      </c>
      <c r="U218" s="11">
        <f>(R218/$R$1)*'UPL Debt Allocated by DY'!$E$4</f>
        <v>730692.63567978714</v>
      </c>
      <c r="V218" s="11">
        <f>(S218/$S$1)*'UPL Debt Allocated by DY'!$E$5</f>
        <v>540885.50891183107</v>
      </c>
      <c r="W218" s="11">
        <f>(T218/$T$1)*'UPL Debt Allocated by DY'!$E$6</f>
        <v>601259.46095134877</v>
      </c>
      <c r="X218" s="11">
        <f>'UC Withheld Payment by Hospital'!J218+'UC Withheld Payment by Hospital'!AA218</f>
        <v>29973172.530900043</v>
      </c>
      <c r="Y218" s="11">
        <f>'UC Withheld Payment by Hospital'!K218+'UC Withheld Payment by Hospital'!AB218</f>
        <v>28397520.216739256</v>
      </c>
      <c r="Z218" s="11">
        <f>'UC Withheld Payment by Hospital'!L218+'UC Withheld Payment by Hospital'!AC218</f>
        <v>27173643.160221167</v>
      </c>
      <c r="AA218" s="11">
        <f>(X218/$X$1)*'UPL Debt Allocated by DY'!$E$4</f>
        <v>819659.2701466704</v>
      </c>
      <c r="AB218" s="11">
        <f>(Y218/$Y$1)*'UPL Debt Allocated by DY'!$E$5</f>
        <v>776490.85470230249</v>
      </c>
      <c r="AC218" s="11">
        <f>(Z218/$Z$1)*'UPL Debt Allocated by DY'!$E$6</f>
        <v>743029.03920617653</v>
      </c>
    </row>
    <row r="219" spans="1:29" ht="16.2" x14ac:dyDescent="0.3">
      <c r="A219" s="13" t="s">
        <v>434</v>
      </c>
      <c r="B219" s="13" t="s">
        <v>434</v>
      </c>
      <c r="C219" s="12" t="s">
        <v>128</v>
      </c>
      <c r="D219" s="12" t="s">
        <v>92</v>
      </c>
      <c r="E219" s="12"/>
      <c r="F219" s="12"/>
      <c r="G219" s="12" t="s">
        <v>678</v>
      </c>
      <c r="H219" s="11">
        <v>151170711.30000001</v>
      </c>
      <c r="I219" s="11">
        <f>(H219/$H$1)*'UPL Debt Allocated by DY'!$E$2</f>
        <v>1547504.9132510431</v>
      </c>
      <c r="J219" s="11">
        <v>144045356.98000002</v>
      </c>
      <c r="K219" s="11">
        <f>(J219/$J$1)*'UPL Debt Allocated by DY'!$E$3</f>
        <v>2424736.1826808481</v>
      </c>
      <c r="L219" s="11">
        <f>'UC Withheld Payment by Hospital'!J219+'UC Withheld Payment by Hospital'!M219</f>
        <v>142961387.80399767</v>
      </c>
      <c r="M219" s="11">
        <f>'UC Withheld Payment by Hospital'!K219+'UC Withheld Payment by Hospital'!N219</f>
        <v>104561501.20096</v>
      </c>
      <c r="N219" s="11">
        <f>'UC Withheld Payment by Hospital'!L219+'UC Withheld Payment by Hospital'!O219</f>
        <v>98941699.447027862</v>
      </c>
      <c r="O219" s="11">
        <f>(L219/$L$1)*'UPL Debt Allocated by DY'!$E$4</f>
        <v>3909483.6112452461</v>
      </c>
      <c r="P219" s="11">
        <f>(M219/$M$1)*'UPL Debt Allocated by DY'!$E$5</f>
        <v>2859089.4140337701</v>
      </c>
      <c r="Q219" s="11">
        <f>(N219/$N$1)*'UPL Debt Allocated by DY'!$E$6</f>
        <v>2705436.1258843113</v>
      </c>
      <c r="R219" s="11">
        <f>'UC Withheld Payment by Hospital'!J219+'UC Withheld Payment by Hospital'!T219</f>
        <v>143107895.14140248</v>
      </c>
      <c r="S219" s="11">
        <f>'UC Withheld Payment by Hospital'!K219+'UC Withheld Payment by Hospital'!U219</f>
        <v>104751449.86095494</v>
      </c>
      <c r="T219" s="11">
        <f>'UC Withheld Payment by Hospital'!L219+'UC Withheld Payment by Hospital'!V219</f>
        <v>99208360.342354879</v>
      </c>
      <c r="U219" s="11">
        <f>(R219/$R$1)*'UPL Debt Allocated by DY'!$E$4</f>
        <v>3913490.063919703</v>
      </c>
      <c r="V219" s="11">
        <f>(S219/$S$1)*'UPL Debt Allocated by DY'!$E$5</f>
        <v>2864283.2970285979</v>
      </c>
      <c r="W219" s="11">
        <f>(T219/$T$1)*'UPL Debt Allocated by DY'!$E$6</f>
        <v>2712727.6321310238</v>
      </c>
      <c r="X219" s="11">
        <f>'UC Withheld Payment by Hospital'!J219+'UC Withheld Payment by Hospital'!AA219</f>
        <v>139552859.74000001</v>
      </c>
      <c r="Y219" s="11">
        <f>'UC Withheld Payment by Hospital'!K219+'UC Withheld Payment by Hospital'!AB219</f>
        <v>100761450.73825131</v>
      </c>
      <c r="Z219" s="11">
        <f>'UC Withheld Payment by Hospital'!L219+'UC Withheld Payment by Hospital'!AC219</f>
        <v>96363424.901938975</v>
      </c>
      <c r="AA219" s="11">
        <f>(X219/$X$1)*'UPL Debt Allocated by DY'!$E$4</f>
        <v>3816272.5364972991</v>
      </c>
      <c r="AB219" s="11">
        <f>(Y219/$Y$1)*'UPL Debt Allocated by DY'!$E$5</f>
        <v>2755182.2978778621</v>
      </c>
      <c r="AC219" s="11">
        <f>(Z219/$Z$1)*'UPL Debt Allocated by DY'!$E$6</f>
        <v>2634936.4565263358</v>
      </c>
    </row>
    <row r="220" spans="1:29" ht="16.2" x14ac:dyDescent="0.3">
      <c r="A220" s="13" t="s">
        <v>435</v>
      </c>
      <c r="B220" s="13" t="s">
        <v>435</v>
      </c>
      <c r="C220" s="12" t="s">
        <v>807</v>
      </c>
      <c r="D220" s="12" t="s">
        <v>28</v>
      </c>
      <c r="E220" s="12" t="s">
        <v>14</v>
      </c>
      <c r="F220" s="12"/>
      <c r="G220" s="12" t="s">
        <v>806</v>
      </c>
      <c r="H220" s="11">
        <v>662847.91</v>
      </c>
      <c r="I220" s="11">
        <f>(H220/$H$1)*'UPL Debt Allocated by DY'!$E$2</f>
        <v>6785.4440099018384</v>
      </c>
      <c r="J220" s="11">
        <v>658920.56000000006</v>
      </c>
      <c r="K220" s="11">
        <f>(J220/$J$1)*'UPL Debt Allocated by DY'!$E$3</f>
        <v>11091.704424504018</v>
      </c>
      <c r="L220" s="11">
        <f>'UC Withheld Payment by Hospital'!J220+'UC Withheld Payment by Hospital'!M220</f>
        <v>1632204.028910375</v>
      </c>
      <c r="M220" s="11">
        <f>'UC Withheld Payment by Hospital'!K220+'UC Withheld Payment by Hospital'!N220</f>
        <v>736871.65909099684</v>
      </c>
      <c r="N220" s="11">
        <f>'UC Withheld Payment by Hospital'!L220+'UC Withheld Payment by Hospital'!O220</f>
        <v>939618.26061148022</v>
      </c>
      <c r="O220" s="11">
        <f>(L220/$L$1)*'UPL Debt Allocated by DY'!$E$4</f>
        <v>44634.953530124709</v>
      </c>
      <c r="P220" s="11">
        <f>(M220/$M$1)*'UPL Debt Allocated by DY'!$E$5</f>
        <v>20148.734819323992</v>
      </c>
      <c r="Q220" s="11">
        <f>(N220/$N$1)*'UPL Debt Allocated by DY'!$E$6</f>
        <v>25692.677617285866</v>
      </c>
      <c r="R220" s="11">
        <f>'UC Withheld Payment by Hospital'!J220+'UC Withheld Payment by Hospital'!T220</f>
        <v>1632204.028910375</v>
      </c>
      <c r="S220" s="11">
        <f>'UC Withheld Payment by Hospital'!K220+'UC Withheld Payment by Hospital'!U220</f>
        <v>736871.65909099684</v>
      </c>
      <c r="T220" s="11">
        <f>'UC Withheld Payment by Hospital'!L220+'UC Withheld Payment by Hospital'!V220</f>
        <v>939618.26061148022</v>
      </c>
      <c r="U220" s="11">
        <f>(R220/$R$1)*'UPL Debt Allocated by DY'!$E$4</f>
        <v>44634.953530124709</v>
      </c>
      <c r="V220" s="11">
        <f>(S220/$S$1)*'UPL Debt Allocated by DY'!$E$5</f>
        <v>20148.734819323981</v>
      </c>
      <c r="W220" s="11">
        <f>(T220/$T$1)*'UPL Debt Allocated by DY'!$E$6</f>
        <v>25692.677617285866</v>
      </c>
      <c r="X220" s="11">
        <f>'UC Withheld Payment by Hospital'!J220+'UC Withheld Payment by Hospital'!AA220</f>
        <v>1619267.7141065558</v>
      </c>
      <c r="Y220" s="11">
        <f>'UC Withheld Payment by Hospital'!K220+'UC Withheld Payment by Hospital'!AB220</f>
        <v>727621.83245857141</v>
      </c>
      <c r="Z220" s="11">
        <f>'UC Withheld Payment by Hospital'!L220+'UC Withheld Payment by Hospital'!AC220</f>
        <v>915774.35911444493</v>
      </c>
      <c r="AA220" s="11">
        <f>(X220/$X$1)*'UPL Debt Allocated by DY'!$E$4</f>
        <v>44281.191500444482</v>
      </c>
      <c r="AB220" s="11">
        <f>(Y220/$Y$1)*'UPL Debt Allocated by DY'!$E$5</f>
        <v>19895.811122718056</v>
      </c>
      <c r="AC220" s="11">
        <f>(Z220/$Z$1)*'UPL Debt Allocated by DY'!$E$6</f>
        <v>25040.696169093284</v>
      </c>
    </row>
    <row r="221" spans="1:29" ht="16.2" x14ac:dyDescent="0.3">
      <c r="A221" s="13" t="s">
        <v>436</v>
      </c>
      <c r="B221" s="13" t="s">
        <v>436</v>
      </c>
      <c r="C221" s="12" t="s">
        <v>129</v>
      </c>
      <c r="D221" s="12" t="s">
        <v>28</v>
      </c>
      <c r="E221" s="12"/>
      <c r="F221" s="12"/>
      <c r="G221" s="12" t="s">
        <v>805</v>
      </c>
      <c r="H221" s="11">
        <v>21194446.739999998</v>
      </c>
      <c r="I221" s="11">
        <f>(H221/$H$1)*'UPL Debt Allocated by DY'!$E$2</f>
        <v>216963.3931185157</v>
      </c>
      <c r="J221" s="11">
        <v>8258472.0099999998</v>
      </c>
      <c r="K221" s="11">
        <f>(J221/$J$1)*'UPL Debt Allocated by DY'!$E$3</f>
        <v>139016.04547437339</v>
      </c>
      <c r="L221" s="11">
        <f>'UC Withheld Payment by Hospital'!J221+'UC Withheld Payment by Hospital'!M221</f>
        <v>9008111.0382493045</v>
      </c>
      <c r="M221" s="11">
        <f>'UC Withheld Payment by Hospital'!K221+'UC Withheld Payment by Hospital'!N221</f>
        <v>9806927.1614668816</v>
      </c>
      <c r="N221" s="11">
        <f>'UC Withheld Payment by Hospital'!L221+'UC Withheld Payment by Hospital'!O221</f>
        <v>12437018.942055883</v>
      </c>
      <c r="O221" s="11">
        <f>(L221/$L$1)*'UPL Debt Allocated by DY'!$E$4</f>
        <v>246339.67963850638</v>
      </c>
      <c r="P221" s="11">
        <f>(M221/$M$1)*'UPL Debt Allocated by DY'!$E$5</f>
        <v>268156.83888911858</v>
      </c>
      <c r="Q221" s="11">
        <f>(N221/$N$1)*'UPL Debt Allocated by DY'!$E$6</f>
        <v>340074.61497222353</v>
      </c>
      <c r="R221" s="11">
        <f>'UC Withheld Payment by Hospital'!J221+'UC Withheld Payment by Hospital'!T221</f>
        <v>9022719.2234111652</v>
      </c>
      <c r="S221" s="11">
        <f>'UC Withheld Payment by Hospital'!K221+'UC Withheld Payment by Hospital'!U221</f>
        <v>9830159.5226969421</v>
      </c>
      <c r="T221" s="11">
        <f>'UC Withheld Payment by Hospital'!L221+'UC Withheld Payment by Hospital'!V221</f>
        <v>12476777.324428387</v>
      </c>
      <c r="U221" s="11">
        <f>(R221/$R$1)*'UPL Debt Allocated by DY'!$E$4</f>
        <v>246739.1613542171</v>
      </c>
      <c r="V221" s="11">
        <f>(S221/$S$1)*'UPL Debt Allocated by DY'!$E$5</f>
        <v>268792.09562599543</v>
      </c>
      <c r="W221" s="11">
        <f>(T221/$T$1)*'UPL Debt Allocated by DY'!$E$6</f>
        <v>341161.75785109523</v>
      </c>
      <c r="X221" s="11">
        <f>'UC Withheld Payment by Hospital'!J221+'UC Withheld Payment by Hospital'!AA221</f>
        <v>8695411.5053223372</v>
      </c>
      <c r="Y221" s="11">
        <f>'UC Withheld Payment by Hospital'!K221+'UC Withheld Payment by Hospital'!AB221</f>
        <v>9476634.9675141964</v>
      </c>
      <c r="Z221" s="11">
        <f>'UC Withheld Payment by Hospital'!L221+'UC Withheld Payment by Hospital'!AC221</f>
        <v>12138176.942700777</v>
      </c>
      <c r="AA221" s="11">
        <f>(X221/$X$1)*'UPL Debt Allocated by DY'!$E$4</f>
        <v>237788.46369131579</v>
      </c>
      <c r="AB221" s="11">
        <f>(Y221/$Y$1)*'UPL Debt Allocated by DY'!$E$5</f>
        <v>259125.45635901188</v>
      </c>
      <c r="AC221" s="11">
        <f>(Z221/$Z$1)*'UPL Debt Allocated by DY'!$E$6</f>
        <v>331903.1569772081</v>
      </c>
    </row>
    <row r="222" spans="1:29" ht="16.2" x14ac:dyDescent="0.3">
      <c r="A222" s="13" t="s">
        <v>437</v>
      </c>
      <c r="B222" s="13" t="s">
        <v>437</v>
      </c>
      <c r="C222" s="12" t="s">
        <v>130</v>
      </c>
      <c r="D222" s="12" t="s">
        <v>28</v>
      </c>
      <c r="E222" s="12" t="s">
        <v>14</v>
      </c>
      <c r="F222" s="12"/>
      <c r="G222" s="12" t="s">
        <v>804</v>
      </c>
      <c r="H222" s="11">
        <v>959833.86</v>
      </c>
      <c r="I222" s="11">
        <f>(H222/$H$1)*'UPL Debt Allocated by DY'!$E$2</f>
        <v>9825.6309140930371</v>
      </c>
      <c r="J222" s="11">
        <v>997493.44000000006</v>
      </c>
      <c r="K222" s="11">
        <f>(J222/$J$1)*'UPL Debt Allocated by DY'!$E$3</f>
        <v>16790.950341360924</v>
      </c>
      <c r="L222" s="11">
        <f>'UC Withheld Payment by Hospital'!J222+'UC Withheld Payment by Hospital'!M222</f>
        <v>0</v>
      </c>
      <c r="M222" s="11">
        <f>'UC Withheld Payment by Hospital'!K222+'UC Withheld Payment by Hospital'!N222</f>
        <v>1939961.101598192</v>
      </c>
      <c r="N222" s="11">
        <f>'UC Withheld Payment by Hospital'!L222+'UC Withheld Payment by Hospital'!O222</f>
        <v>1818902.9684990749</v>
      </c>
      <c r="O222" s="11">
        <f>(L222/$L$1)*'UPL Debt Allocated by DY'!$E$4</f>
        <v>0</v>
      </c>
      <c r="P222" s="11">
        <f>(M222/$M$1)*'UPL Debt Allocated by DY'!$E$5</f>
        <v>53045.549131478598</v>
      </c>
      <c r="Q222" s="11">
        <f>(N222/$N$1)*'UPL Debt Allocated by DY'!$E$6</f>
        <v>49735.610242779512</v>
      </c>
      <c r="R222" s="11">
        <f>'UC Withheld Payment by Hospital'!J222+'UC Withheld Payment by Hospital'!T222</f>
        <v>0</v>
      </c>
      <c r="S222" s="11">
        <f>'UC Withheld Payment by Hospital'!K222+'UC Withheld Payment by Hospital'!U222</f>
        <v>1939961.101598192</v>
      </c>
      <c r="T222" s="11">
        <f>'UC Withheld Payment by Hospital'!L222+'UC Withheld Payment by Hospital'!V222</f>
        <v>1818902.9684990749</v>
      </c>
      <c r="U222" s="11">
        <f>(R222/$R$1)*'UPL Debt Allocated by DY'!$E$4</f>
        <v>0</v>
      </c>
      <c r="V222" s="11">
        <f>(S222/$S$1)*'UPL Debt Allocated by DY'!$E$5</f>
        <v>53045.549131478576</v>
      </c>
      <c r="W222" s="11">
        <f>(T222/$T$1)*'UPL Debt Allocated by DY'!$E$6</f>
        <v>49735.610242779512</v>
      </c>
      <c r="X222" s="11">
        <f>'UC Withheld Payment by Hospital'!J222+'UC Withheld Payment by Hospital'!AA222</f>
        <v>0</v>
      </c>
      <c r="Y222" s="11">
        <f>'UC Withheld Payment by Hospital'!K222+'UC Withheld Payment by Hospital'!AB222</f>
        <v>1909868.534928469</v>
      </c>
      <c r="Z222" s="11">
        <f>'UC Withheld Payment by Hospital'!L222+'UC Withheld Payment by Hospital'!AC222</f>
        <v>1779409.1154700627</v>
      </c>
      <c r="AA222" s="11">
        <f>(X222/$X$1)*'UPL Debt Allocated by DY'!$E$4</f>
        <v>0</v>
      </c>
      <c r="AB222" s="11">
        <f>(Y222/$Y$1)*'UPL Debt Allocated by DY'!$E$5</f>
        <v>52222.70957946081</v>
      </c>
      <c r="AC222" s="11">
        <f>(Z222/$Z$1)*'UPL Debt Allocated by DY'!$E$6</f>
        <v>48655.700585554907</v>
      </c>
    </row>
    <row r="223" spans="1:29" ht="16.2" x14ac:dyDescent="0.3">
      <c r="A223" s="13" t="s">
        <v>438</v>
      </c>
      <c r="B223" s="13" t="s">
        <v>438</v>
      </c>
      <c r="C223" s="12" t="s">
        <v>619</v>
      </c>
      <c r="D223" s="12" t="s">
        <v>28</v>
      </c>
      <c r="E223" s="12" t="s">
        <v>14</v>
      </c>
      <c r="F223" s="12"/>
      <c r="G223" s="12" t="s">
        <v>803</v>
      </c>
      <c r="H223" s="11">
        <v>671126.9</v>
      </c>
      <c r="I223" s="11">
        <f>(H223/$H$1)*'UPL Debt Allocated by DY'!$E$2</f>
        <v>6870.1944062688372</v>
      </c>
      <c r="J223" s="11">
        <v>1258051.8700000001</v>
      </c>
      <c r="K223" s="11">
        <f>(J223/$J$1)*'UPL Debt Allocated by DY'!$E$3</f>
        <v>21176.967816476317</v>
      </c>
      <c r="L223" s="11">
        <f>'UC Withheld Payment by Hospital'!J223+'UC Withheld Payment by Hospital'!M223</f>
        <v>1007994.2343180492</v>
      </c>
      <c r="M223" s="11">
        <f>'UC Withheld Payment by Hospital'!K223+'UC Withheld Payment by Hospital'!N223</f>
        <v>1347942.7786009598</v>
      </c>
      <c r="N223" s="11">
        <f>'UC Withheld Payment by Hospital'!L223+'UC Withheld Payment by Hospital'!O223</f>
        <v>1483886.2971319496</v>
      </c>
      <c r="O223" s="11">
        <f>(L223/$L$1)*'UPL Debt Allocated by DY'!$E$4</f>
        <v>27565.043959274703</v>
      </c>
      <c r="P223" s="11">
        <f>(M223/$M$1)*'UPL Debt Allocated by DY'!$E$5</f>
        <v>36857.628139962922</v>
      </c>
      <c r="Q223" s="11">
        <f>(N223/$N$1)*'UPL Debt Allocated by DY'!$E$6</f>
        <v>40575.001413987462</v>
      </c>
      <c r="R223" s="11">
        <f>'UC Withheld Payment by Hospital'!J223+'UC Withheld Payment by Hospital'!T223</f>
        <v>1007994.2343180492</v>
      </c>
      <c r="S223" s="11">
        <f>'UC Withheld Payment by Hospital'!K223+'UC Withheld Payment by Hospital'!U223</f>
        <v>1347942.7786009598</v>
      </c>
      <c r="T223" s="11">
        <f>'UC Withheld Payment by Hospital'!L223+'UC Withheld Payment by Hospital'!V223</f>
        <v>1483886.2971319496</v>
      </c>
      <c r="U223" s="11">
        <f>(R223/$R$1)*'UPL Debt Allocated by DY'!$E$4</f>
        <v>27565.043959274703</v>
      </c>
      <c r="V223" s="11">
        <f>(S223/$S$1)*'UPL Debt Allocated by DY'!$E$5</f>
        <v>36857.628139962908</v>
      </c>
      <c r="W223" s="11">
        <f>(T223/$T$1)*'UPL Debt Allocated by DY'!$E$6</f>
        <v>40575.001413987462</v>
      </c>
      <c r="X223" s="11">
        <f>'UC Withheld Payment by Hospital'!J223+'UC Withheld Payment by Hospital'!AA223</f>
        <v>982040.32312835765</v>
      </c>
      <c r="Y223" s="11">
        <f>'UC Withheld Payment by Hospital'!K223+'UC Withheld Payment by Hospital'!AB223</f>
        <v>1323865.0035797446</v>
      </c>
      <c r="Z223" s="11">
        <f>'UC Withheld Payment by Hospital'!L223+'UC Withheld Payment by Hospital'!AC223</f>
        <v>1444979.987780201</v>
      </c>
      <c r="AA223" s="11">
        <f>(X223/$X$1)*'UPL Debt Allocated by DY'!$E$4</f>
        <v>26855.29713880505</v>
      </c>
      <c r="AB223" s="11">
        <f>(Y223/$Y$1)*'UPL Debt Allocated by DY'!$E$5</f>
        <v>36199.254734015616</v>
      </c>
      <c r="AC223" s="11">
        <f>(Z223/$Z$1)*'UPL Debt Allocated by DY'!$E$6</f>
        <v>39511.157398437586</v>
      </c>
    </row>
    <row r="224" spans="1:29" ht="16.2" x14ac:dyDescent="0.3">
      <c r="A224" s="13" t="s">
        <v>439</v>
      </c>
      <c r="B224" s="13" t="s">
        <v>439</v>
      </c>
      <c r="C224" s="12" t="s">
        <v>802</v>
      </c>
      <c r="D224" s="12" t="s">
        <v>13</v>
      </c>
      <c r="E224" s="12"/>
      <c r="F224" s="12"/>
      <c r="G224" s="12" t="s">
        <v>675</v>
      </c>
      <c r="H224" s="11">
        <v>9340938.3300000001</v>
      </c>
      <c r="I224" s="11">
        <f>(H224/$H$1)*'UPL Debt Allocated by DY'!$E$2</f>
        <v>95621.353076546598</v>
      </c>
      <c r="J224" s="11">
        <v>12847671.379999999</v>
      </c>
      <c r="K224" s="11">
        <f>(J224/$J$1)*'UPL Debt Allocated by DY'!$E$3</f>
        <v>216266.69759723326</v>
      </c>
      <c r="L224" s="11">
        <f>'UC Withheld Payment by Hospital'!J224+'UC Withheld Payment by Hospital'!M224</f>
        <v>7123981.2571869493</v>
      </c>
      <c r="M224" s="11">
        <f>'UC Withheld Payment by Hospital'!K224+'UC Withheld Payment by Hospital'!N224</f>
        <v>8005259.4020605423</v>
      </c>
      <c r="N224" s="11">
        <f>'UC Withheld Payment by Hospital'!L224+'UC Withheld Payment by Hospital'!O224</f>
        <v>5884573.6748513505</v>
      </c>
      <c r="O224" s="11">
        <f>(L224/$L$1)*'UPL Debt Allocated by DY'!$E$4</f>
        <v>194815.45611445076</v>
      </c>
      <c r="P224" s="11">
        <f>(M224/$M$1)*'UPL Debt Allocated by DY'!$E$5</f>
        <v>218892.72963896077</v>
      </c>
      <c r="Q224" s="11">
        <f>(N224/$N$1)*'UPL Debt Allocated by DY'!$E$6</f>
        <v>160906.25382773209</v>
      </c>
      <c r="R224" s="11">
        <f>'UC Withheld Payment by Hospital'!J224+'UC Withheld Payment by Hospital'!T224</f>
        <v>7170278.6088625249</v>
      </c>
      <c r="S224" s="11">
        <f>'UC Withheld Payment by Hospital'!K224+'UC Withheld Payment by Hospital'!U224</f>
        <v>8072024.143108069</v>
      </c>
      <c r="T224" s="11">
        <f>'UC Withheld Payment by Hospital'!L224+'UC Withheld Payment by Hospital'!V224</f>
        <v>5960280.2835421804</v>
      </c>
      <c r="U224" s="11">
        <f>(R224/$R$1)*'UPL Debt Allocated by DY'!$E$4</f>
        <v>196081.52340996327</v>
      </c>
      <c r="V224" s="11">
        <f>(S224/$S$1)*'UPL Debt Allocated by DY'!$E$5</f>
        <v>220718.31900184497</v>
      </c>
      <c r="W224" s="11">
        <f>(T224/$T$1)*'UPL Debt Allocated by DY'!$E$6</f>
        <v>162976.35566815999</v>
      </c>
      <c r="X224" s="11">
        <f>'UC Withheld Payment by Hospital'!J224+'UC Withheld Payment by Hospital'!AA224</f>
        <v>9179706.244460294</v>
      </c>
      <c r="Y224" s="11">
        <f>'UC Withheld Payment by Hospital'!K224+'UC Withheld Payment by Hospital'!AB224</f>
        <v>13427822.927675489</v>
      </c>
      <c r="Z224" s="11">
        <f>'UC Withheld Payment by Hospital'!L224+'UC Withheld Payment by Hospital'!AC224</f>
        <v>9958512.1571254842</v>
      </c>
      <c r="AA224" s="11">
        <f>(X224/$X$1)*'UPL Debt Allocated by DY'!$E$4</f>
        <v>251032.1959658509</v>
      </c>
      <c r="AB224" s="11">
        <f>(Y224/$Y$1)*'UPL Debt Allocated by DY'!$E$5</f>
        <v>367165.21803040541</v>
      </c>
      <c r="AC224" s="11">
        <f>(Z224/$Z$1)*'UPL Debt Allocated by DY'!$E$6</f>
        <v>272302.96932962863</v>
      </c>
    </row>
    <row r="225" spans="1:29" ht="16.2" x14ac:dyDescent="0.3">
      <c r="A225" s="13" t="s">
        <v>440</v>
      </c>
      <c r="B225" s="13" t="s">
        <v>440</v>
      </c>
      <c r="C225" s="12" t="s">
        <v>131</v>
      </c>
      <c r="D225" s="12" t="s">
        <v>13</v>
      </c>
      <c r="E225" s="12" t="s">
        <v>14</v>
      </c>
      <c r="F225" s="12"/>
      <c r="G225" s="12" t="s">
        <v>729</v>
      </c>
      <c r="H225" s="11">
        <v>0</v>
      </c>
      <c r="I225" s="11">
        <f>(H225/$H$1)*'UPL Debt Allocated by DY'!$E$2</f>
        <v>0</v>
      </c>
      <c r="J225" s="11">
        <v>0</v>
      </c>
      <c r="K225" s="11">
        <f>(J225/$J$1)*'UPL Debt Allocated by DY'!$E$3</f>
        <v>0</v>
      </c>
      <c r="L225" s="11">
        <f>'UC Withheld Payment by Hospital'!J225+'UC Withheld Payment by Hospital'!M225</f>
        <v>0</v>
      </c>
      <c r="M225" s="11">
        <f>'UC Withheld Payment by Hospital'!K225+'UC Withheld Payment by Hospital'!N225</f>
        <v>0</v>
      </c>
      <c r="N225" s="11">
        <f>'UC Withheld Payment by Hospital'!L225+'UC Withheld Payment by Hospital'!O225</f>
        <v>197132.82472473176</v>
      </c>
      <c r="O225" s="11">
        <f>(L225/$L$1)*'UPL Debt Allocated by DY'!$E$4</f>
        <v>0</v>
      </c>
      <c r="P225" s="11">
        <f>(M225/$M$1)*'UPL Debt Allocated by DY'!$E$5</f>
        <v>0</v>
      </c>
      <c r="Q225" s="11">
        <f>(N225/$N$1)*'UPL Debt Allocated by DY'!$E$6</f>
        <v>5390.3487466722527</v>
      </c>
      <c r="R225" s="11">
        <f>'UC Withheld Payment by Hospital'!J225+'UC Withheld Payment by Hospital'!T225</f>
        <v>0</v>
      </c>
      <c r="S225" s="11">
        <f>'UC Withheld Payment by Hospital'!K225+'UC Withheld Payment by Hospital'!U225</f>
        <v>0</v>
      </c>
      <c r="T225" s="11">
        <f>'UC Withheld Payment by Hospital'!L225+'UC Withheld Payment by Hospital'!V225</f>
        <v>197132.82472473176</v>
      </c>
      <c r="U225" s="11">
        <f>(R225/$R$1)*'UPL Debt Allocated by DY'!$E$4</f>
        <v>0</v>
      </c>
      <c r="V225" s="11">
        <f>(S225/$S$1)*'UPL Debt Allocated by DY'!$E$5</f>
        <v>0</v>
      </c>
      <c r="W225" s="11">
        <f>(T225/$T$1)*'UPL Debt Allocated by DY'!$E$6</f>
        <v>5390.3487466722527</v>
      </c>
      <c r="X225" s="11">
        <f>'UC Withheld Payment by Hospital'!J225+'UC Withheld Payment by Hospital'!AA225</f>
        <v>0</v>
      </c>
      <c r="Y225" s="11">
        <f>'UC Withheld Payment by Hospital'!K225+'UC Withheld Payment by Hospital'!AB225</f>
        <v>0</v>
      </c>
      <c r="Z225" s="11">
        <f>'UC Withheld Payment by Hospital'!L225+'UC Withheld Payment by Hospital'!AC225</f>
        <v>1079816.60602412</v>
      </c>
      <c r="AA225" s="11">
        <f>(X225/$X$1)*'UPL Debt Allocated by DY'!$E$4</f>
        <v>0</v>
      </c>
      <c r="AB225" s="11">
        <f>(Y225/$Y$1)*'UPL Debt Allocated by DY'!$E$5</f>
        <v>0</v>
      </c>
      <c r="AC225" s="11">
        <f>(Z225/$Z$1)*'UPL Debt Allocated by DY'!$E$6</f>
        <v>29526.224752501905</v>
      </c>
    </row>
    <row r="226" spans="1:29" ht="16.2" x14ac:dyDescent="0.3">
      <c r="A226" s="13" t="s">
        <v>441</v>
      </c>
      <c r="B226" s="13" t="s">
        <v>441</v>
      </c>
      <c r="C226" s="12" t="s">
        <v>132</v>
      </c>
      <c r="D226" s="12" t="s">
        <v>28</v>
      </c>
      <c r="E226" s="12" t="s">
        <v>14</v>
      </c>
      <c r="F226" s="12"/>
      <c r="G226" s="12" t="s">
        <v>801</v>
      </c>
      <c r="H226" s="11">
        <v>1959468.16</v>
      </c>
      <c r="I226" s="11">
        <f>(H226/$H$1)*'UPL Debt Allocated by DY'!$E$2</f>
        <v>20058.691123979519</v>
      </c>
      <c r="J226" s="11">
        <v>1201991.99</v>
      </c>
      <c r="K226" s="11">
        <f>(J226/$J$1)*'UPL Debt Allocated by DY'!$E$3</f>
        <v>20233.303804788527</v>
      </c>
      <c r="L226" s="11">
        <f>'UC Withheld Payment by Hospital'!J226+'UC Withheld Payment by Hospital'!M226</f>
        <v>1226188.348033726</v>
      </c>
      <c r="M226" s="11">
        <f>'UC Withheld Payment by Hospital'!K226+'UC Withheld Payment by Hospital'!N226</f>
        <v>2499852.3187335259</v>
      </c>
      <c r="N226" s="11">
        <f>'UC Withheld Payment by Hospital'!L226+'UC Withheld Payment by Hospital'!O226</f>
        <v>1515057.1229737781</v>
      </c>
      <c r="O226" s="11">
        <f>(L226/$L$1)*'UPL Debt Allocated by DY'!$E$4</f>
        <v>33531.874057560628</v>
      </c>
      <c r="P226" s="11">
        <f>(M226/$M$1)*'UPL Debt Allocated by DY'!$E$5</f>
        <v>68354.998914965632</v>
      </c>
      <c r="Q226" s="11">
        <f>(N226/$N$1)*'UPL Debt Allocated by DY'!$E$6</f>
        <v>41427.328378022285</v>
      </c>
      <c r="R226" s="11">
        <f>'UC Withheld Payment by Hospital'!J226+'UC Withheld Payment by Hospital'!T226</f>
        <v>1226188.348033726</v>
      </c>
      <c r="S226" s="11">
        <f>'UC Withheld Payment by Hospital'!K226+'UC Withheld Payment by Hospital'!U226</f>
        <v>2499852.3187335259</v>
      </c>
      <c r="T226" s="11">
        <f>'UC Withheld Payment by Hospital'!L226+'UC Withheld Payment by Hospital'!V226</f>
        <v>1515057.1229737781</v>
      </c>
      <c r="U226" s="11">
        <f>(R226/$R$1)*'UPL Debt Allocated by DY'!$E$4</f>
        <v>33531.874057560628</v>
      </c>
      <c r="V226" s="11">
        <f>(S226/$S$1)*'UPL Debt Allocated by DY'!$E$5</f>
        <v>68354.998914965603</v>
      </c>
      <c r="W226" s="11">
        <f>(T226/$T$1)*'UPL Debt Allocated by DY'!$E$6</f>
        <v>41427.328378022285</v>
      </c>
      <c r="X226" s="11">
        <f>'UC Withheld Payment by Hospital'!J226+'UC Withheld Payment by Hospital'!AA226</f>
        <v>1220848.8499999999</v>
      </c>
      <c r="Y226" s="11">
        <f>'UC Withheld Payment by Hospital'!K226+'UC Withheld Payment by Hospital'!AB226</f>
        <v>2458376.7936735554</v>
      </c>
      <c r="Z226" s="11">
        <f>'UC Withheld Payment by Hospital'!L226+'UC Withheld Payment by Hospital'!AC226</f>
        <v>1530643.302484605</v>
      </c>
      <c r="AA226" s="11">
        <f>(X226/$X$1)*'UPL Debt Allocated by DY'!$E$4</f>
        <v>33385.857847339234</v>
      </c>
      <c r="AB226" s="11">
        <f>(Y226/$Y$1)*'UPL Debt Allocated by DY'!$E$5</f>
        <v>67220.908133191755</v>
      </c>
      <c r="AC226" s="11">
        <f>(Z226/$Z$1)*'UPL Debt Allocated by DY'!$E$6</f>
        <v>41853.512821475073</v>
      </c>
    </row>
    <row r="227" spans="1:29" ht="16.2" x14ac:dyDescent="0.3">
      <c r="A227" s="13" t="s">
        <v>442</v>
      </c>
      <c r="B227" s="13" t="s">
        <v>442</v>
      </c>
      <c r="C227" s="12" t="s">
        <v>620</v>
      </c>
      <c r="D227" s="12" t="s">
        <v>28</v>
      </c>
      <c r="E227" s="12" t="s">
        <v>14</v>
      </c>
      <c r="F227" s="12"/>
      <c r="G227" s="12" t="s">
        <v>800</v>
      </c>
      <c r="H227" s="11">
        <v>135255.72999999998</v>
      </c>
      <c r="I227" s="11">
        <f>(H227/$H$1)*'UPL Debt Allocated by DY'!$E$2</f>
        <v>1384.5863720584111</v>
      </c>
      <c r="J227" s="11">
        <v>874082</v>
      </c>
      <c r="K227" s="11">
        <f>(J227/$J$1)*'UPL Debt Allocated by DY'!$E$3</f>
        <v>14713.547846768235</v>
      </c>
      <c r="L227" s="11">
        <f>'UC Withheld Payment by Hospital'!J227+'UC Withheld Payment by Hospital'!M227</f>
        <v>1135388.8345600276</v>
      </c>
      <c r="M227" s="11">
        <f>'UC Withheld Payment by Hospital'!K227+'UC Withheld Payment by Hospital'!N227</f>
        <v>1467987.1138151647</v>
      </c>
      <c r="N227" s="11">
        <f>'UC Withheld Payment by Hospital'!L227+'UC Withheld Payment by Hospital'!O227</f>
        <v>1687901.1393767863</v>
      </c>
      <c r="O227" s="11">
        <f>(L227/$L$1)*'UPL Debt Allocated by DY'!$E$4</f>
        <v>31048.831501194658</v>
      </c>
      <c r="P227" s="11">
        <f>(M227/$M$1)*'UPL Debt Allocated by DY'!$E$5</f>
        <v>40140.074203605545</v>
      </c>
      <c r="Q227" s="11">
        <f>(N227/$N$1)*'UPL Debt Allocated by DY'!$E$6</f>
        <v>46153.530259868829</v>
      </c>
      <c r="R227" s="11">
        <f>'UC Withheld Payment by Hospital'!J227+'UC Withheld Payment by Hospital'!T227</f>
        <v>1135388.8345600276</v>
      </c>
      <c r="S227" s="11">
        <f>'UC Withheld Payment by Hospital'!K227+'UC Withheld Payment by Hospital'!U227</f>
        <v>1467987.1138151647</v>
      </c>
      <c r="T227" s="11">
        <f>'UC Withheld Payment by Hospital'!L227+'UC Withheld Payment by Hospital'!V227</f>
        <v>1687901.1393767863</v>
      </c>
      <c r="U227" s="11">
        <f>(R227/$R$1)*'UPL Debt Allocated by DY'!$E$4</f>
        <v>31048.831501194658</v>
      </c>
      <c r="V227" s="11">
        <f>(S227/$S$1)*'UPL Debt Allocated by DY'!$E$5</f>
        <v>40140.074203605531</v>
      </c>
      <c r="W227" s="11">
        <f>(T227/$T$1)*'UPL Debt Allocated by DY'!$E$6</f>
        <v>46153.530259868829</v>
      </c>
      <c r="X227" s="11">
        <f>'UC Withheld Payment by Hospital'!J227+'UC Withheld Payment by Hospital'!AA227</f>
        <v>1120158.8078810899</v>
      </c>
      <c r="Y227" s="11">
        <f>'UC Withheld Payment by Hospital'!K227+'UC Withheld Payment by Hospital'!AB227</f>
        <v>1418740.5647468714</v>
      </c>
      <c r="Z227" s="11">
        <f>'UC Withheld Payment by Hospital'!L227+'UC Withheld Payment by Hospital'!AC227</f>
        <v>1645709.1505373269</v>
      </c>
      <c r="AA227" s="11">
        <f>(X227/$X$1)*'UPL Debt Allocated by DY'!$E$4</f>
        <v>30632.344639848779</v>
      </c>
      <c r="AB227" s="11">
        <f>(Y227/$Y$1)*'UPL Debt Allocated by DY'!$E$5</f>
        <v>38793.495534576687</v>
      </c>
      <c r="AC227" s="11">
        <f>(Z227/$Z$1)*'UPL Debt Allocated by DY'!$E$6</f>
        <v>44999.843477984738</v>
      </c>
    </row>
    <row r="228" spans="1:29" ht="16.2" x14ac:dyDescent="0.3">
      <c r="A228" s="13" t="s">
        <v>443</v>
      </c>
      <c r="B228" s="13" t="s">
        <v>443</v>
      </c>
      <c r="C228" s="12" t="s">
        <v>133</v>
      </c>
      <c r="D228" s="12" t="s">
        <v>28</v>
      </c>
      <c r="E228" s="12" t="s">
        <v>14</v>
      </c>
      <c r="F228" s="12"/>
      <c r="G228" s="12" t="s">
        <v>799</v>
      </c>
      <c r="H228" s="11">
        <v>1932533.97</v>
      </c>
      <c r="I228" s="11">
        <f>(H228/$H$1)*'UPL Debt Allocated by DY'!$E$2</f>
        <v>19782.97110519413</v>
      </c>
      <c r="J228" s="11">
        <v>1362684.54</v>
      </c>
      <c r="K228" s="11">
        <f>(J228/$J$1)*'UPL Debt Allocated by DY'!$E$3</f>
        <v>22938.264578542246</v>
      </c>
      <c r="L228" s="11">
        <f>'UC Withheld Payment by Hospital'!J228+'UC Withheld Payment by Hospital'!M228</f>
        <v>3028773.5274579362</v>
      </c>
      <c r="M228" s="11">
        <f>'UC Withheld Payment by Hospital'!K228+'UC Withheld Payment by Hospital'!N228</f>
        <v>3340253.1831021048</v>
      </c>
      <c r="N228" s="11">
        <f>'UC Withheld Payment by Hospital'!L228+'UC Withheld Payment by Hospital'!O228</f>
        <v>3052320.2194952955</v>
      </c>
      <c r="O228" s="11">
        <f>(L228/$L$1)*'UPL Debt Allocated by DY'!$E$4</f>
        <v>82826.14382566273</v>
      </c>
      <c r="P228" s="11">
        <f>(M228/$M$1)*'UPL Debt Allocated by DY'!$E$5</f>
        <v>91334.596446212381</v>
      </c>
      <c r="Q228" s="11">
        <f>(N228/$N$1)*'UPL Debt Allocated by DY'!$E$6</f>
        <v>83461.851127904432</v>
      </c>
      <c r="R228" s="11">
        <f>'UC Withheld Payment by Hospital'!J228+'UC Withheld Payment by Hospital'!T228</f>
        <v>3028773.5274579362</v>
      </c>
      <c r="S228" s="11">
        <f>'UC Withheld Payment by Hospital'!K228+'UC Withheld Payment by Hospital'!U228</f>
        <v>3340253.1831021048</v>
      </c>
      <c r="T228" s="11">
        <f>'UC Withheld Payment by Hospital'!L228+'UC Withheld Payment by Hospital'!V228</f>
        <v>3052320.2194952955</v>
      </c>
      <c r="U228" s="11">
        <f>(R228/$R$1)*'UPL Debt Allocated by DY'!$E$4</f>
        <v>82826.14382566273</v>
      </c>
      <c r="V228" s="11">
        <f>(S228/$S$1)*'UPL Debt Allocated by DY'!$E$5</f>
        <v>91334.596446212337</v>
      </c>
      <c r="W228" s="11">
        <f>(T228/$T$1)*'UPL Debt Allocated by DY'!$E$6</f>
        <v>83461.851127904432</v>
      </c>
      <c r="X228" s="11">
        <f>'UC Withheld Payment by Hospital'!J228+'UC Withheld Payment by Hospital'!AA228</f>
        <v>2989755.65</v>
      </c>
      <c r="Y228" s="11">
        <f>'UC Withheld Payment by Hospital'!K228+'UC Withheld Payment by Hospital'!AB228</f>
        <v>3286726.87</v>
      </c>
      <c r="Z228" s="11">
        <f>'UC Withheld Payment by Hospital'!L228+'UC Withheld Payment by Hospital'!AC228</f>
        <v>2976424.47</v>
      </c>
      <c r="AA228" s="11">
        <f>(X228/$X$1)*'UPL Debt Allocated by DY'!$E$4</f>
        <v>81759.144163652454</v>
      </c>
      <c r="AB228" s="11">
        <f>(Y228/$Y$1)*'UPL Debt Allocated by DY'!$E$5</f>
        <v>89870.993557914611</v>
      </c>
      <c r="AC228" s="11">
        <f>(Z228/$Z$1)*'UPL Debt Allocated by DY'!$E$6</f>
        <v>81386.577470455508</v>
      </c>
    </row>
    <row r="229" spans="1:29" ht="16.2" x14ac:dyDescent="0.3">
      <c r="A229" s="13" t="s">
        <v>444</v>
      </c>
      <c r="B229" s="13" t="s">
        <v>444</v>
      </c>
      <c r="C229" s="12" t="s">
        <v>798</v>
      </c>
      <c r="D229" s="12" t="s">
        <v>28</v>
      </c>
      <c r="E229" s="12" t="s">
        <v>14</v>
      </c>
      <c r="F229" s="12"/>
      <c r="G229" s="12" t="s">
        <v>797</v>
      </c>
      <c r="H229" s="11">
        <v>1077077.02</v>
      </c>
      <c r="I229" s="11">
        <f>(H229/$H$1)*'UPL Debt Allocated by DY'!$E$2</f>
        <v>11025.826140964858</v>
      </c>
      <c r="J229" s="11">
        <v>1057152</v>
      </c>
      <c r="K229" s="11">
        <f>(J229/$J$1)*'UPL Debt Allocated by DY'!$E$3</f>
        <v>17795.19145035218</v>
      </c>
      <c r="L229" s="11">
        <f>'UC Withheld Payment by Hospital'!J229+'UC Withheld Payment by Hospital'!M229</f>
        <v>1184208.0054661301</v>
      </c>
      <c r="M229" s="11">
        <f>'UC Withheld Payment by Hospital'!K229+'UC Withheld Payment by Hospital'!N229</f>
        <v>1438035.1973883114</v>
      </c>
      <c r="N229" s="11">
        <f>'UC Withheld Payment by Hospital'!L229+'UC Withheld Payment by Hospital'!O229</f>
        <v>1208860.248993221</v>
      </c>
      <c r="O229" s="11">
        <f>(L229/$L$1)*'UPL Debt Allocated by DY'!$E$4</f>
        <v>32383.861550242986</v>
      </c>
      <c r="P229" s="11">
        <f>(M229/$M$1)*'UPL Debt Allocated by DY'!$E$5</f>
        <v>39321.080537653332</v>
      </c>
      <c r="Q229" s="11">
        <f>(N229/$N$1)*'UPL Debt Allocated by DY'!$E$6</f>
        <v>33054.760601951712</v>
      </c>
      <c r="R229" s="11">
        <f>'UC Withheld Payment by Hospital'!J229+'UC Withheld Payment by Hospital'!T229</f>
        <v>1185234.6159915277</v>
      </c>
      <c r="S229" s="11">
        <f>'UC Withheld Payment by Hospital'!K229+'UC Withheld Payment by Hospital'!U229</f>
        <v>1438035.1973883114</v>
      </c>
      <c r="T229" s="11">
        <f>'UC Withheld Payment by Hospital'!L229+'UC Withheld Payment by Hospital'!V229</f>
        <v>1208860.248993221</v>
      </c>
      <c r="U229" s="11">
        <f>(R229/$R$1)*'UPL Debt Allocated by DY'!$E$4</f>
        <v>32411.935683306641</v>
      </c>
      <c r="V229" s="11">
        <f>(S229/$S$1)*'UPL Debt Allocated by DY'!$E$5</f>
        <v>39321.080537653317</v>
      </c>
      <c r="W229" s="11">
        <f>(T229/$T$1)*'UPL Debt Allocated by DY'!$E$6</f>
        <v>33054.760601951712</v>
      </c>
      <c r="X229" s="11">
        <f>'UC Withheld Payment by Hospital'!J229+'UC Withheld Payment by Hospital'!AA229</f>
        <v>1163431.1380554999</v>
      </c>
      <c r="Y229" s="11">
        <f>'UC Withheld Payment by Hospital'!K229+'UC Withheld Payment by Hospital'!AB229</f>
        <v>1388790.5105448565</v>
      </c>
      <c r="Z229" s="11">
        <f>'UC Withheld Payment by Hospital'!L229+'UC Withheld Payment by Hospital'!AC229</f>
        <v>1176166.5315699417</v>
      </c>
      <c r="AA229" s="11">
        <f>(X229/$X$1)*'UPL Debt Allocated by DY'!$E$4</f>
        <v>31815.688396060683</v>
      </c>
      <c r="AB229" s="11">
        <f>(Y229/$Y$1)*'UPL Debt Allocated by DY'!$E$5</f>
        <v>37974.552788583176</v>
      </c>
      <c r="AC229" s="11">
        <f>(Z229/$Z$1)*'UPL Debt Allocated by DY'!$E$6</f>
        <v>32160.79208614153</v>
      </c>
    </row>
    <row r="230" spans="1:29" ht="16.2" x14ac:dyDescent="0.3">
      <c r="A230" s="13" t="s">
        <v>445</v>
      </c>
      <c r="B230" s="13" t="s">
        <v>445</v>
      </c>
      <c r="C230" s="12" t="s">
        <v>134</v>
      </c>
      <c r="D230" s="12" t="s">
        <v>28</v>
      </c>
      <c r="E230" s="12" t="s">
        <v>14</v>
      </c>
      <c r="F230" s="12"/>
      <c r="G230" s="12" t="s">
        <v>796</v>
      </c>
      <c r="H230" s="11">
        <v>971619.83999999997</v>
      </c>
      <c r="I230" s="11">
        <f>(H230/$H$1)*'UPL Debt Allocated by DY'!$E$2</f>
        <v>9946.2816790502984</v>
      </c>
      <c r="J230" s="11">
        <v>998332.82</v>
      </c>
      <c r="K230" s="11">
        <f>(J230/$J$1)*'UPL Debt Allocated by DY'!$E$3</f>
        <v>16805.079745457588</v>
      </c>
      <c r="L230" s="11">
        <f>'UC Withheld Payment by Hospital'!J230+'UC Withheld Payment by Hospital'!M230</f>
        <v>2032925.0907235963</v>
      </c>
      <c r="M230" s="11">
        <f>'UC Withheld Payment by Hospital'!K230+'UC Withheld Payment by Hospital'!N230</f>
        <v>1896127.1961512712</v>
      </c>
      <c r="N230" s="11">
        <f>'UC Withheld Payment by Hospital'!L230+'UC Withheld Payment by Hospital'!O230</f>
        <v>1578867.7788721945</v>
      </c>
      <c r="O230" s="11">
        <f>(L230/$L$1)*'UPL Debt Allocated by DY'!$E$4</f>
        <v>55593.244072095615</v>
      </c>
      <c r="P230" s="11">
        <f>(M230/$M$1)*'UPL Debt Allocated by DY'!$E$5</f>
        <v>51846.971704800475</v>
      </c>
      <c r="Q230" s="11">
        <f>(N230/$N$1)*'UPL Debt Allocated by DY'!$E$6</f>
        <v>43172.150375711695</v>
      </c>
      <c r="R230" s="11">
        <f>'UC Withheld Payment by Hospital'!J230+'UC Withheld Payment by Hospital'!T230</f>
        <v>2032925.0907235963</v>
      </c>
      <c r="S230" s="11">
        <f>'UC Withheld Payment by Hospital'!K230+'UC Withheld Payment by Hospital'!U230</f>
        <v>1896127.1961512712</v>
      </c>
      <c r="T230" s="11">
        <f>'UC Withheld Payment by Hospital'!L230+'UC Withheld Payment by Hospital'!V230</f>
        <v>1578867.7788721945</v>
      </c>
      <c r="U230" s="11">
        <f>(R230/$R$1)*'UPL Debt Allocated by DY'!$E$4</f>
        <v>55593.244072095615</v>
      </c>
      <c r="V230" s="11">
        <f>(S230/$S$1)*'UPL Debt Allocated by DY'!$E$5</f>
        <v>51846.971704800446</v>
      </c>
      <c r="W230" s="11">
        <f>(T230/$T$1)*'UPL Debt Allocated by DY'!$E$6</f>
        <v>43172.150375711695</v>
      </c>
      <c r="X230" s="11">
        <f>'UC Withheld Payment by Hospital'!J230+'UC Withheld Payment by Hospital'!AA230</f>
        <v>2010218.4573813744</v>
      </c>
      <c r="Y230" s="11">
        <f>'UC Withheld Payment by Hospital'!K230+'UC Withheld Payment by Hospital'!AB230</f>
        <v>1876093.7777225715</v>
      </c>
      <c r="Z230" s="11">
        <f>'UC Withheld Payment by Hospital'!L230+'UC Withheld Payment by Hospital'!AC230</f>
        <v>1546112.5402543109</v>
      </c>
      <c r="AA230" s="11">
        <f>(X230/$X$1)*'UPL Debt Allocated by DY'!$E$4</f>
        <v>54972.298708584713</v>
      </c>
      <c r="AB230" s="11">
        <f>(Y230/$Y$1)*'UPL Debt Allocated by DY'!$E$5</f>
        <v>51299.185627721148</v>
      </c>
      <c r="AC230" s="11">
        <f>(Z230/$Z$1)*'UPL Debt Allocated by DY'!$E$6</f>
        <v>42276.499640338676</v>
      </c>
    </row>
    <row r="231" spans="1:29" ht="16.2" x14ac:dyDescent="0.3">
      <c r="A231" s="13" t="s">
        <v>446</v>
      </c>
      <c r="B231" s="13" t="s">
        <v>446</v>
      </c>
      <c r="C231" s="12" t="s">
        <v>135</v>
      </c>
      <c r="D231" s="12" t="s">
        <v>13</v>
      </c>
      <c r="E231" s="12" t="s">
        <v>14</v>
      </c>
      <c r="F231" s="12"/>
      <c r="G231" s="12" t="s">
        <v>795</v>
      </c>
      <c r="H231" s="11">
        <v>2763369.94</v>
      </c>
      <c r="I231" s="11">
        <f>(H231/$H$1)*'UPL Debt Allocated by DY'!$E$2</f>
        <v>28288.075927577112</v>
      </c>
      <c r="J231" s="11">
        <v>4478980.2300000004</v>
      </c>
      <c r="K231" s="11">
        <f>(J231/$J$1)*'UPL Debt Allocated by DY'!$E$3</f>
        <v>75395.317508922511</v>
      </c>
      <c r="L231" s="11">
        <f>'UC Withheld Payment by Hospital'!J231+'UC Withheld Payment by Hospital'!M231</f>
        <v>3687741.1433511595</v>
      </c>
      <c r="M231" s="11">
        <f>'UC Withheld Payment by Hospital'!K231+'UC Withheld Payment by Hospital'!N231</f>
        <v>3491872.1688305009</v>
      </c>
      <c r="N231" s="11">
        <f>'UC Withheld Payment by Hospital'!L231+'UC Withheld Payment by Hospital'!O231</f>
        <v>3613520.7828499014</v>
      </c>
      <c r="O231" s="11">
        <f>(L231/$L$1)*'UPL Debt Allocated by DY'!$E$4</f>
        <v>100846.55573022504</v>
      </c>
      <c r="P231" s="11">
        <f>(M231/$M$1)*'UPL Debt Allocated by DY'!$E$5</f>
        <v>95480.407591649666</v>
      </c>
      <c r="Q231" s="11">
        <f>(N231/$N$1)*'UPL Debt Allocated by DY'!$E$6</f>
        <v>98807.173539503521</v>
      </c>
      <c r="R231" s="11">
        <f>'UC Withheld Payment by Hospital'!J231+'UC Withheld Payment by Hospital'!T231</f>
        <v>3687741.1433511595</v>
      </c>
      <c r="S231" s="11">
        <f>'UC Withheld Payment by Hospital'!K231+'UC Withheld Payment by Hospital'!U231</f>
        <v>3491872.1688305009</v>
      </c>
      <c r="T231" s="11">
        <f>'UC Withheld Payment by Hospital'!L231+'UC Withheld Payment by Hospital'!V231</f>
        <v>3613520.7828499014</v>
      </c>
      <c r="U231" s="11">
        <f>(R231/$R$1)*'UPL Debt Allocated by DY'!$E$4</f>
        <v>100846.55573022504</v>
      </c>
      <c r="V231" s="11">
        <f>(S231/$S$1)*'UPL Debt Allocated by DY'!$E$5</f>
        <v>95480.407591649622</v>
      </c>
      <c r="W231" s="11">
        <f>(T231/$T$1)*'UPL Debt Allocated by DY'!$E$6</f>
        <v>98807.173539503521</v>
      </c>
      <c r="X231" s="11">
        <f>'UC Withheld Payment by Hospital'!J231+'UC Withheld Payment by Hospital'!AA231</f>
        <v>3642787.29</v>
      </c>
      <c r="Y231" s="11">
        <f>'UC Withheld Payment by Hospital'!K231+'UC Withheld Payment by Hospital'!AB231</f>
        <v>3516414.789799667</v>
      </c>
      <c r="Z231" s="11">
        <f>'UC Withheld Payment by Hospital'!L231+'UC Withheld Payment by Hospital'!AC231</f>
        <v>3550164.5079242708</v>
      </c>
      <c r="AA231" s="11">
        <f>(X231/$X$1)*'UPL Debt Allocated by DY'!$E$4</f>
        <v>99617.228317849615</v>
      </c>
      <c r="AB231" s="11">
        <f>(Y231/$Y$1)*'UPL Debt Allocated by DY'!$E$5</f>
        <v>96151.491566149372</v>
      </c>
      <c r="AC231" s="11">
        <f>(Z231/$Z$1)*'UPL Debt Allocated by DY'!$E$6</f>
        <v>97074.776017091484</v>
      </c>
    </row>
    <row r="232" spans="1:29" ht="16.2" x14ac:dyDescent="0.3">
      <c r="A232" s="13" t="s">
        <v>447</v>
      </c>
      <c r="B232" s="13" t="s">
        <v>447</v>
      </c>
      <c r="C232" s="12" t="s">
        <v>794</v>
      </c>
      <c r="D232" s="12" t="s">
        <v>13</v>
      </c>
      <c r="E232" s="12" t="s">
        <v>14</v>
      </c>
      <c r="F232" s="12"/>
      <c r="G232" s="12" t="s">
        <v>793</v>
      </c>
      <c r="H232" s="11">
        <v>914792.2</v>
      </c>
      <c r="I232" s="11">
        <f>(H232/$H$1)*'UPL Debt Allocated by DY'!$E$2</f>
        <v>9364.5482774395769</v>
      </c>
      <c r="J232" s="11">
        <v>3302389.1100000003</v>
      </c>
      <c r="K232" s="11">
        <f>(J232/$J$1)*'UPL Debt Allocated by DY'!$E$3</f>
        <v>55589.590197065467</v>
      </c>
      <c r="L232" s="11">
        <f>'UC Withheld Payment by Hospital'!J232+'UC Withheld Payment by Hospital'!M232</f>
        <v>3599928.2448886749</v>
      </c>
      <c r="M232" s="11">
        <f>'UC Withheld Payment by Hospital'!K232+'UC Withheld Payment by Hospital'!N232</f>
        <v>4213167.1221819445</v>
      </c>
      <c r="N232" s="11">
        <f>'UC Withheld Payment by Hospital'!L232+'UC Withheld Payment by Hospital'!O232</f>
        <v>5112233.366145716</v>
      </c>
      <c r="O232" s="11">
        <f>(L232/$L$1)*'UPL Debt Allocated by DY'!$E$4</f>
        <v>98445.18643276341</v>
      </c>
      <c r="P232" s="11">
        <f>(M232/$M$1)*'UPL Debt Allocated by DY'!$E$5</f>
        <v>115203.21896903797</v>
      </c>
      <c r="Q232" s="11">
        <f>(N232/$N$1)*'UPL Debt Allocated by DY'!$E$6</f>
        <v>139787.58107067511</v>
      </c>
      <c r="R232" s="11">
        <f>'UC Withheld Payment by Hospital'!J232+'UC Withheld Payment by Hospital'!T232</f>
        <v>3599928.2448886749</v>
      </c>
      <c r="S232" s="11">
        <f>'UC Withheld Payment by Hospital'!K232+'UC Withheld Payment by Hospital'!U232</f>
        <v>4213167.1221819445</v>
      </c>
      <c r="T232" s="11">
        <f>'UC Withheld Payment by Hospital'!L232+'UC Withheld Payment by Hospital'!V232</f>
        <v>5112233.366145716</v>
      </c>
      <c r="U232" s="11">
        <f>(R232/$R$1)*'UPL Debt Allocated by DY'!$E$4</f>
        <v>98445.18643276341</v>
      </c>
      <c r="V232" s="11">
        <f>(S232/$S$1)*'UPL Debt Allocated by DY'!$E$5</f>
        <v>115203.21896903792</v>
      </c>
      <c r="W232" s="11">
        <f>(T232/$T$1)*'UPL Debt Allocated by DY'!$E$6</f>
        <v>139787.58107067511</v>
      </c>
      <c r="X232" s="11">
        <f>'UC Withheld Payment by Hospital'!J232+'UC Withheld Payment by Hospital'!AA232</f>
        <v>3572024.16</v>
      </c>
      <c r="Y232" s="11">
        <f>'UC Withheld Payment by Hospital'!K232+'UC Withheld Payment by Hospital'!AB232</f>
        <v>4142687.2698779628</v>
      </c>
      <c r="Z232" s="11">
        <f>'UC Withheld Payment by Hospital'!L232+'UC Withheld Payment by Hospital'!AC232</f>
        <v>4980970.0999999996</v>
      </c>
      <c r="AA232" s="11">
        <f>(X232/$X$1)*'UPL Debt Allocated by DY'!$E$4</f>
        <v>97682.109323378842</v>
      </c>
      <c r="AB232" s="11">
        <f>(Y232/$Y$1)*'UPL Debt Allocated by DY'!$E$5</f>
        <v>113276.04503493691</v>
      </c>
      <c r="AC232" s="11">
        <f>(Z232/$Z$1)*'UPL Debt Allocated by DY'!$E$6</f>
        <v>136198.35242171373</v>
      </c>
    </row>
    <row r="233" spans="1:29" ht="16.2" x14ac:dyDescent="0.3">
      <c r="A233" s="13" t="s">
        <v>609</v>
      </c>
      <c r="B233" s="13" t="s">
        <v>609</v>
      </c>
      <c r="C233" s="12" t="s">
        <v>592</v>
      </c>
      <c r="D233" s="12" t="s">
        <v>13</v>
      </c>
      <c r="E233" s="12"/>
      <c r="F233" s="12"/>
      <c r="G233" s="12" t="s">
        <v>792</v>
      </c>
      <c r="H233" s="11">
        <v>3650805.26</v>
      </c>
      <c r="I233" s="11">
        <f>(H233/$H$1)*'UPL Debt Allocated by DY'!$E$2</f>
        <v>37372.577191629258</v>
      </c>
      <c r="J233" s="11">
        <v>320804.74</v>
      </c>
      <c r="K233" s="11">
        <f>(J233/$J$1)*'UPL Debt Allocated by DY'!$E$3</f>
        <v>5400.1522642727377</v>
      </c>
      <c r="L233" s="11">
        <f>'UC Withheld Payment by Hospital'!J233+'UC Withheld Payment by Hospital'!M233</f>
        <v>604991.57349247928</v>
      </c>
      <c r="M233" s="11">
        <f>'UC Withheld Payment by Hospital'!K233+'UC Withheld Payment by Hospital'!N233</f>
        <v>381113.40738252492</v>
      </c>
      <c r="N233" s="11">
        <f>'UC Withheld Payment by Hospital'!L233+'UC Withheld Payment by Hospital'!O233</f>
        <v>0</v>
      </c>
      <c r="O233" s="11">
        <f>(L233/$L$1)*'UPL Debt Allocated by DY'!$E$4</f>
        <v>16544.359829194262</v>
      </c>
      <c r="P233" s="11">
        <f>(M233/$M$1)*'UPL Debt Allocated by DY'!$E$5</f>
        <v>10421.01821491171</v>
      </c>
      <c r="Q233" s="11">
        <f>(N233/$N$1)*'UPL Debt Allocated by DY'!$E$6</f>
        <v>0</v>
      </c>
      <c r="R233" s="11">
        <f>'UC Withheld Payment by Hospital'!J233+'UC Withheld Payment by Hospital'!T233</f>
        <v>617673.28171419434</v>
      </c>
      <c r="S233" s="11">
        <f>'UC Withheld Payment by Hospital'!K233+'UC Withheld Payment by Hospital'!U233</f>
        <v>393405.35750710987</v>
      </c>
      <c r="T233" s="11">
        <f>'UC Withheld Payment by Hospital'!L233+'UC Withheld Payment by Hospital'!V233</f>
        <v>0</v>
      </c>
      <c r="U233" s="11">
        <f>(R233/$R$1)*'UPL Debt Allocated by DY'!$E$4</f>
        <v>16891.159277751398</v>
      </c>
      <c r="V233" s="11">
        <f>(S233/$S$1)*'UPL Debt Allocated by DY'!$E$5</f>
        <v>10757.124564527783</v>
      </c>
      <c r="W233" s="11">
        <f>(T233/$T$1)*'UPL Debt Allocated by DY'!$E$6</f>
        <v>0</v>
      </c>
      <c r="X233" s="11">
        <f>'UC Withheld Payment by Hospital'!J233+'UC Withheld Payment by Hospital'!AA233</f>
        <v>1493292.112560621</v>
      </c>
      <c r="Y233" s="11">
        <f>'UC Withheld Payment by Hospital'!K233+'UC Withheld Payment by Hospital'!AB233</f>
        <v>1790125.5233791457</v>
      </c>
      <c r="Z233" s="11">
        <f>'UC Withheld Payment by Hospital'!L233+'UC Withheld Payment by Hospital'!AC233</f>
        <v>0</v>
      </c>
      <c r="AA233" s="11">
        <f>(X233/$X$1)*'UPL Debt Allocated by DY'!$E$4</f>
        <v>40836.208507303578</v>
      </c>
      <c r="AB233" s="11">
        <f>(Y233/$Y$1)*'UPL Debt Allocated by DY'!$E$5</f>
        <v>48948.502794047417</v>
      </c>
      <c r="AC233" s="11">
        <f>(Z233/$Z$1)*'UPL Debt Allocated by DY'!$E$6</f>
        <v>0</v>
      </c>
    </row>
    <row r="234" spans="1:29" ht="16.2" x14ac:dyDescent="0.3">
      <c r="A234" s="13" t="s">
        <v>448</v>
      </c>
      <c r="B234" s="13" t="s">
        <v>448</v>
      </c>
      <c r="C234" s="12" t="s">
        <v>136</v>
      </c>
      <c r="D234" s="12" t="s">
        <v>13</v>
      </c>
      <c r="E234" s="12"/>
      <c r="F234" s="12"/>
      <c r="G234" s="12" t="s">
        <v>678</v>
      </c>
      <c r="H234" s="11">
        <v>635695.89</v>
      </c>
      <c r="I234" s="11">
        <f>(H234/$H$1)*'UPL Debt Allocated by DY'!$E$2</f>
        <v>6507.4941081427223</v>
      </c>
      <c r="J234" s="11">
        <v>7228175.4800000004</v>
      </c>
      <c r="K234" s="11">
        <f>(J234/$J$1)*'UPL Debt Allocated by DY'!$E$3</f>
        <v>121672.91600767085</v>
      </c>
      <c r="L234" s="11">
        <f>'UC Withheld Payment by Hospital'!J234+'UC Withheld Payment by Hospital'!M234</f>
        <v>6748813.3204599945</v>
      </c>
      <c r="M234" s="11">
        <f>'UC Withheld Payment by Hospital'!K234+'UC Withheld Payment by Hospital'!N234</f>
        <v>5408150.6839405373</v>
      </c>
      <c r="N234" s="11">
        <f>'UC Withheld Payment by Hospital'!L234+'UC Withheld Payment by Hospital'!O234</f>
        <v>5261554.7561207488</v>
      </c>
      <c r="O234" s="11">
        <f>(L234/$L$1)*'UPL Debt Allocated by DY'!$E$4</f>
        <v>184555.95232375164</v>
      </c>
      <c r="P234" s="11">
        <f>(M234/$M$1)*'UPL Debt Allocated by DY'!$E$5</f>
        <v>147878.38920021092</v>
      </c>
      <c r="Q234" s="11">
        <f>(N234/$N$1)*'UPL Debt Allocated by DY'!$E$6</f>
        <v>143870.58636635428</v>
      </c>
      <c r="R234" s="11">
        <f>'UC Withheld Payment by Hospital'!J234+'UC Withheld Payment by Hospital'!T234</f>
        <v>6758029.2593194265</v>
      </c>
      <c r="S234" s="11">
        <f>'UC Withheld Payment by Hospital'!K234+'UC Withheld Payment by Hospital'!U234</f>
        <v>5420580.2358351806</v>
      </c>
      <c r="T234" s="11">
        <f>'UC Withheld Payment by Hospital'!L234+'UC Withheld Payment by Hospital'!V234</f>
        <v>5281865.9039472574</v>
      </c>
      <c r="U234" s="11">
        <f>(R234/$R$1)*'UPL Debt Allocated by DY'!$E$4</f>
        <v>184807.97535239335</v>
      </c>
      <c r="V234" s="11">
        <f>(S234/$S$1)*'UPL Debt Allocated by DY'!$E$5</f>
        <v>148218.25807962622</v>
      </c>
      <c r="W234" s="11">
        <f>(T234/$T$1)*'UPL Debt Allocated by DY'!$E$6</f>
        <v>144425.96911594446</v>
      </c>
      <c r="X234" s="11">
        <f>'UC Withheld Payment by Hospital'!J234+'UC Withheld Payment by Hospital'!AA234</f>
        <v>6534059.5899999999</v>
      </c>
      <c r="Y234" s="11">
        <f>'UC Withheld Payment by Hospital'!K234+'UC Withheld Payment by Hospital'!AB234</f>
        <v>5154624.82</v>
      </c>
      <c r="Z234" s="11">
        <f>'UC Withheld Payment by Hospital'!L234+'UC Withheld Payment by Hospital'!AC234</f>
        <v>5016332.38</v>
      </c>
      <c r="AA234" s="11">
        <f>(X234/$X$1)*'UPL Debt Allocated by DY'!$E$4</f>
        <v>178683.20442598907</v>
      </c>
      <c r="AB234" s="11">
        <f>(Y234/$Y$1)*'UPL Debt Allocated by DY'!$E$5</f>
        <v>140946.07562924351</v>
      </c>
      <c r="AC234" s="11">
        <f>(Z234/$Z$1)*'UPL Debt Allocated by DY'!$E$6</f>
        <v>137165.28941936311</v>
      </c>
    </row>
    <row r="235" spans="1:29" ht="16.2" x14ac:dyDescent="0.3">
      <c r="A235" s="13" t="s">
        <v>449</v>
      </c>
      <c r="B235" s="13" t="s">
        <v>449</v>
      </c>
      <c r="C235" s="12" t="s">
        <v>137</v>
      </c>
      <c r="D235" s="12" t="s">
        <v>28</v>
      </c>
      <c r="E235" s="12"/>
      <c r="F235" s="12"/>
      <c r="G235" s="12" t="s">
        <v>704</v>
      </c>
      <c r="H235" s="11">
        <v>0</v>
      </c>
      <c r="I235" s="11">
        <f>(H235/$H$1)*'UPL Debt Allocated by DY'!$E$2</f>
        <v>0</v>
      </c>
      <c r="J235" s="11">
        <v>0</v>
      </c>
      <c r="K235" s="11">
        <f>(J235/$J$1)*'UPL Debt Allocated by DY'!$E$3</f>
        <v>0</v>
      </c>
      <c r="L235" s="11">
        <f>'UC Withheld Payment by Hospital'!J235+'UC Withheld Payment by Hospital'!M235</f>
        <v>0</v>
      </c>
      <c r="M235" s="11">
        <f>'UC Withheld Payment by Hospital'!K235+'UC Withheld Payment by Hospital'!N235</f>
        <v>116170.41811790853</v>
      </c>
      <c r="N235" s="11">
        <f>'UC Withheld Payment by Hospital'!L235+'UC Withheld Payment by Hospital'!O235</f>
        <v>1219639.1868108909</v>
      </c>
      <c r="O235" s="11">
        <f>(L235/$L$1)*'UPL Debt Allocated by DY'!$E$4</f>
        <v>0</v>
      </c>
      <c r="P235" s="11">
        <f>(M235/$M$1)*'UPL Debt Allocated by DY'!$E$5</f>
        <v>3176.5191667097042</v>
      </c>
      <c r="Q235" s="11">
        <f>(N235/$N$1)*'UPL Debt Allocated by DY'!$E$6</f>
        <v>33349.497077407112</v>
      </c>
      <c r="R235" s="11">
        <f>'UC Withheld Payment by Hospital'!J235+'UC Withheld Payment by Hospital'!T235</f>
        <v>0</v>
      </c>
      <c r="S235" s="11">
        <f>'UC Withheld Payment by Hospital'!K235+'UC Withheld Payment by Hospital'!U235</f>
        <v>121865.87742204331</v>
      </c>
      <c r="T235" s="11">
        <f>'UC Withheld Payment by Hospital'!L235+'UC Withheld Payment by Hospital'!V235</f>
        <v>1223391.400814116</v>
      </c>
      <c r="U235" s="11">
        <f>(R235/$R$1)*'UPL Debt Allocated by DY'!$E$4</f>
        <v>0</v>
      </c>
      <c r="V235" s="11">
        <f>(S235/$S$1)*'UPL Debt Allocated by DY'!$E$5</f>
        <v>3332.2536121555027</v>
      </c>
      <c r="W235" s="11">
        <f>(T235/$T$1)*'UPL Debt Allocated by DY'!$E$6</f>
        <v>33452.096642333818</v>
      </c>
      <c r="X235" s="11">
        <f>'UC Withheld Payment by Hospital'!J235+'UC Withheld Payment by Hospital'!AA235</f>
        <v>0</v>
      </c>
      <c r="Y235" s="11">
        <f>'UC Withheld Payment by Hospital'!K235+'UC Withheld Payment by Hospital'!AB235</f>
        <v>791740.97905856057</v>
      </c>
      <c r="Z235" s="11">
        <f>'UC Withheld Payment by Hospital'!L235+'UC Withheld Payment by Hospital'!AC235</f>
        <v>1174679.5440242486</v>
      </c>
      <c r="AA235" s="11">
        <f>(X235/$X$1)*'UPL Debt Allocated by DY'!$E$4</f>
        <v>0</v>
      </c>
      <c r="AB235" s="11">
        <f>(Y235/$Y$1)*'UPL Debt Allocated by DY'!$E$5</f>
        <v>21649.060370054085</v>
      </c>
      <c r="AC235" s="11">
        <f>(Z235/$Z$1)*'UPL Debt Allocated by DY'!$E$6</f>
        <v>32120.132284992553</v>
      </c>
    </row>
    <row r="236" spans="1:29" ht="16.2" x14ac:dyDescent="0.3">
      <c r="A236" s="13" t="s">
        <v>450</v>
      </c>
      <c r="B236" s="13" t="s">
        <v>450</v>
      </c>
      <c r="C236" s="12" t="s">
        <v>138</v>
      </c>
      <c r="D236" s="12" t="s">
        <v>28</v>
      </c>
      <c r="E236" s="12" t="s">
        <v>14</v>
      </c>
      <c r="F236" s="12"/>
      <c r="G236" s="12" t="s">
        <v>791</v>
      </c>
      <c r="H236" s="11">
        <v>1612824.66</v>
      </c>
      <c r="I236" s="11">
        <f>(H236/$H$1)*'UPL Debt Allocated by DY'!$E$2</f>
        <v>16510.169622800753</v>
      </c>
      <c r="J236" s="11">
        <v>1668166.06</v>
      </c>
      <c r="K236" s="11">
        <f>(J236/$J$1)*'UPL Debt Allocated by DY'!$E$3</f>
        <v>28080.478879744522</v>
      </c>
      <c r="L236" s="11">
        <f>'UC Withheld Payment by Hospital'!J236+'UC Withheld Payment by Hospital'!M236</f>
        <v>1740558.6014554973</v>
      </c>
      <c r="M236" s="11">
        <f>'UC Withheld Payment by Hospital'!K236+'UC Withheld Payment by Hospital'!N236</f>
        <v>1606726.4388070584</v>
      </c>
      <c r="N236" s="11">
        <f>'UC Withheld Payment by Hospital'!L236+'UC Withheld Payment by Hospital'!O236</f>
        <v>1005789.8319900103</v>
      </c>
      <c r="O236" s="11">
        <f>(L236/$L$1)*'UPL Debt Allocated by DY'!$E$4</f>
        <v>47598.064283843858</v>
      </c>
      <c r="P236" s="11">
        <f>(M236/$M$1)*'UPL Debt Allocated by DY'!$E$5</f>
        <v>43933.708866827772</v>
      </c>
      <c r="Q236" s="11">
        <f>(N236/$N$1)*'UPL Debt Allocated by DY'!$E$6</f>
        <v>27502.055874527694</v>
      </c>
      <c r="R236" s="11">
        <f>'UC Withheld Payment by Hospital'!J236+'UC Withheld Payment by Hospital'!T236</f>
        <v>1740558.6014554973</v>
      </c>
      <c r="S236" s="11">
        <f>'UC Withheld Payment by Hospital'!K236+'UC Withheld Payment by Hospital'!U236</f>
        <v>1606726.4388070584</v>
      </c>
      <c r="T236" s="11">
        <f>'UC Withheld Payment by Hospital'!L236+'UC Withheld Payment by Hospital'!V236</f>
        <v>1005789.8319900103</v>
      </c>
      <c r="U236" s="11">
        <f>(R236/$R$1)*'UPL Debt Allocated by DY'!$E$4</f>
        <v>47598.064283843858</v>
      </c>
      <c r="V236" s="11">
        <f>(S236/$S$1)*'UPL Debt Allocated by DY'!$E$5</f>
        <v>43933.708866827757</v>
      </c>
      <c r="W236" s="11">
        <f>(T236/$T$1)*'UPL Debt Allocated by DY'!$E$6</f>
        <v>27502.055874527694</v>
      </c>
      <c r="X236" s="11">
        <f>'UC Withheld Payment by Hospital'!J236+'UC Withheld Payment by Hospital'!AA236</f>
        <v>1718828.779174885</v>
      </c>
      <c r="Y236" s="11">
        <f>'UC Withheld Payment by Hospital'!K236+'UC Withheld Payment by Hospital'!AB236</f>
        <v>1577102.874591107</v>
      </c>
      <c r="Z236" s="11">
        <f>'UC Withheld Payment by Hospital'!L236+'UC Withheld Payment by Hospital'!AC236</f>
        <v>987490.29326628067</v>
      </c>
      <c r="AA236" s="11">
        <f>(X236/$X$1)*'UPL Debt Allocated by DY'!$E$4</f>
        <v>47003.831215836712</v>
      </c>
      <c r="AB236" s="11">
        <f>(Y236/$Y$1)*'UPL Debt Allocated by DY'!$E$5</f>
        <v>43123.693537256411</v>
      </c>
      <c r="AC236" s="11">
        <f>(Z236/$Z$1)*'UPL Debt Allocated by DY'!$E$6</f>
        <v>27001.678041653435</v>
      </c>
    </row>
    <row r="237" spans="1:29" ht="16.2" x14ac:dyDescent="0.3">
      <c r="A237" s="13" t="s">
        <v>451</v>
      </c>
      <c r="B237" s="13" t="s">
        <v>451</v>
      </c>
      <c r="C237" s="12" t="s">
        <v>139</v>
      </c>
      <c r="D237" s="12" t="s">
        <v>28</v>
      </c>
      <c r="E237" s="12" t="s">
        <v>14</v>
      </c>
      <c r="F237" s="12"/>
      <c r="G237" s="12" t="s">
        <v>790</v>
      </c>
      <c r="H237" s="11">
        <v>313138.53999999998</v>
      </c>
      <c r="I237" s="11">
        <f>(H237/$H$1)*'UPL Debt Allocated by DY'!$E$2</f>
        <v>3205.5377990290517</v>
      </c>
      <c r="J237" s="11">
        <v>235630.02000000002</v>
      </c>
      <c r="K237" s="11">
        <f>(J237/$J$1)*'UPL Debt Allocated by DY'!$E$3</f>
        <v>3966.393969221373</v>
      </c>
      <c r="L237" s="11">
        <f>'UC Withheld Payment by Hospital'!J237+'UC Withheld Payment by Hospital'!M237</f>
        <v>825966.09769831365</v>
      </c>
      <c r="M237" s="11">
        <f>'UC Withheld Payment by Hospital'!K237+'UC Withheld Payment by Hospital'!N237</f>
        <v>175994.70926433647</v>
      </c>
      <c r="N237" s="11">
        <f>'UC Withheld Payment by Hospital'!L237+'UC Withheld Payment by Hospital'!O237</f>
        <v>156951.97261138938</v>
      </c>
      <c r="O237" s="11">
        <f>(L237/$L$1)*'UPL Debt Allocated by DY'!$E$4</f>
        <v>22587.224228844894</v>
      </c>
      <c r="P237" s="11">
        <f>(M237/$M$1)*'UPL Debt Allocated by DY'!$E$5</f>
        <v>4812.3315408080207</v>
      </c>
      <c r="Q237" s="11">
        <f>(N237/$N$1)*'UPL Debt Allocated by DY'!$E$6</f>
        <v>4291.6539649593942</v>
      </c>
      <c r="R237" s="11">
        <f>'UC Withheld Payment by Hospital'!J237+'UC Withheld Payment by Hospital'!T237</f>
        <v>825966.09769831365</v>
      </c>
      <c r="S237" s="11">
        <f>'UC Withheld Payment by Hospital'!K237+'UC Withheld Payment by Hospital'!U237</f>
        <v>175994.70926433647</v>
      </c>
      <c r="T237" s="11">
        <f>'UC Withheld Payment by Hospital'!L237+'UC Withheld Payment by Hospital'!V237</f>
        <v>156951.97261138938</v>
      </c>
      <c r="U237" s="11">
        <f>(R237/$R$1)*'UPL Debt Allocated by DY'!$E$4</f>
        <v>22587.224228844894</v>
      </c>
      <c r="V237" s="11">
        <f>(S237/$S$1)*'UPL Debt Allocated by DY'!$E$5</f>
        <v>4812.3315408080189</v>
      </c>
      <c r="W237" s="11">
        <f>(T237/$T$1)*'UPL Debt Allocated by DY'!$E$6</f>
        <v>4291.6539649593942</v>
      </c>
      <c r="X237" s="11">
        <f>'UC Withheld Payment by Hospital'!J237+'UC Withheld Payment by Hospital'!AA237</f>
        <v>823196.1</v>
      </c>
      <c r="Y237" s="11">
        <f>'UC Withheld Payment by Hospital'!K237+'UC Withheld Payment by Hospital'!AB237</f>
        <v>171867.5</v>
      </c>
      <c r="Z237" s="11">
        <f>'UC Withheld Payment by Hospital'!L237+'UC Withheld Payment by Hospital'!AC237</f>
        <v>166571.75617773054</v>
      </c>
      <c r="AA237" s="11">
        <f>(X237/$X$1)*'UPL Debt Allocated by DY'!$E$4</f>
        <v>22511.474680165407</v>
      </c>
      <c r="AB237" s="11">
        <f>(Y237/$Y$1)*'UPL Debt Allocated by DY'!$E$5</f>
        <v>4699.4787203948254</v>
      </c>
      <c r="AC237" s="11">
        <f>(Z237/$Z$1)*'UPL Debt Allocated by DY'!$E$6</f>
        <v>4554.6948276999919</v>
      </c>
    </row>
    <row r="238" spans="1:29" ht="16.2" x14ac:dyDescent="0.3">
      <c r="A238" s="13" t="s">
        <v>452</v>
      </c>
      <c r="B238" s="13" t="s">
        <v>452</v>
      </c>
      <c r="C238" s="12" t="s">
        <v>140</v>
      </c>
      <c r="D238" s="12" t="s">
        <v>13</v>
      </c>
      <c r="E238" s="12"/>
      <c r="F238" s="12"/>
      <c r="G238" s="12" t="s">
        <v>789</v>
      </c>
      <c r="H238" s="11">
        <v>17056335.079999998</v>
      </c>
      <c r="I238" s="11">
        <f>(H238/$H$1)*'UPL Debt Allocated by DY'!$E$2</f>
        <v>174602.35591519714</v>
      </c>
      <c r="J238" s="11">
        <v>11804434.73</v>
      </c>
      <c r="K238" s="11">
        <f>(J238/$J$1)*'UPL Debt Allocated by DY'!$E$3</f>
        <v>198705.74523203506</v>
      </c>
      <c r="L238" s="11">
        <f>'UC Withheld Payment by Hospital'!J238+'UC Withheld Payment by Hospital'!M238</f>
        <v>11997892.593044136</v>
      </c>
      <c r="M238" s="11">
        <f>'UC Withheld Payment by Hospital'!K238+'UC Withheld Payment by Hospital'!N238</f>
        <v>14239280.608835438</v>
      </c>
      <c r="N238" s="11">
        <f>'UC Withheld Payment by Hospital'!L238+'UC Withheld Payment by Hospital'!O238</f>
        <v>11935396.273488713</v>
      </c>
      <c r="O238" s="11">
        <f>(L238/$L$1)*'UPL Debt Allocated by DY'!$E$4</f>
        <v>328099.5322058223</v>
      </c>
      <c r="P238" s="11">
        <f>(M238/$M$1)*'UPL Debt Allocated by DY'!$E$5</f>
        <v>389353.40430827666</v>
      </c>
      <c r="Q238" s="11">
        <f>(N238/$N$1)*'UPL Debt Allocated by DY'!$E$6</f>
        <v>326358.37503811275</v>
      </c>
      <c r="R238" s="11">
        <f>'UC Withheld Payment by Hospital'!J238+'UC Withheld Payment by Hospital'!T238</f>
        <v>12023443.419850623</v>
      </c>
      <c r="S238" s="11">
        <f>'UC Withheld Payment by Hospital'!K238+'UC Withheld Payment by Hospital'!U238</f>
        <v>14273466.992635228</v>
      </c>
      <c r="T238" s="11">
        <f>'UC Withheld Payment by Hospital'!L238+'UC Withheld Payment by Hospital'!V238</f>
        <v>11984272.929965291</v>
      </c>
      <c r="U238" s="11">
        <f>(R238/$R$1)*'UPL Debt Allocated by DY'!$E$4</f>
        <v>328798.2561073465</v>
      </c>
      <c r="V238" s="11">
        <f>(S238/$S$1)*'UPL Debt Allocated by DY'!$E$5</f>
        <v>390288.18361905002</v>
      </c>
      <c r="W238" s="11">
        <f>(T238/$T$1)*'UPL Debt Allocated by DY'!$E$6</f>
        <v>327694.84563527454</v>
      </c>
      <c r="X238" s="11">
        <f>'UC Withheld Payment by Hospital'!J238+'UC Withheld Payment by Hospital'!AA238</f>
        <v>11402496.350000003</v>
      </c>
      <c r="Y238" s="11">
        <f>'UC Withheld Payment by Hospital'!K238+'UC Withheld Payment by Hospital'!AB238</f>
        <v>13541980.130000001</v>
      </c>
      <c r="Z238" s="11">
        <f>'UC Withheld Payment by Hospital'!L238+'UC Withheld Payment by Hospital'!AC238</f>
        <v>11345294.229999999</v>
      </c>
      <c r="AA238" s="11">
        <f>(X238/$X$1)*'UPL Debt Allocated by DY'!$E$4</f>
        <v>311817.57041086996</v>
      </c>
      <c r="AB238" s="11">
        <f>(Y238/$Y$1)*'UPL Debt Allocated by DY'!$E$5</f>
        <v>370286.68859990721</v>
      </c>
      <c r="AC238" s="11">
        <f>(Z238/$Z$1)*'UPL Debt Allocated by DY'!$E$6</f>
        <v>310222.77806196327</v>
      </c>
    </row>
    <row r="239" spans="1:29" ht="16.2" x14ac:dyDescent="0.3">
      <c r="A239" s="13" t="s">
        <v>453</v>
      </c>
      <c r="B239" s="13" t="s">
        <v>453</v>
      </c>
      <c r="C239" s="12" t="s">
        <v>141</v>
      </c>
      <c r="D239" s="12" t="s">
        <v>28</v>
      </c>
      <c r="E239" s="12" t="s">
        <v>14</v>
      </c>
      <c r="F239" s="12"/>
      <c r="G239" s="12" t="s">
        <v>788</v>
      </c>
      <c r="H239" s="11">
        <v>1155397.0899999999</v>
      </c>
      <c r="I239" s="11">
        <f>(H239/$H$1)*'UPL Debt Allocated by DY'!$E$2</f>
        <v>11827.573331865093</v>
      </c>
      <c r="J239" s="11">
        <v>489360.99</v>
      </c>
      <c r="K239" s="11">
        <f>(J239/$J$1)*'UPL Debt Allocated by DY'!$E$3</f>
        <v>8237.4838295570353</v>
      </c>
      <c r="L239" s="11">
        <f>'UC Withheld Payment by Hospital'!J239+'UC Withheld Payment by Hospital'!M239</f>
        <v>956562.78702948359</v>
      </c>
      <c r="M239" s="11">
        <f>'UC Withheld Payment by Hospital'!K239+'UC Withheld Payment by Hospital'!N239</f>
        <v>1160920.6812054617</v>
      </c>
      <c r="N239" s="11">
        <f>'UC Withheld Payment by Hospital'!L239+'UC Withheld Payment by Hospital'!O239</f>
        <v>1179582.9780450095</v>
      </c>
      <c r="O239" s="11">
        <f>(L239/$L$1)*'UPL Debt Allocated by DY'!$E$4</f>
        <v>26158.577476500057</v>
      </c>
      <c r="P239" s="11">
        <f>(M239/$M$1)*'UPL Debt Allocated by DY'!$E$5</f>
        <v>31743.767945605345</v>
      </c>
      <c r="Q239" s="11">
        <f>(N239/$N$1)*'UPL Debt Allocated by DY'!$E$6</f>
        <v>32254.210511006469</v>
      </c>
      <c r="R239" s="11">
        <f>'UC Withheld Payment by Hospital'!J239+'UC Withheld Payment by Hospital'!T239</f>
        <v>956562.78702948359</v>
      </c>
      <c r="S239" s="11">
        <f>'UC Withheld Payment by Hospital'!K239+'UC Withheld Payment by Hospital'!U239</f>
        <v>1160920.6812054617</v>
      </c>
      <c r="T239" s="11">
        <f>'UC Withheld Payment by Hospital'!L239+'UC Withheld Payment by Hospital'!V239</f>
        <v>1179582.9780450095</v>
      </c>
      <c r="U239" s="11">
        <f>(R239/$R$1)*'UPL Debt Allocated by DY'!$E$4</f>
        <v>26158.577476500057</v>
      </c>
      <c r="V239" s="11">
        <f>(S239/$S$1)*'UPL Debt Allocated by DY'!$E$5</f>
        <v>31743.76794560533</v>
      </c>
      <c r="W239" s="11">
        <f>(T239/$T$1)*'UPL Debt Allocated by DY'!$E$6</f>
        <v>32254.210511006469</v>
      </c>
      <c r="X239" s="11">
        <f>'UC Withheld Payment by Hospital'!J239+'UC Withheld Payment by Hospital'!AA239</f>
        <v>958480.05578580359</v>
      </c>
      <c r="Y239" s="11">
        <f>'UC Withheld Payment by Hospital'!K239+'UC Withheld Payment by Hospital'!AB239</f>
        <v>1229219.3025870849</v>
      </c>
      <c r="Z239" s="11">
        <f>'UC Withheld Payment by Hospital'!L239+'UC Withheld Payment by Hospital'!AC239</f>
        <v>1153768.6780018345</v>
      </c>
      <c r="AA239" s="11">
        <f>(X239/$X$1)*'UPL Debt Allocated by DY'!$E$4</f>
        <v>26211.007932697496</v>
      </c>
      <c r="AB239" s="11">
        <f>(Y239/$Y$1)*'UPL Debt Allocated by DY'!$E$5</f>
        <v>33611.299141528063</v>
      </c>
      <c r="AC239" s="11">
        <f>(Z239/$Z$1)*'UPL Debt Allocated by DY'!$E$6</f>
        <v>31548.350996852721</v>
      </c>
    </row>
    <row r="240" spans="1:29" ht="16.2" x14ac:dyDescent="0.3">
      <c r="A240" s="13" t="s">
        <v>454</v>
      </c>
      <c r="B240" s="13" t="s">
        <v>454</v>
      </c>
      <c r="C240" s="12" t="s">
        <v>787</v>
      </c>
      <c r="D240" s="12" t="s">
        <v>13</v>
      </c>
      <c r="E240" s="12" t="s">
        <v>14</v>
      </c>
      <c r="F240" s="12"/>
      <c r="G240" s="12" t="s">
        <v>684</v>
      </c>
      <c r="H240" s="11">
        <v>17341097.780000001</v>
      </c>
      <c r="I240" s="11">
        <f>(H240/$H$1)*'UPL Debt Allocated by DY'!$E$2</f>
        <v>177517.41580722952</v>
      </c>
      <c r="J240" s="11">
        <v>39864604.879999995</v>
      </c>
      <c r="K240" s="11">
        <f>(J240/$J$1)*'UPL Debt Allocated by DY'!$E$3</f>
        <v>671046.61953271017</v>
      </c>
      <c r="L240" s="11">
        <f>'UC Withheld Payment by Hospital'!J240+'UC Withheld Payment by Hospital'!M240</f>
        <v>34034504.641035087</v>
      </c>
      <c r="M240" s="11">
        <f>'UC Withheld Payment by Hospital'!K240+'UC Withheld Payment by Hospital'!N240</f>
        <v>33809701.875920072</v>
      </c>
      <c r="N240" s="11">
        <f>'UC Withheld Payment by Hospital'!L240+'UC Withheld Payment by Hospital'!O240</f>
        <v>24726648.803455975</v>
      </c>
      <c r="O240" s="11">
        <f>(L240/$L$1)*'UPL Debt Allocated by DY'!$E$4</f>
        <v>930722.20516913757</v>
      </c>
      <c r="P240" s="11">
        <f>(M240/$M$1)*'UPL Debt Allocated by DY'!$E$5</f>
        <v>924479.46533683932</v>
      </c>
      <c r="Q240" s="11">
        <f>(N240/$N$1)*'UPL Debt Allocated by DY'!$E$6</f>
        <v>676119.06121280394</v>
      </c>
      <c r="R240" s="11">
        <f>'UC Withheld Payment by Hospital'!J240+'UC Withheld Payment by Hospital'!T240</f>
        <v>34087008.263927042</v>
      </c>
      <c r="S240" s="11">
        <f>'UC Withheld Payment by Hospital'!K240+'UC Withheld Payment by Hospital'!U240</f>
        <v>33883913.006032676</v>
      </c>
      <c r="T240" s="11">
        <f>'UC Withheld Payment by Hospital'!L240+'UC Withheld Payment by Hospital'!V240</f>
        <v>24819609.947584294</v>
      </c>
      <c r="U240" s="11">
        <f>(R240/$R$1)*'UPL Debt Allocated by DY'!$E$4</f>
        <v>932157.99182720028</v>
      </c>
      <c r="V240" s="11">
        <f>(S240/$S$1)*'UPL Debt Allocated by DY'!$E$5</f>
        <v>926508.66589413246</v>
      </c>
      <c r="W240" s="11">
        <f>(T240/$T$1)*'UPL Debt Allocated by DY'!$E$6</f>
        <v>678660.96658772556</v>
      </c>
      <c r="X240" s="11">
        <f>'UC Withheld Payment by Hospital'!J240+'UC Withheld Payment by Hospital'!AA240</f>
        <v>32811042.870000001</v>
      </c>
      <c r="Y240" s="11">
        <f>'UC Withheld Payment by Hospital'!K240+'UC Withheld Payment by Hospital'!AB240</f>
        <v>32296015.699999999</v>
      </c>
      <c r="Z240" s="11">
        <f>'UC Withheld Payment by Hospital'!L240+'UC Withheld Payment by Hospital'!AC240</f>
        <v>23604301.960000001</v>
      </c>
      <c r="AA240" s="11">
        <f>(X240/$X$1)*'UPL Debt Allocated by DY'!$E$4</f>
        <v>897264.89325912343</v>
      </c>
      <c r="AB240" s="11">
        <f>(Y240/$Y$1)*'UPL Debt Allocated by DY'!$E$5</f>
        <v>883089.81358131813</v>
      </c>
      <c r="AC240" s="11">
        <f>(Z240/$Z$1)*'UPL Debt Allocated by DY'!$E$6</f>
        <v>645429.90069677948</v>
      </c>
    </row>
    <row r="241" spans="1:29" ht="16.2" x14ac:dyDescent="0.3">
      <c r="A241" s="13" t="s">
        <v>455</v>
      </c>
      <c r="B241" s="13" t="s">
        <v>455</v>
      </c>
      <c r="C241" s="12" t="s">
        <v>593</v>
      </c>
      <c r="D241" s="12" t="s">
        <v>13</v>
      </c>
      <c r="E241" s="12"/>
      <c r="F241" s="12"/>
      <c r="G241" s="12" t="s">
        <v>693</v>
      </c>
      <c r="H241" s="11">
        <v>2620870.9900000002</v>
      </c>
      <c r="I241" s="11">
        <f>(H241/$H$1)*'UPL Debt Allocated by DY'!$E$2</f>
        <v>26829.342133432994</v>
      </c>
      <c r="J241" s="11">
        <v>6978012.4299999997</v>
      </c>
      <c r="K241" s="11">
        <f>(J241/$J$1)*'UPL Debt Allocated by DY'!$E$3</f>
        <v>117461.88545714071</v>
      </c>
      <c r="L241" s="11">
        <f>'UC Withheld Payment by Hospital'!J241+'UC Withheld Payment by Hospital'!M241</f>
        <v>71522629.508387357</v>
      </c>
      <c r="M241" s="11">
        <f>'UC Withheld Payment by Hospital'!K241+'UC Withheld Payment by Hospital'!N241</f>
        <v>60934606.083083563</v>
      </c>
      <c r="N241" s="11">
        <f>'UC Withheld Payment by Hospital'!L241+'UC Withheld Payment by Hospital'!O241</f>
        <v>65770118.00020013</v>
      </c>
      <c r="O241" s="11">
        <f>(L241/$L$1)*'UPL Debt Allocated by DY'!$E$4</f>
        <v>1955888.5947551429</v>
      </c>
      <c r="P241" s="11">
        <f>(M241/$M$1)*'UPL Debt Allocated by DY'!$E$5</f>
        <v>1666172.3980571777</v>
      </c>
      <c r="Q241" s="11">
        <f>(N241/$N$1)*'UPL Debt Allocated by DY'!$E$6</f>
        <v>1798401.0203572519</v>
      </c>
      <c r="R241" s="11">
        <f>'UC Withheld Payment by Hospital'!J241+'UC Withheld Payment by Hospital'!T241</f>
        <v>71623225.803352728</v>
      </c>
      <c r="S241" s="11">
        <f>'UC Withheld Payment by Hospital'!K241+'UC Withheld Payment by Hospital'!U241</f>
        <v>61071234.177508056</v>
      </c>
      <c r="T241" s="11">
        <f>'UC Withheld Payment by Hospital'!L241+'UC Withheld Payment by Hospital'!V241</f>
        <v>66015030.112985</v>
      </c>
      <c r="U241" s="11">
        <f>(R241/$R$1)*'UPL Debt Allocated by DY'!$E$4</f>
        <v>1958639.5443126438</v>
      </c>
      <c r="V241" s="11">
        <f>(S241/$S$1)*'UPL Debt Allocated by DY'!$E$5</f>
        <v>1669908.3040449643</v>
      </c>
      <c r="W241" s="11">
        <f>(T241/$T$1)*'UPL Debt Allocated by DY'!$E$6</f>
        <v>1805097.8335441893</v>
      </c>
      <c r="X241" s="11">
        <f>'UC Withheld Payment by Hospital'!J241+'UC Withheld Payment by Hospital'!AA241</f>
        <v>69178491.819999993</v>
      </c>
      <c r="Y241" s="11">
        <f>'UC Withheld Payment by Hospital'!K241+'UC Withheld Payment by Hospital'!AB241</f>
        <v>58147799.609999999</v>
      </c>
      <c r="Z241" s="11">
        <f>'UC Withheld Payment by Hospital'!L241+'UC Withheld Payment by Hospital'!AC241</f>
        <v>62813223.060000002</v>
      </c>
      <c r="AA241" s="11">
        <f>(X241/$X$1)*'UPL Debt Allocated by DY'!$E$4</f>
        <v>1891784.7971072255</v>
      </c>
      <c r="AB241" s="11">
        <f>(Y241/$Y$1)*'UPL Debt Allocated by DY'!$E$5</f>
        <v>1589971.0352741359</v>
      </c>
      <c r="AC241" s="11">
        <f>(Z241/$Z$1)*'UPL Debt Allocated by DY'!$E$6</f>
        <v>1717548.453276119</v>
      </c>
    </row>
    <row r="242" spans="1:29" ht="16.2" x14ac:dyDescent="0.3">
      <c r="A242" s="13" t="s">
        <v>456</v>
      </c>
      <c r="B242" s="13" t="s">
        <v>456</v>
      </c>
      <c r="C242" s="12" t="s">
        <v>142</v>
      </c>
      <c r="D242" s="12" t="s">
        <v>92</v>
      </c>
      <c r="E242" s="12"/>
      <c r="F242" s="12"/>
      <c r="G242" s="12" t="s">
        <v>733</v>
      </c>
      <c r="H242" s="11">
        <v>74061316.450000003</v>
      </c>
      <c r="I242" s="11">
        <f>(H242/$H$1)*'UPL Debt Allocated by DY'!$E$2</f>
        <v>758151.16633783607</v>
      </c>
      <c r="J242" s="11">
        <v>59904978.989999995</v>
      </c>
      <c r="K242" s="11">
        <f>(J242/$J$1)*'UPL Debt Allocated by DY'!$E$3</f>
        <v>1008389.1152420606</v>
      </c>
      <c r="L242" s="11">
        <f>'UC Withheld Payment by Hospital'!J242+'UC Withheld Payment by Hospital'!M242</f>
        <v>52124372.249799244</v>
      </c>
      <c r="M242" s="11">
        <f>'UC Withheld Payment by Hospital'!K242+'UC Withheld Payment by Hospital'!N242</f>
        <v>51461549.280113906</v>
      </c>
      <c r="N242" s="11">
        <f>'UC Withheld Payment by Hospital'!L242+'UC Withheld Payment by Hospital'!O242</f>
        <v>47339588.427962504</v>
      </c>
      <c r="O242" s="11">
        <f>(L242/$L$1)*'UPL Debt Allocated by DY'!$E$4</f>
        <v>1425415.5068529514</v>
      </c>
      <c r="P242" s="11">
        <f>(M242/$M$1)*'UPL Debt Allocated by DY'!$E$5</f>
        <v>1407144.7816512412</v>
      </c>
      <c r="Q242" s="11">
        <f>(N242/$N$1)*'UPL Debt Allocated by DY'!$E$6</f>
        <v>1294441.4077511777</v>
      </c>
      <c r="R242" s="11">
        <f>'UC Withheld Payment by Hospital'!J242+'UC Withheld Payment by Hospital'!T242</f>
        <v>52170148.179224871</v>
      </c>
      <c r="S242" s="11">
        <f>'UC Withheld Payment by Hospital'!K242+'UC Withheld Payment by Hospital'!U242</f>
        <v>51556249.559008308</v>
      </c>
      <c r="T242" s="11">
        <f>'UC Withheld Payment by Hospital'!L242+'UC Withheld Payment by Hospital'!V242</f>
        <v>47475539.396601118</v>
      </c>
      <c r="U242" s="11">
        <f>(R242/$R$1)*'UPL Debt Allocated by DY'!$E$4</f>
        <v>1426667.3151113067</v>
      </c>
      <c r="V242" s="11">
        <f>(S242/$S$1)*'UPL Debt Allocated by DY'!$E$5</f>
        <v>1409734.2296008512</v>
      </c>
      <c r="W242" s="11">
        <f>(T242/$T$1)*'UPL Debt Allocated by DY'!$E$6</f>
        <v>1298158.815719299</v>
      </c>
      <c r="X242" s="11">
        <f>'UC Withheld Payment by Hospital'!J242+'UC Withheld Payment by Hospital'!AA242</f>
        <v>51081797.906775355</v>
      </c>
      <c r="Y242" s="11">
        <f>'UC Withheld Payment by Hospital'!K242+'UC Withheld Payment by Hospital'!AB242</f>
        <v>49583378.903196804</v>
      </c>
      <c r="Z242" s="11">
        <f>'UC Withheld Payment by Hospital'!L242+'UC Withheld Payment by Hospital'!AC242</f>
        <v>45952291.923496634</v>
      </c>
      <c r="AA242" s="11">
        <f>(X242/$X$1)*'UPL Debt Allocated by DY'!$E$4</f>
        <v>1396904.8203650378</v>
      </c>
      <c r="AB242" s="11">
        <f>(Y242/$Y$1)*'UPL Debt Allocated by DY'!$E$5</f>
        <v>1355788.8142950069</v>
      </c>
      <c r="AC242" s="11">
        <f>(Z242/$Z$1)*'UPL Debt Allocated by DY'!$E$6</f>
        <v>1256507.5325350505</v>
      </c>
    </row>
    <row r="243" spans="1:29" ht="16.2" x14ac:dyDescent="0.3">
      <c r="A243" s="13" t="s">
        <v>458</v>
      </c>
      <c r="B243" s="13" t="s">
        <v>458</v>
      </c>
      <c r="C243" s="12" t="s">
        <v>786</v>
      </c>
      <c r="D243" s="12" t="s">
        <v>13</v>
      </c>
      <c r="E243" s="12" t="s">
        <v>14</v>
      </c>
      <c r="F243" s="12"/>
      <c r="G243" s="12" t="s">
        <v>785</v>
      </c>
      <c r="H243" s="11">
        <v>641266.99</v>
      </c>
      <c r="I243" s="11">
        <f>(H243/$H$1)*'UPL Debt Allocated by DY'!$E$2</f>
        <v>6564.5243658432619</v>
      </c>
      <c r="J243" s="11">
        <v>741083.83000000007</v>
      </c>
      <c r="K243" s="11">
        <f>(J243/$J$1)*'UPL Debt Allocated by DY'!$E$3</f>
        <v>12474.770549183324</v>
      </c>
      <c r="L243" s="11">
        <f>'UC Withheld Payment by Hospital'!J243+'UC Withheld Payment by Hospital'!M243</f>
        <v>510376.35380054696</v>
      </c>
      <c r="M243" s="11">
        <f>'UC Withheld Payment by Hospital'!K243+'UC Withheld Payment by Hospital'!N243</f>
        <v>946252.1561164395</v>
      </c>
      <c r="N243" s="11">
        <f>'UC Withheld Payment by Hospital'!L243+'UC Withheld Payment by Hospital'!O243</f>
        <v>491291.26367480011</v>
      </c>
      <c r="O243" s="11">
        <f>(L243/$L$1)*'UPL Debt Allocated by DY'!$E$4</f>
        <v>13956.971329111206</v>
      </c>
      <c r="P243" s="11">
        <f>(M243/$M$1)*'UPL Debt Allocated by DY'!$E$5</f>
        <v>25873.954481195837</v>
      </c>
      <c r="Q243" s="11">
        <f>(N243/$N$1)*'UPL Debt Allocated by DY'!$E$6</f>
        <v>13433.740682701462</v>
      </c>
      <c r="R243" s="11">
        <f>'UC Withheld Payment by Hospital'!J243+'UC Withheld Payment by Hospital'!T243</f>
        <v>510376.35380054696</v>
      </c>
      <c r="S243" s="11">
        <f>'UC Withheld Payment by Hospital'!K243+'UC Withheld Payment by Hospital'!U243</f>
        <v>946252.1561164395</v>
      </c>
      <c r="T243" s="11">
        <f>'UC Withheld Payment by Hospital'!L243+'UC Withheld Payment by Hospital'!V243</f>
        <v>491291.26367480011</v>
      </c>
      <c r="U243" s="11">
        <f>(R243/$R$1)*'UPL Debt Allocated by DY'!$E$4</f>
        <v>13956.971329111206</v>
      </c>
      <c r="V243" s="11">
        <f>(S243/$S$1)*'UPL Debt Allocated by DY'!$E$5</f>
        <v>25873.954481195822</v>
      </c>
      <c r="W243" s="11">
        <f>(T243/$T$1)*'UPL Debt Allocated by DY'!$E$6</f>
        <v>13433.740682701462</v>
      </c>
      <c r="X243" s="11">
        <f>'UC Withheld Payment by Hospital'!J243+'UC Withheld Payment by Hospital'!AA243</f>
        <v>502625.05999999994</v>
      </c>
      <c r="Y243" s="11">
        <f>'UC Withheld Payment by Hospital'!K243+'UC Withheld Payment by Hospital'!AB243</f>
        <v>927858.1</v>
      </c>
      <c r="Z243" s="11">
        <f>'UC Withheld Payment by Hospital'!L243+'UC Withheld Payment by Hospital'!AC243</f>
        <v>479492.58</v>
      </c>
      <c r="AA243" s="11">
        <f>(X243/$X$1)*'UPL Debt Allocated by DY'!$E$4</f>
        <v>13745.001114323326</v>
      </c>
      <c r="AB243" s="11">
        <f>(Y243/$Y$1)*'UPL Debt Allocated by DY'!$E$5</f>
        <v>25370.994495736391</v>
      </c>
      <c r="AC243" s="11">
        <f>(Z243/$Z$1)*'UPL Debt Allocated by DY'!$E$6</f>
        <v>13111.120541445684</v>
      </c>
    </row>
    <row r="244" spans="1:29" ht="16.2" x14ac:dyDescent="0.3">
      <c r="A244" s="13" t="s">
        <v>459</v>
      </c>
      <c r="B244" s="13" t="s">
        <v>459</v>
      </c>
      <c r="C244" s="12" t="s">
        <v>144</v>
      </c>
      <c r="D244" s="12" t="s">
        <v>13</v>
      </c>
      <c r="E244" s="12"/>
      <c r="F244" s="12"/>
      <c r="G244" s="12" t="s">
        <v>673</v>
      </c>
      <c r="H244" s="11">
        <v>95541171.650000006</v>
      </c>
      <c r="I244" s="11">
        <f>(H244/$H$1)*'UPL Debt Allocated by DY'!$E$2</f>
        <v>978036.22986681189</v>
      </c>
      <c r="J244" s="11">
        <v>68389005.260000005</v>
      </c>
      <c r="K244" s="11">
        <f>(J244/$J$1)*'UPL Debt Allocated by DY'!$E$3</f>
        <v>1151201.947970436</v>
      </c>
      <c r="L244" s="11">
        <f>'UC Withheld Payment by Hospital'!J244+'UC Withheld Payment by Hospital'!M244</f>
        <v>84300262.002370596</v>
      </c>
      <c r="M244" s="11">
        <f>'UC Withheld Payment by Hospital'!K244+'UC Withheld Payment by Hospital'!N244</f>
        <v>76817127.738538042</v>
      </c>
      <c r="N244" s="11">
        <f>'UC Withheld Payment by Hospital'!L244+'UC Withheld Payment by Hospital'!O244</f>
        <v>86560438.947479919</v>
      </c>
      <c r="O244" s="11">
        <f>(L244/$L$1)*'UPL Debt Allocated by DY'!$E$4</f>
        <v>2305311.2297272505</v>
      </c>
      <c r="P244" s="11">
        <f>(M244/$M$1)*'UPL Debt Allocated by DY'!$E$5</f>
        <v>2100457.9526036642</v>
      </c>
      <c r="Q244" s="11">
        <f>(N244/$N$1)*'UPL Debt Allocated by DY'!$E$6</f>
        <v>2366886.1552786906</v>
      </c>
      <c r="R244" s="11">
        <f>'UC Withheld Payment by Hospital'!J244+'UC Withheld Payment by Hospital'!T244</f>
        <v>84499788.950066656</v>
      </c>
      <c r="S244" s="11">
        <f>'UC Withheld Payment by Hospital'!K244+'UC Withheld Payment by Hospital'!U244</f>
        <v>77014008.90255779</v>
      </c>
      <c r="T244" s="11">
        <f>'UC Withheld Payment by Hospital'!L244+'UC Withheld Payment by Hospital'!V244</f>
        <v>86930616.576003581</v>
      </c>
      <c r="U244" s="11">
        <f>(R244/$R$1)*'UPL Debt Allocated by DY'!$E$4</f>
        <v>2310767.5794731625</v>
      </c>
      <c r="V244" s="11">
        <f>(S244/$S$1)*'UPL Debt Allocated by DY'!$E$5</f>
        <v>2105841.3953182972</v>
      </c>
      <c r="W244" s="11">
        <f>(T244/$T$1)*'UPL Debt Allocated by DY'!$E$6</f>
        <v>2377008.1961856014</v>
      </c>
      <c r="X244" s="11">
        <f>'UC Withheld Payment by Hospital'!J244+'UC Withheld Payment by Hospital'!AA244</f>
        <v>80214097.692557141</v>
      </c>
      <c r="Y244" s="11">
        <f>'UC Withheld Payment by Hospital'!K244+'UC Withheld Payment by Hospital'!AB244</f>
        <v>72809731.803807989</v>
      </c>
      <c r="Z244" s="11">
        <f>'UC Withheld Payment by Hospital'!L244+'UC Withheld Payment by Hospital'!AC244</f>
        <v>82091177.120000005</v>
      </c>
      <c r="AA244" s="11">
        <f>(X244/$X$1)*'UPL Debt Allocated by DY'!$E$4</f>
        <v>2193569.2226898479</v>
      </c>
      <c r="AB244" s="11">
        <f>(Y244/$Y$1)*'UPL Debt Allocated by DY'!$E$5</f>
        <v>1990881.261725748</v>
      </c>
      <c r="AC244" s="11">
        <f>(Z244/$Z$1)*'UPL Debt Allocated by DY'!$E$6</f>
        <v>2244679.8209254625</v>
      </c>
    </row>
    <row r="245" spans="1:29" ht="16.2" x14ac:dyDescent="0.3">
      <c r="A245" s="13" t="s">
        <v>460</v>
      </c>
      <c r="B245" s="13" t="s">
        <v>460</v>
      </c>
      <c r="C245" s="12" t="s">
        <v>784</v>
      </c>
      <c r="D245" s="12" t="s">
        <v>28</v>
      </c>
      <c r="E245" s="12"/>
      <c r="F245" s="12"/>
      <c r="G245" s="12" t="s">
        <v>783</v>
      </c>
      <c r="H245" s="11">
        <v>13482322.75</v>
      </c>
      <c r="I245" s="11">
        <f>(H245/$H$1)*'UPL Debt Allocated by DY'!$E$2</f>
        <v>138015.89288189923</v>
      </c>
      <c r="J245" s="11">
        <v>11865438.01</v>
      </c>
      <c r="K245" s="11">
        <f>(J245/$J$1)*'UPL Debt Allocated by DY'!$E$3</f>
        <v>199732.62220592287</v>
      </c>
      <c r="L245" s="11">
        <f>'UC Withheld Payment by Hospital'!J245+'UC Withheld Payment by Hospital'!M245</f>
        <v>8751725.4141386133</v>
      </c>
      <c r="M245" s="11">
        <f>'UC Withheld Payment by Hospital'!K245+'UC Withheld Payment by Hospital'!N245</f>
        <v>8553341.4262811393</v>
      </c>
      <c r="N245" s="11">
        <f>'UC Withheld Payment by Hospital'!L245+'UC Withheld Payment by Hospital'!O245</f>
        <v>9213730.5723032653</v>
      </c>
      <c r="O245" s="11">
        <f>(L245/$L$1)*'UPL Debt Allocated by DY'!$E$4</f>
        <v>239328.44806740657</v>
      </c>
      <c r="P245" s="11">
        <f>(M245/$M$1)*'UPL Debt Allocated by DY'!$E$5</f>
        <v>233879.27340003024</v>
      </c>
      <c r="Q245" s="11">
        <f>(N245/$N$1)*'UPL Debt Allocated by DY'!$E$6</f>
        <v>251937.85515903405</v>
      </c>
      <c r="R245" s="11">
        <f>'UC Withheld Payment by Hospital'!J245+'UC Withheld Payment by Hospital'!T245</f>
        <v>8766610.4004131239</v>
      </c>
      <c r="S245" s="11">
        <f>'UC Withheld Payment by Hospital'!K245+'UC Withheld Payment by Hospital'!U245</f>
        <v>8573146.1111706942</v>
      </c>
      <c r="T245" s="11">
        <f>'UC Withheld Payment by Hospital'!L245+'UC Withheld Payment by Hospital'!V245</f>
        <v>9242930.3389636278</v>
      </c>
      <c r="U245" s="11">
        <f>(R245/$R$1)*'UPL Debt Allocated by DY'!$E$4</f>
        <v>239735.49930542053</v>
      </c>
      <c r="V245" s="11">
        <f>(S245/$S$1)*'UPL Debt Allocated by DY'!$E$5</f>
        <v>234420.80507531832</v>
      </c>
      <c r="W245" s="11">
        <f>(T245/$T$1)*'UPL Debt Allocated by DY'!$E$6</f>
        <v>252736.28599286699</v>
      </c>
      <c r="X245" s="11">
        <f>'UC Withheld Payment by Hospital'!J245+'UC Withheld Payment by Hospital'!AA245</f>
        <v>8525469.9381039329</v>
      </c>
      <c r="Y245" s="11">
        <f>'UC Withheld Payment by Hospital'!K245+'UC Withheld Payment by Hospital'!AB245</f>
        <v>8200765.0261551291</v>
      </c>
      <c r="Z245" s="11">
        <f>'UC Withheld Payment by Hospital'!L245+'UC Withheld Payment by Hospital'!AC245</f>
        <v>8965185.0286371186</v>
      </c>
      <c r="AA245" s="11">
        <f>(X245/$X$1)*'UPL Debt Allocated by DY'!$E$4</f>
        <v>233141.16848723896</v>
      </c>
      <c r="AB245" s="11">
        <f>(Y245/$Y$1)*'UPL Debt Allocated by DY'!$E$5</f>
        <v>224238.56011970932</v>
      </c>
      <c r="AC245" s="11">
        <f>(Z245/$Z$1)*'UPL Debt Allocated by DY'!$E$6</f>
        <v>245141.69038199805</v>
      </c>
    </row>
    <row r="246" spans="1:29" ht="16.2" x14ac:dyDescent="0.3">
      <c r="A246" s="13" t="s">
        <v>461</v>
      </c>
      <c r="B246" s="13" t="s">
        <v>461</v>
      </c>
      <c r="C246" s="12" t="s">
        <v>145</v>
      </c>
      <c r="D246" s="12" t="s">
        <v>28</v>
      </c>
      <c r="E246" s="12" t="s">
        <v>14</v>
      </c>
      <c r="F246" s="12"/>
      <c r="G246" s="12" t="s">
        <v>782</v>
      </c>
      <c r="H246" s="11">
        <v>2390826.98</v>
      </c>
      <c r="I246" s="11">
        <f>(H246/$H$1)*'UPL Debt Allocated by DY'!$E$2</f>
        <v>24474.426735618283</v>
      </c>
      <c r="J246" s="11">
        <v>1397297.25</v>
      </c>
      <c r="K246" s="11">
        <f>(J246/$J$1)*'UPL Debt Allocated by DY'!$E$3</f>
        <v>23520.905297252062</v>
      </c>
      <c r="L246" s="11">
        <f>'UC Withheld Payment by Hospital'!J246+'UC Withheld Payment by Hospital'!M246</f>
        <v>711163.55318759778</v>
      </c>
      <c r="M246" s="11">
        <f>'UC Withheld Payment by Hospital'!K246+'UC Withheld Payment by Hospital'!N246</f>
        <v>1163411.2037374682</v>
      </c>
      <c r="N246" s="11">
        <f>'UC Withheld Payment by Hospital'!L246+'UC Withheld Payment by Hospital'!O246</f>
        <v>1219753.1424226651</v>
      </c>
      <c r="O246" s="11">
        <f>(L246/$L$1)*'UPL Debt Allocated by DY'!$E$4</f>
        <v>19447.784459910687</v>
      </c>
      <c r="P246" s="11">
        <f>(M246/$M$1)*'UPL Debt Allocated by DY'!$E$5</f>
        <v>31811.867834425677</v>
      </c>
      <c r="Q246" s="11">
        <f>(N246/$N$1)*'UPL Debt Allocated by DY'!$E$6</f>
        <v>33352.613050051244</v>
      </c>
      <c r="R246" s="11">
        <f>'UC Withheld Payment by Hospital'!J246+'UC Withheld Payment by Hospital'!T246</f>
        <v>711764.40623744461</v>
      </c>
      <c r="S246" s="11">
        <f>'UC Withheld Payment by Hospital'!K246+'UC Withheld Payment by Hospital'!U246</f>
        <v>1163411.2037374682</v>
      </c>
      <c r="T246" s="11">
        <f>'UC Withheld Payment by Hospital'!L246+'UC Withheld Payment by Hospital'!V246</f>
        <v>1219753.1424226651</v>
      </c>
      <c r="U246" s="11">
        <f>(R246/$R$1)*'UPL Debt Allocated by DY'!$E$4</f>
        <v>19464.21564589192</v>
      </c>
      <c r="V246" s="11">
        <f>(S246/$S$1)*'UPL Debt Allocated by DY'!$E$5</f>
        <v>31811.867834425666</v>
      </c>
      <c r="W246" s="11">
        <f>(T246/$T$1)*'UPL Debt Allocated by DY'!$E$6</f>
        <v>33352.613050051244</v>
      </c>
      <c r="X246" s="11">
        <f>'UC Withheld Payment by Hospital'!J246+'UC Withheld Payment by Hospital'!AA246</f>
        <v>696062.73222236242</v>
      </c>
      <c r="Y246" s="11">
        <f>'UC Withheld Payment by Hospital'!K246+'UC Withheld Payment by Hospital'!AB246</f>
        <v>1142900.1796632644</v>
      </c>
      <c r="Z246" s="11">
        <f>'UC Withheld Payment by Hospital'!L246+'UC Withheld Payment by Hospital'!AC246</f>
        <v>1178788.4487652273</v>
      </c>
      <c r="AA246" s="11">
        <f>(X246/$X$1)*'UPL Debt Allocated by DY'!$E$4</f>
        <v>19034.830913594542</v>
      </c>
      <c r="AB246" s="11">
        <f>(Y246/$Y$1)*'UPL Debt Allocated by DY'!$E$5</f>
        <v>31251.022292538928</v>
      </c>
      <c r="AC246" s="11">
        <f>(Z246/$Z$1)*'UPL Debt Allocated by DY'!$E$6</f>
        <v>32232.485108788678</v>
      </c>
    </row>
    <row r="247" spans="1:29" ht="16.2" x14ac:dyDescent="0.3">
      <c r="A247" s="13" t="s">
        <v>462</v>
      </c>
      <c r="B247" s="13" t="s">
        <v>462</v>
      </c>
      <c r="C247" s="12" t="s">
        <v>781</v>
      </c>
      <c r="D247" s="12" t="s">
        <v>744</v>
      </c>
      <c r="E247" s="12"/>
      <c r="F247" s="12"/>
      <c r="G247" s="12" t="s">
        <v>780</v>
      </c>
      <c r="H247" s="11">
        <v>313448</v>
      </c>
      <c r="I247" s="11">
        <f>(H247/$H$1)*'UPL Debt Allocated by DY'!$E$2</f>
        <v>3208.7056803357968</v>
      </c>
      <c r="J247" s="11">
        <v>991952</v>
      </c>
      <c r="K247" s="11">
        <f>(J247/$J$1)*'UPL Debt Allocated by DY'!$E$3</f>
        <v>16697.67048594691</v>
      </c>
      <c r="L247" s="11">
        <f>'UC Withheld Payment by Hospital'!J247+'UC Withheld Payment by Hospital'!M247</f>
        <v>209696.56</v>
      </c>
      <c r="M247" s="11">
        <f>'UC Withheld Payment by Hospital'!K247+'UC Withheld Payment by Hospital'!N247</f>
        <v>87613.55</v>
      </c>
      <c r="N247" s="11">
        <f>'UC Withheld Payment by Hospital'!L247+'UC Withheld Payment by Hospital'!O247</f>
        <v>35330.839999999997</v>
      </c>
      <c r="O247" s="11">
        <f>(L247/$L$1)*'UPL Debt Allocated by DY'!$E$4</f>
        <v>5734.4523388264215</v>
      </c>
      <c r="P247" s="11">
        <f>(M247/$M$1)*'UPL Debt Allocated by DY'!$E$5</f>
        <v>2395.6711643751592</v>
      </c>
      <c r="Q247" s="11">
        <f>(N247/$N$1)*'UPL Debt Allocated by DY'!$E$6</f>
        <v>966.07731045709033</v>
      </c>
      <c r="R247" s="11">
        <f>'UC Withheld Payment by Hospital'!J247+'UC Withheld Payment by Hospital'!T247</f>
        <v>209696.56</v>
      </c>
      <c r="S247" s="11">
        <f>'UC Withheld Payment by Hospital'!K247+'UC Withheld Payment by Hospital'!U247</f>
        <v>87613.55</v>
      </c>
      <c r="T247" s="11">
        <f>'UC Withheld Payment by Hospital'!L247+'UC Withheld Payment by Hospital'!V247</f>
        <v>35330.839999999997</v>
      </c>
      <c r="U247" s="11">
        <f>(R247/$R$1)*'UPL Debt Allocated by DY'!$E$4</f>
        <v>5734.4523388264215</v>
      </c>
      <c r="V247" s="11">
        <f>(S247/$S$1)*'UPL Debt Allocated by DY'!$E$5</f>
        <v>2395.6711643751582</v>
      </c>
      <c r="W247" s="11">
        <f>(T247/$T$1)*'UPL Debt Allocated by DY'!$E$6</f>
        <v>966.07731045709033</v>
      </c>
      <c r="X247" s="11">
        <f>'UC Withheld Payment by Hospital'!J247+'UC Withheld Payment by Hospital'!AA247</f>
        <v>209696.56</v>
      </c>
      <c r="Y247" s="11">
        <f>'UC Withheld Payment by Hospital'!K247+'UC Withheld Payment by Hospital'!AB247</f>
        <v>87613.55</v>
      </c>
      <c r="Z247" s="11">
        <f>'UC Withheld Payment by Hospital'!L247+'UC Withheld Payment by Hospital'!AC247</f>
        <v>35330.839999999997</v>
      </c>
      <c r="AA247" s="11">
        <f>(X247/$X$1)*'UPL Debt Allocated by DY'!$E$4</f>
        <v>5734.4523388264179</v>
      </c>
      <c r="AB247" s="11">
        <f>(Y247/$Y$1)*'UPL Debt Allocated by DY'!$E$5</f>
        <v>2395.6711643751614</v>
      </c>
      <c r="AC247" s="11">
        <f>(Z247/$Z$1)*'UPL Debt Allocated by DY'!$E$6</f>
        <v>966.07731045708931</v>
      </c>
    </row>
    <row r="248" spans="1:29" ht="16.2" x14ac:dyDescent="0.3">
      <c r="A248" s="13" t="s">
        <v>463</v>
      </c>
      <c r="B248" s="13" t="s">
        <v>463</v>
      </c>
      <c r="C248" s="12" t="s">
        <v>594</v>
      </c>
      <c r="D248" s="12" t="s">
        <v>744</v>
      </c>
      <c r="E248" s="12"/>
      <c r="F248" s="12"/>
      <c r="G248" s="12" t="s">
        <v>779</v>
      </c>
      <c r="H248" s="11">
        <v>1180857</v>
      </c>
      <c r="I248" s="11">
        <f>(H248/$H$1)*'UPL Debt Allocated by DY'!$E$2</f>
        <v>12088.201435530898</v>
      </c>
      <c r="J248" s="11">
        <v>1194836.99</v>
      </c>
      <c r="K248" s="11">
        <f>(J248/$J$1)*'UPL Debt Allocated by DY'!$E$3</f>
        <v>20112.862662145588</v>
      </c>
      <c r="L248" s="11">
        <f>'UC Withheld Payment by Hospital'!J248+'UC Withheld Payment by Hospital'!M248</f>
        <v>1352249.8199999998</v>
      </c>
      <c r="M248" s="11">
        <f>'UC Withheld Payment by Hospital'!K248+'UC Withheld Payment by Hospital'!N248</f>
        <v>0</v>
      </c>
      <c r="N248" s="11">
        <f>'UC Withheld Payment by Hospital'!L248+'UC Withheld Payment by Hospital'!O248</f>
        <v>145973.38</v>
      </c>
      <c r="O248" s="11">
        <f>(L248/$L$1)*'UPL Debt Allocated by DY'!$E$4</f>
        <v>36979.205300156602</v>
      </c>
      <c r="P248" s="11">
        <f>(M248/$M$1)*'UPL Debt Allocated by DY'!$E$5</f>
        <v>0</v>
      </c>
      <c r="Q248" s="11">
        <f>(N248/$N$1)*'UPL Debt Allocated by DY'!$E$6</f>
        <v>3991.4581806923024</v>
      </c>
      <c r="R248" s="11">
        <f>'UC Withheld Payment by Hospital'!J248+'UC Withheld Payment by Hospital'!T248</f>
        <v>1352249.8199999998</v>
      </c>
      <c r="S248" s="11">
        <f>'UC Withheld Payment by Hospital'!K248+'UC Withheld Payment by Hospital'!U248</f>
        <v>0</v>
      </c>
      <c r="T248" s="11">
        <f>'UC Withheld Payment by Hospital'!L248+'UC Withheld Payment by Hospital'!V248</f>
        <v>145973.38</v>
      </c>
      <c r="U248" s="11">
        <f>(R248/$R$1)*'UPL Debt Allocated by DY'!$E$4</f>
        <v>36979.205300156602</v>
      </c>
      <c r="V248" s="11">
        <f>(S248/$S$1)*'UPL Debt Allocated by DY'!$E$5</f>
        <v>0</v>
      </c>
      <c r="W248" s="11">
        <f>(T248/$T$1)*'UPL Debt Allocated by DY'!$E$6</f>
        <v>3991.4581806923024</v>
      </c>
      <c r="X248" s="11">
        <f>'UC Withheld Payment by Hospital'!J248+'UC Withheld Payment by Hospital'!AA248</f>
        <v>1352249.8199999998</v>
      </c>
      <c r="Y248" s="11">
        <f>'UC Withheld Payment by Hospital'!K248+'UC Withheld Payment by Hospital'!AB248</f>
        <v>0</v>
      </c>
      <c r="Z248" s="11">
        <f>'UC Withheld Payment by Hospital'!L248+'UC Withheld Payment by Hospital'!AC248</f>
        <v>145973.38</v>
      </c>
      <c r="AA248" s="11">
        <f>(X248/$X$1)*'UPL Debt Allocated by DY'!$E$4</f>
        <v>36979.205300156573</v>
      </c>
      <c r="AB248" s="11">
        <f>(Y248/$Y$1)*'UPL Debt Allocated by DY'!$E$5</f>
        <v>0</v>
      </c>
      <c r="AC248" s="11">
        <f>(Z248/$Z$1)*'UPL Debt Allocated by DY'!$E$6</f>
        <v>3991.4581806922993</v>
      </c>
    </row>
    <row r="249" spans="1:29" ht="16.2" x14ac:dyDescent="0.3">
      <c r="A249" s="13" t="s">
        <v>464</v>
      </c>
      <c r="B249" s="13" t="s">
        <v>464</v>
      </c>
      <c r="C249" s="12" t="s">
        <v>146</v>
      </c>
      <c r="D249" s="12" t="s">
        <v>13</v>
      </c>
      <c r="E249" s="12"/>
      <c r="F249" s="12"/>
      <c r="G249" s="12" t="s">
        <v>673</v>
      </c>
      <c r="H249" s="11">
        <v>32728234.82</v>
      </c>
      <c r="I249" s="11">
        <f>(H249/$H$1)*'UPL Debt Allocated by DY'!$E$2</f>
        <v>335032.51886851358</v>
      </c>
      <c r="J249" s="11">
        <v>70063457.840000004</v>
      </c>
      <c r="K249" s="11">
        <f>(J249/$J$1)*'UPL Debt Allocated by DY'!$E$3</f>
        <v>1179388.2487442472</v>
      </c>
      <c r="L249" s="11">
        <f>'UC Withheld Payment by Hospital'!J249+'UC Withheld Payment by Hospital'!M249</f>
        <v>35626550.130820498</v>
      </c>
      <c r="M249" s="11">
        <f>'UC Withheld Payment by Hospital'!K249+'UC Withheld Payment by Hospital'!N249</f>
        <v>30104112.04123722</v>
      </c>
      <c r="N249" s="11">
        <f>'UC Withheld Payment by Hospital'!L249+'UC Withheld Payment by Hospital'!O249</f>
        <v>28962498.334635139</v>
      </c>
      <c r="O249" s="11">
        <f>(L249/$L$1)*'UPL Debt Allocated by DY'!$E$4</f>
        <v>974258.96601260582</v>
      </c>
      <c r="P249" s="11">
        <f>(M249/$M$1)*'UPL Debt Allocated by DY'!$E$5</f>
        <v>823155.24420949735</v>
      </c>
      <c r="Q249" s="11">
        <f>(N249/$N$1)*'UPL Debt Allocated by DY'!$E$6</f>
        <v>791943.03037352848</v>
      </c>
      <c r="R249" s="11">
        <f>'UC Withheld Payment by Hospital'!J249+'UC Withheld Payment by Hospital'!T249</f>
        <v>35678498.024434075</v>
      </c>
      <c r="S249" s="11">
        <f>'UC Withheld Payment by Hospital'!K249+'UC Withheld Payment by Hospital'!U249</f>
        <v>30171326.703279819</v>
      </c>
      <c r="T249" s="11">
        <f>'UC Withheld Payment by Hospital'!L249+'UC Withheld Payment by Hospital'!V249</f>
        <v>29071697.028978467</v>
      </c>
      <c r="U249" s="11">
        <f>(R249/$R$1)*'UPL Debt Allocated by DY'!$E$4</f>
        <v>975679.5554587536</v>
      </c>
      <c r="V249" s="11">
        <f>(S249/$S$1)*'UPL Debt Allocated by DY'!$E$5</f>
        <v>824993.1360387709</v>
      </c>
      <c r="W249" s="11">
        <f>(T249/$T$1)*'UPL Debt Allocated by DY'!$E$6</f>
        <v>794928.93110322033</v>
      </c>
      <c r="X249" s="11">
        <f>'UC Withheld Payment by Hospital'!J249+'UC Withheld Payment by Hospital'!AA249</f>
        <v>34416038.200000003</v>
      </c>
      <c r="Y249" s="11">
        <f>'UC Withheld Payment by Hospital'!K249+'UC Withheld Payment by Hospital'!AB249</f>
        <v>28733132.989999998</v>
      </c>
      <c r="Z249" s="11">
        <f>'UC Withheld Payment by Hospital'!L249+'UC Withheld Payment by Hospital'!AC249</f>
        <v>27644110.840000004</v>
      </c>
      <c r="AA249" s="11">
        <f>(X249/$X$1)*'UPL Debt Allocated by DY'!$E$4</f>
        <v>941155.78600397334</v>
      </c>
      <c r="AB249" s="11">
        <f>(Y249/$Y$1)*'UPL Debt Allocated by DY'!$E$5</f>
        <v>785667.72110363818</v>
      </c>
      <c r="AC249" s="11">
        <f>(Z249/$Z$1)*'UPL Debt Allocated by DY'!$E$6</f>
        <v>755893.38522052905</v>
      </c>
    </row>
    <row r="250" spans="1:29" ht="16.2" x14ac:dyDescent="0.3">
      <c r="A250" s="13" t="s">
        <v>465</v>
      </c>
      <c r="B250" s="13" t="s">
        <v>465</v>
      </c>
      <c r="C250" s="12" t="s">
        <v>147</v>
      </c>
      <c r="D250" s="12" t="s">
        <v>13</v>
      </c>
      <c r="E250" s="12"/>
      <c r="F250" s="12"/>
      <c r="G250" s="12" t="s">
        <v>673</v>
      </c>
      <c r="H250" s="11">
        <v>13043453.999999998</v>
      </c>
      <c r="I250" s="11">
        <f>(H250/$H$1)*'UPL Debt Allocated by DY'!$E$2</f>
        <v>133523.27959023081</v>
      </c>
      <c r="J250" s="11">
        <v>20777132.310000002</v>
      </c>
      <c r="K250" s="11">
        <f>(J250/$J$1)*'UPL Debt Allocated by DY'!$E$3</f>
        <v>349744.45230747148</v>
      </c>
      <c r="L250" s="11">
        <f>'UC Withheld Payment by Hospital'!J250+'UC Withheld Payment by Hospital'!M250</f>
        <v>19163441.563951619</v>
      </c>
      <c r="M250" s="11">
        <f>'UC Withheld Payment by Hospital'!K250+'UC Withheld Payment by Hospital'!N250</f>
        <v>28106709.826108664</v>
      </c>
      <c r="N250" s="11">
        <f>'UC Withheld Payment by Hospital'!L250+'UC Withheld Payment by Hospital'!O250</f>
        <v>28290745.903780583</v>
      </c>
      <c r="O250" s="11">
        <f>(L250/$L$1)*'UPL Debt Allocated by DY'!$E$4</f>
        <v>524051.71690163069</v>
      </c>
      <c r="P250" s="11">
        <f>(M250/$M$1)*'UPL Debt Allocated by DY'!$E$5</f>
        <v>768539.04739470617</v>
      </c>
      <c r="Q250" s="11">
        <f>(N250/$N$1)*'UPL Debt Allocated by DY'!$E$6</f>
        <v>773574.80641697987</v>
      </c>
      <c r="R250" s="11">
        <f>'UC Withheld Payment by Hospital'!J250+'UC Withheld Payment by Hospital'!T250</f>
        <v>19163441.563951619</v>
      </c>
      <c r="S250" s="11">
        <f>'UC Withheld Payment by Hospital'!K250+'UC Withheld Payment by Hospital'!U250</f>
        <v>28106709.826108664</v>
      </c>
      <c r="T250" s="11">
        <f>'UC Withheld Payment by Hospital'!L250+'UC Withheld Payment by Hospital'!V250</f>
        <v>28290745.903780583</v>
      </c>
      <c r="U250" s="11">
        <f>(R250/$R$1)*'UPL Debt Allocated by DY'!$E$4</f>
        <v>524051.71690163069</v>
      </c>
      <c r="V250" s="11">
        <f>(S250/$S$1)*'UPL Debt Allocated by DY'!$E$5</f>
        <v>768539.04739470594</v>
      </c>
      <c r="W250" s="11">
        <f>(T250/$T$1)*'UPL Debt Allocated by DY'!$E$6</f>
        <v>773574.80641697987</v>
      </c>
      <c r="X250" s="11">
        <f>'UC Withheld Payment by Hospital'!J250+'UC Withheld Payment by Hospital'!AA250</f>
        <v>21579413.997309454</v>
      </c>
      <c r="Y250" s="11">
        <f>'UC Withheld Payment by Hospital'!K250+'UC Withheld Payment by Hospital'!AB250</f>
        <v>27744889.775256768</v>
      </c>
      <c r="Z250" s="11">
        <f>'UC Withheld Payment by Hospital'!L250+'UC Withheld Payment by Hospital'!AC250</f>
        <v>27578834.900000002</v>
      </c>
      <c r="AA250" s="11">
        <f>(X250/$X$1)*'UPL Debt Allocated by DY'!$E$4</f>
        <v>590119.93838799617</v>
      </c>
      <c r="AB250" s="11">
        <f>(Y250/$Y$1)*'UPL Debt Allocated by DY'!$E$5</f>
        <v>758645.57928938954</v>
      </c>
      <c r="AC250" s="11">
        <f>(Z250/$Z$1)*'UPL Debt Allocated by DY'!$E$6</f>
        <v>754108.49687502801</v>
      </c>
    </row>
    <row r="251" spans="1:29" ht="16.2" x14ac:dyDescent="0.3">
      <c r="A251" s="13" t="s">
        <v>466</v>
      </c>
      <c r="B251" s="13" t="s">
        <v>466</v>
      </c>
      <c r="C251" s="12" t="s">
        <v>148</v>
      </c>
      <c r="D251" s="12" t="s">
        <v>28</v>
      </c>
      <c r="E251" s="12"/>
      <c r="F251" s="12"/>
      <c r="G251" s="12" t="s">
        <v>704</v>
      </c>
      <c r="H251" s="11">
        <v>41648815.170000002</v>
      </c>
      <c r="I251" s="11">
        <f>(H251/$H$1)*'UPL Debt Allocated by DY'!$E$2</f>
        <v>426350.749774236</v>
      </c>
      <c r="J251" s="11">
        <v>23511387</v>
      </c>
      <c r="K251" s="11">
        <f>(J251/$J$1)*'UPL Debt Allocated by DY'!$E$3</f>
        <v>395770.55421388918</v>
      </c>
      <c r="L251" s="11">
        <f>'UC Withheld Payment by Hospital'!J251+'UC Withheld Payment by Hospital'!M251</f>
        <v>27935311.794205744</v>
      </c>
      <c r="M251" s="11">
        <f>'UC Withheld Payment by Hospital'!K251+'UC Withheld Payment by Hospital'!N251</f>
        <v>25468159.071618322</v>
      </c>
      <c r="N251" s="11">
        <f>'UC Withheld Payment by Hospital'!L251+'UC Withheld Payment by Hospital'!O251</f>
        <v>33952228.429265052</v>
      </c>
      <c r="O251" s="11">
        <f>(L251/$L$1)*'UPL Debt Allocated by DY'!$E$4</f>
        <v>763931.05377660191</v>
      </c>
      <c r="P251" s="11">
        <f>(M251/$M$1)*'UPL Debt Allocated by DY'!$E$5</f>
        <v>696391.53187601268</v>
      </c>
      <c r="Q251" s="11">
        <f>(N251/$N$1)*'UPL Debt Allocated by DY'!$E$6</f>
        <v>928380.91381266748</v>
      </c>
      <c r="R251" s="11">
        <f>'UC Withheld Payment by Hospital'!J251+'UC Withheld Payment by Hospital'!T251</f>
        <v>27983510.92681133</v>
      </c>
      <c r="S251" s="11">
        <f>'UC Withheld Payment by Hospital'!K251+'UC Withheld Payment by Hospital'!U251</f>
        <v>25533492.238829635</v>
      </c>
      <c r="T251" s="11">
        <f>'UC Withheld Payment by Hospital'!L251+'UC Withheld Payment by Hospital'!V251</f>
        <v>34065260.8852368</v>
      </c>
      <c r="U251" s="11">
        <f>(R251/$R$1)*'UPL Debt Allocated by DY'!$E$4</f>
        <v>765249.12799155107</v>
      </c>
      <c r="V251" s="11">
        <f>(S251/$S$1)*'UPL Debt Allocated by DY'!$E$5</f>
        <v>698177.97683533025</v>
      </c>
      <c r="W251" s="11">
        <f>(T251/$T$1)*'UPL Debt Allocated by DY'!$E$6</f>
        <v>931471.64392436435</v>
      </c>
      <c r="X251" s="11">
        <f>'UC Withheld Payment by Hospital'!J251+'UC Withheld Payment by Hospital'!AA251</f>
        <v>27289983.409514338</v>
      </c>
      <c r="Y251" s="11">
        <f>'UC Withheld Payment by Hospital'!K251+'UC Withheld Payment by Hospital'!AB251</f>
        <v>25314620.536961108</v>
      </c>
      <c r="Z251" s="11">
        <f>'UC Withheld Payment by Hospital'!L251+'UC Withheld Payment by Hospital'!AC251</f>
        <v>33616017.208569095</v>
      </c>
      <c r="AA251" s="11">
        <f>(X251/$X$1)*'UPL Debt Allocated by DY'!$E$4</f>
        <v>746283.62615592568</v>
      </c>
      <c r="AB251" s="11">
        <f>(Y251/$Y$1)*'UPL Debt Allocated by DY'!$E$5</f>
        <v>692193.23332403484</v>
      </c>
      <c r="AC251" s="11">
        <f>(Z251/$Z$1)*'UPL Debt Allocated by DY'!$E$6</f>
        <v>919187.64153735572</v>
      </c>
    </row>
    <row r="252" spans="1:29" ht="16.2" x14ac:dyDescent="0.3">
      <c r="A252" s="13" t="s">
        <v>467</v>
      </c>
      <c r="B252" s="13" t="s">
        <v>467</v>
      </c>
      <c r="C252" s="12" t="s">
        <v>149</v>
      </c>
      <c r="D252" s="12" t="s">
        <v>13</v>
      </c>
      <c r="E252" s="12"/>
      <c r="F252" s="12"/>
      <c r="G252" s="12" t="s">
        <v>750</v>
      </c>
      <c r="H252" s="11">
        <v>35330159.759999998</v>
      </c>
      <c r="I252" s="11">
        <f>(H252/$H$1)*'UPL Debt Allocated by DY'!$E$2</f>
        <v>361667.91400514025</v>
      </c>
      <c r="J252" s="11">
        <v>19327972.299999997</v>
      </c>
      <c r="K252" s="11">
        <f>(J252/$J$1)*'UPL Debt Allocated by DY'!$E$3</f>
        <v>325350.53372230643</v>
      </c>
      <c r="L252" s="11">
        <f>'UC Withheld Payment by Hospital'!J252+'UC Withheld Payment by Hospital'!M252</f>
        <v>17733483.289223243</v>
      </c>
      <c r="M252" s="11">
        <f>'UC Withheld Payment by Hospital'!K252+'UC Withheld Payment by Hospital'!N252</f>
        <v>20744256.761294026</v>
      </c>
      <c r="N252" s="11">
        <f>'UC Withheld Payment by Hospital'!L252+'UC Withheld Payment by Hospital'!O252</f>
        <v>22218186.222779855</v>
      </c>
      <c r="O252" s="11">
        <f>(L252/$L$1)*'UPL Debt Allocated by DY'!$E$4</f>
        <v>484947.46276918176</v>
      </c>
      <c r="P252" s="11">
        <f>(M252/$M$1)*'UPL Debt Allocated by DY'!$E$5</f>
        <v>567222.96664644359</v>
      </c>
      <c r="Q252" s="11">
        <f>(N252/$N$1)*'UPL Debt Allocated by DY'!$E$6</f>
        <v>607528.312073473</v>
      </c>
      <c r="R252" s="11">
        <f>'UC Withheld Payment by Hospital'!J252+'UC Withheld Payment by Hospital'!T252</f>
        <v>17801063.809379969</v>
      </c>
      <c r="S252" s="11">
        <f>'UC Withheld Payment by Hospital'!K252+'UC Withheld Payment by Hospital'!U252</f>
        <v>20794121.828805864</v>
      </c>
      <c r="T252" s="11">
        <f>'UC Withheld Payment by Hospital'!L252+'UC Withheld Payment by Hospital'!V252</f>
        <v>22303510.349048</v>
      </c>
      <c r="U252" s="11">
        <f>(R252/$R$1)*'UPL Debt Allocated by DY'!$E$4</f>
        <v>486795.54874575592</v>
      </c>
      <c r="V252" s="11">
        <f>(S252/$S$1)*'UPL Debt Allocated by DY'!$E$5</f>
        <v>568586.45784555282</v>
      </c>
      <c r="W252" s="11">
        <f>(T252/$T$1)*'UPL Debt Allocated by DY'!$E$6</f>
        <v>609861.39281602623</v>
      </c>
      <c r="X252" s="11">
        <f>'UC Withheld Payment by Hospital'!J252+'UC Withheld Payment by Hospital'!AA252</f>
        <v>18962702.399471957</v>
      </c>
      <c r="Y252" s="11">
        <f>'UC Withheld Payment by Hospital'!K252+'UC Withheld Payment by Hospital'!AB252</f>
        <v>19727157.800000001</v>
      </c>
      <c r="Z252" s="11">
        <f>'UC Withheld Payment by Hospital'!L252+'UC Withheld Payment by Hospital'!AC252</f>
        <v>21188043.309999999</v>
      </c>
      <c r="AA252" s="11">
        <f>(X252/$X$1)*'UPL Debt Allocated by DY'!$E$4</f>
        <v>518562.21735407237</v>
      </c>
      <c r="AB252" s="11">
        <f>(Y252/$Y$1)*'UPL Debt Allocated by DY'!$E$5</f>
        <v>539411.80441311351</v>
      </c>
      <c r="AC252" s="11">
        <f>(Z252/$Z$1)*'UPL Debt Allocated by DY'!$E$6</f>
        <v>579360.35188444785</v>
      </c>
    </row>
    <row r="253" spans="1:29" ht="16.2" x14ac:dyDescent="0.3">
      <c r="A253" s="13" t="s">
        <v>468</v>
      </c>
      <c r="B253" s="13" t="s">
        <v>468</v>
      </c>
      <c r="C253" s="12" t="s">
        <v>150</v>
      </c>
      <c r="D253" s="12" t="s">
        <v>28</v>
      </c>
      <c r="E253" s="12" t="s">
        <v>14</v>
      </c>
      <c r="F253" s="12"/>
      <c r="G253" s="12" t="s">
        <v>778</v>
      </c>
      <c r="H253" s="11">
        <v>131107.01</v>
      </c>
      <c r="I253" s="11">
        <f>(H253/$H$1)*'UPL Debt Allocated by DY'!$E$2</f>
        <v>1342.1167393597732</v>
      </c>
      <c r="J253" s="11">
        <v>175151.94</v>
      </c>
      <c r="K253" s="11">
        <f>(J253/$J$1)*'UPL Debt Allocated by DY'!$E$3</f>
        <v>2948.3577623658643</v>
      </c>
      <c r="L253" s="11">
        <f>'UC Withheld Payment by Hospital'!J253+'UC Withheld Payment by Hospital'!M253</f>
        <v>272987.04971176584</v>
      </c>
      <c r="M253" s="11">
        <f>'UC Withheld Payment by Hospital'!K253+'UC Withheld Payment by Hospital'!N253</f>
        <v>145571.48921404901</v>
      </c>
      <c r="N253" s="11">
        <f>'UC Withheld Payment by Hospital'!L253+'UC Withheld Payment by Hospital'!O253</f>
        <v>383406.78776129376</v>
      </c>
      <c r="O253" s="11">
        <f>(L253/$L$1)*'UPL Debt Allocated by DY'!$E$4</f>
        <v>7465.2212973305814</v>
      </c>
      <c r="P253" s="11">
        <f>(M253/$M$1)*'UPL Debt Allocated by DY'!$E$5</f>
        <v>3980.4507301124845</v>
      </c>
      <c r="Q253" s="11">
        <f>(N253/$N$1)*'UPL Debt Allocated by DY'!$E$6</f>
        <v>10483.77560033736</v>
      </c>
      <c r="R253" s="11">
        <f>'UC Withheld Payment by Hospital'!J253+'UC Withheld Payment by Hospital'!T253</f>
        <v>272987.04971176584</v>
      </c>
      <c r="S253" s="11">
        <f>'UC Withheld Payment by Hospital'!K253+'UC Withheld Payment by Hospital'!U253</f>
        <v>145571.48921404901</v>
      </c>
      <c r="T253" s="11">
        <f>'UC Withheld Payment by Hospital'!L253+'UC Withheld Payment by Hospital'!V253</f>
        <v>383406.78776129376</v>
      </c>
      <c r="U253" s="11">
        <f>(R253/$R$1)*'UPL Debt Allocated by DY'!$E$4</f>
        <v>7465.2212973305814</v>
      </c>
      <c r="V253" s="11">
        <f>(S253/$S$1)*'UPL Debt Allocated by DY'!$E$5</f>
        <v>3980.4507301124831</v>
      </c>
      <c r="W253" s="11">
        <f>(T253/$T$1)*'UPL Debt Allocated by DY'!$E$6</f>
        <v>10483.77560033736</v>
      </c>
      <c r="X253" s="11">
        <f>'UC Withheld Payment by Hospital'!J253+'UC Withheld Payment by Hospital'!AA253</f>
        <v>265631.81</v>
      </c>
      <c r="Y253" s="11">
        <f>'UC Withheld Payment by Hospital'!K253+'UC Withheld Payment by Hospital'!AB253</f>
        <v>143413.99198971887</v>
      </c>
      <c r="Z253" s="11">
        <f>'UC Withheld Payment by Hospital'!L253+'UC Withheld Payment by Hospital'!AC253</f>
        <v>379827.32</v>
      </c>
      <c r="AA253" s="11">
        <f>(X253/$X$1)*'UPL Debt Allocated by DY'!$E$4</f>
        <v>7264.0817480324649</v>
      </c>
      <c r="AB253" s="11">
        <f>(Y253/$Y$1)*'UPL Debt Allocated by DY'!$E$5</f>
        <v>3921.4569570311883</v>
      </c>
      <c r="AC253" s="11">
        <f>(Z253/$Z$1)*'UPL Debt Allocated by DY'!$E$6</f>
        <v>10385.899563772735</v>
      </c>
    </row>
    <row r="254" spans="1:29" ht="16.2" x14ac:dyDescent="0.3">
      <c r="A254" s="13" t="s">
        <v>469</v>
      </c>
      <c r="B254" s="13" t="s">
        <v>469</v>
      </c>
      <c r="C254" s="12" t="s">
        <v>151</v>
      </c>
      <c r="D254" s="12" t="s">
        <v>13</v>
      </c>
      <c r="E254" s="12" t="s">
        <v>14</v>
      </c>
      <c r="F254" s="12"/>
      <c r="G254" s="12" t="s">
        <v>777</v>
      </c>
      <c r="H254" s="11">
        <v>2278340.98</v>
      </c>
      <c r="I254" s="11">
        <f>(H254/$H$1)*'UPL Debt Allocated by DY'!$E$2</f>
        <v>23322.929622354673</v>
      </c>
      <c r="J254" s="11">
        <v>3893923</v>
      </c>
      <c r="K254" s="11">
        <f>(J254/$J$1)*'UPL Debt Allocated by DY'!$E$3</f>
        <v>65546.965126991869</v>
      </c>
      <c r="L254" s="11">
        <f>'UC Withheld Payment by Hospital'!J254+'UC Withheld Payment by Hospital'!M254</f>
        <v>3623049.3230052372</v>
      </c>
      <c r="M254" s="11">
        <f>'UC Withheld Payment by Hospital'!K254+'UC Withheld Payment by Hospital'!N254</f>
        <v>3952308.0606894577</v>
      </c>
      <c r="N254" s="11">
        <f>'UC Withheld Payment by Hospital'!L254+'UC Withheld Payment by Hospital'!O254</f>
        <v>1351685.3777532773</v>
      </c>
      <c r="O254" s="11">
        <f>(L254/$L$1)*'UPL Debt Allocated by DY'!$E$4</f>
        <v>99077.465381362796</v>
      </c>
      <c r="P254" s="11">
        <f>(M254/$M$1)*'UPL Debt Allocated by DY'!$E$5</f>
        <v>108070.38926879734</v>
      </c>
      <c r="Q254" s="11">
        <f>(N254/$N$1)*'UPL Debt Allocated by DY'!$E$6</f>
        <v>36960.133818614624</v>
      </c>
      <c r="R254" s="11">
        <f>'UC Withheld Payment by Hospital'!J254+'UC Withheld Payment by Hospital'!T254</f>
        <v>3623049.3230052372</v>
      </c>
      <c r="S254" s="11">
        <f>'UC Withheld Payment by Hospital'!K254+'UC Withheld Payment by Hospital'!U254</f>
        <v>3952308.0606894577</v>
      </c>
      <c r="T254" s="11">
        <f>'UC Withheld Payment by Hospital'!L254+'UC Withheld Payment by Hospital'!V254</f>
        <v>1351685.3777532773</v>
      </c>
      <c r="U254" s="11">
        <f>(R254/$R$1)*'UPL Debt Allocated by DY'!$E$4</f>
        <v>99077.465381362796</v>
      </c>
      <c r="V254" s="11">
        <f>(S254/$S$1)*'UPL Debt Allocated by DY'!$E$5</f>
        <v>108070.3892687973</v>
      </c>
      <c r="W254" s="11">
        <f>(T254/$T$1)*'UPL Debt Allocated by DY'!$E$6</f>
        <v>36960.133818614624</v>
      </c>
      <c r="X254" s="11">
        <f>'UC Withheld Payment by Hospital'!J254+'UC Withheld Payment by Hospital'!AA254</f>
        <v>3595195.3738619755</v>
      </c>
      <c r="Y254" s="11">
        <f>'UC Withheld Payment by Hospital'!K254+'UC Withheld Payment by Hospital'!AB254</f>
        <v>3889903.1336972676</v>
      </c>
      <c r="Z254" s="11">
        <f>'UC Withheld Payment by Hospital'!L254+'UC Withheld Payment by Hospital'!AC254</f>
        <v>1340496.802566041</v>
      </c>
      <c r="AA254" s="11">
        <f>(X254/$X$1)*'UPL Debt Allocated by DY'!$E$4</f>
        <v>98315.759305640124</v>
      </c>
      <c r="AB254" s="11">
        <f>(Y254/$Y$1)*'UPL Debt Allocated by DY'!$E$5</f>
        <v>106364.01298213714</v>
      </c>
      <c r="AC254" s="11">
        <f>(Z254/$Z$1)*'UPL Debt Allocated by DY'!$E$6</f>
        <v>36654.196325344346</v>
      </c>
    </row>
    <row r="255" spans="1:29" ht="16.2" x14ac:dyDescent="0.3">
      <c r="A255" s="13" t="s">
        <v>470</v>
      </c>
      <c r="B255" s="13" t="s">
        <v>470</v>
      </c>
      <c r="C255" s="12" t="s">
        <v>152</v>
      </c>
      <c r="D255" s="12" t="s">
        <v>28</v>
      </c>
      <c r="E255" s="12"/>
      <c r="F255" s="12"/>
      <c r="G255" s="12" t="s">
        <v>776</v>
      </c>
      <c r="H255" s="11">
        <v>10051266.039999999</v>
      </c>
      <c r="I255" s="11">
        <f>(H255/$H$1)*'UPL Debt Allocated by DY'!$E$2</f>
        <v>102892.83848394084</v>
      </c>
      <c r="J255" s="11">
        <v>5562493.9800000004</v>
      </c>
      <c r="K255" s="11">
        <f>(J255/$J$1)*'UPL Debt Allocated by DY'!$E$3</f>
        <v>93634.260083253379</v>
      </c>
      <c r="L255" s="11">
        <f>'UC Withheld Payment by Hospital'!J255+'UC Withheld Payment by Hospital'!M255</f>
        <v>7260632.9694930445</v>
      </c>
      <c r="M255" s="11">
        <f>'UC Withheld Payment by Hospital'!K255+'UC Withheld Payment by Hospital'!N255</f>
        <v>6494784.6868026052</v>
      </c>
      <c r="N255" s="11">
        <f>'UC Withheld Payment by Hospital'!L255+'UC Withheld Payment by Hospital'!O255</f>
        <v>7085956.7158445753</v>
      </c>
      <c r="O255" s="11">
        <f>(L255/$L$1)*'UPL Debt Allocated by DY'!$E$4</f>
        <v>198552.39262518001</v>
      </c>
      <c r="P255" s="11">
        <f>(M255/$M$1)*'UPL Debt Allocated by DY'!$E$5</f>
        <v>177590.89082679962</v>
      </c>
      <c r="Q255" s="11">
        <f>(N255/$N$1)*'UPL Debt Allocated by DY'!$E$6</f>
        <v>193756.55959661544</v>
      </c>
      <c r="R255" s="11">
        <f>'UC Withheld Payment by Hospital'!J255+'UC Withheld Payment by Hospital'!T255</f>
        <v>7273049.1410871493</v>
      </c>
      <c r="S255" s="11">
        <f>'UC Withheld Payment by Hospital'!K255+'UC Withheld Payment by Hospital'!U255</f>
        <v>6510220.1620746497</v>
      </c>
      <c r="T255" s="11">
        <f>'UC Withheld Payment by Hospital'!L255+'UC Withheld Payment by Hospital'!V255</f>
        <v>7109216.2520085331</v>
      </c>
      <c r="U255" s="11">
        <f>(R255/$R$1)*'UPL Debt Allocated by DY'!$E$4</f>
        <v>198891.9305948877</v>
      </c>
      <c r="V255" s="11">
        <f>(S255/$S$1)*'UPL Debt Allocated by DY'!$E$5</f>
        <v>178012.95251723056</v>
      </c>
      <c r="W255" s="11">
        <f>(T255/$T$1)*'UPL Debt Allocated by DY'!$E$6</f>
        <v>194392.56231095101</v>
      </c>
      <c r="X255" s="11">
        <f>'UC Withheld Payment by Hospital'!J255+'UC Withheld Payment by Hospital'!AA255</f>
        <v>7080455.2136224387</v>
      </c>
      <c r="Y255" s="11">
        <f>'UC Withheld Payment by Hospital'!K255+'UC Withheld Payment by Hospital'!AB255</f>
        <v>6283015.1671410808</v>
      </c>
      <c r="Z255" s="11">
        <f>'UC Withheld Payment by Hospital'!L255+'UC Withheld Payment by Hospital'!AC255</f>
        <v>6980494.7884887541</v>
      </c>
      <c r="AA255" s="11">
        <f>(X255/$X$1)*'UPL Debt Allocated by DY'!$E$4</f>
        <v>193625.17420272843</v>
      </c>
      <c r="AB255" s="11">
        <f>(Y255/$Y$1)*'UPL Debt Allocated by DY'!$E$5</f>
        <v>171800.34665016623</v>
      </c>
      <c r="AC255" s="11">
        <f>(Z255/$Z$1)*'UPL Debt Allocated by DY'!$E$6</f>
        <v>190872.8360526652</v>
      </c>
    </row>
    <row r="256" spans="1:29" ht="16.2" x14ac:dyDescent="0.3">
      <c r="A256" s="13" t="s">
        <v>471</v>
      </c>
      <c r="B256" s="13" t="s">
        <v>471</v>
      </c>
      <c r="C256" s="12" t="s">
        <v>153</v>
      </c>
      <c r="D256" s="12" t="s">
        <v>13</v>
      </c>
      <c r="E256" s="12"/>
      <c r="F256" s="12"/>
      <c r="G256" s="12" t="s">
        <v>775</v>
      </c>
      <c r="H256" s="11">
        <v>24898062.84</v>
      </c>
      <c r="I256" s="11">
        <f>(H256/$H$1)*'UPL Debt Allocated by DY'!$E$2</f>
        <v>254876.58451821556</v>
      </c>
      <c r="J256" s="11">
        <v>23278564.919999998</v>
      </c>
      <c r="K256" s="11">
        <f>(J256/$J$1)*'UPL Debt Allocated by DY'!$E$3</f>
        <v>391851.42670198053</v>
      </c>
      <c r="L256" s="11">
        <f>'UC Withheld Payment by Hospital'!J256+'UC Withheld Payment by Hospital'!M256</f>
        <v>15645458.931514155</v>
      </c>
      <c r="M256" s="11">
        <f>'UC Withheld Payment by Hospital'!K256+'UC Withheld Payment by Hospital'!N256</f>
        <v>16176299.801803866</v>
      </c>
      <c r="N256" s="11">
        <f>'UC Withheld Payment by Hospital'!L256+'UC Withheld Payment by Hospital'!O256</f>
        <v>13693080.54695297</v>
      </c>
      <c r="O256" s="11">
        <f>(L256/$L$1)*'UPL Debt Allocated by DY'!$E$4</f>
        <v>427847.45043902524</v>
      </c>
      <c r="P256" s="11">
        <f>(M256/$M$1)*'UPL Debt Allocated by DY'!$E$5</f>
        <v>442318.51102334197</v>
      </c>
      <c r="Q256" s="11">
        <f>(N256/$N$1)*'UPL Debt Allocated by DY'!$E$6</f>
        <v>374420.03718769859</v>
      </c>
      <c r="R256" s="11">
        <f>'UC Withheld Payment by Hospital'!J256+'UC Withheld Payment by Hospital'!T256</f>
        <v>15673596.272671765</v>
      </c>
      <c r="S256" s="11">
        <f>'UC Withheld Payment by Hospital'!K256+'UC Withheld Payment by Hospital'!U256</f>
        <v>16211784.672256626</v>
      </c>
      <c r="T256" s="11">
        <f>'UC Withheld Payment by Hospital'!L256+'UC Withheld Payment by Hospital'!V256</f>
        <v>13741271.113175998</v>
      </c>
      <c r="U256" s="11">
        <f>(R256/$R$1)*'UPL Debt Allocated by DY'!$E$4</f>
        <v>428616.90627468418</v>
      </c>
      <c r="V256" s="11">
        <f>(S256/$S$1)*'UPL Debt Allocated by DY'!$E$5</f>
        <v>443288.79565300542</v>
      </c>
      <c r="W256" s="11">
        <f>(T256/$T$1)*'UPL Debt Allocated by DY'!$E$6</f>
        <v>375737.74751120486</v>
      </c>
      <c r="X256" s="11">
        <f>'UC Withheld Payment by Hospital'!J256+'UC Withheld Payment by Hospital'!AA256</f>
        <v>14989790.629999999</v>
      </c>
      <c r="Y256" s="11">
        <f>'UC Withheld Payment by Hospital'!K256+'UC Withheld Payment by Hospital'!AB256</f>
        <v>15452514.059999999</v>
      </c>
      <c r="Z256" s="11">
        <f>'UC Withheld Payment by Hospital'!L256+'UC Withheld Payment by Hospital'!AC256</f>
        <v>13111261.870000003</v>
      </c>
      <c r="AA256" s="11">
        <f>(X256/$X$1)*'UPL Debt Allocated by DY'!$E$4</f>
        <v>409917.26300479996</v>
      </c>
      <c r="AB256" s="11">
        <f>(Y256/$Y$1)*'UPL Debt Allocated by DY'!$E$5</f>
        <v>422527.59248590824</v>
      </c>
      <c r="AC256" s="11">
        <f>(Z256/$Z$1)*'UPL Debt Allocated by DY'!$E$6</f>
        <v>358510.9384341893</v>
      </c>
    </row>
    <row r="257" spans="1:29" ht="16.2" x14ac:dyDescent="0.3">
      <c r="A257" s="13" t="s">
        <v>472</v>
      </c>
      <c r="B257" s="13" t="s">
        <v>472</v>
      </c>
      <c r="C257" s="12" t="s">
        <v>595</v>
      </c>
      <c r="D257" s="12" t="s">
        <v>744</v>
      </c>
      <c r="E257" s="12"/>
      <c r="F257" s="12"/>
      <c r="G257" s="12" t="s">
        <v>678</v>
      </c>
      <c r="H257" s="11">
        <v>823774</v>
      </c>
      <c r="I257" s="11">
        <f>(H257/$H$1)*'UPL Debt Allocated by DY'!$E$2</f>
        <v>8432.8128209876631</v>
      </c>
      <c r="J257" s="11">
        <v>1301114.99</v>
      </c>
      <c r="K257" s="11">
        <f>(J257/$J$1)*'UPL Debt Allocated by DY'!$E$3</f>
        <v>21901.855500413432</v>
      </c>
      <c r="L257" s="11">
        <f>'UC Withheld Payment by Hospital'!J257+'UC Withheld Payment by Hospital'!M257</f>
        <v>3086644.67</v>
      </c>
      <c r="M257" s="11">
        <f>'UC Withheld Payment by Hospital'!K257+'UC Withheld Payment by Hospital'!N257</f>
        <v>268549.17999999993</v>
      </c>
      <c r="N257" s="11">
        <f>'UC Withheld Payment by Hospital'!L257+'UC Withheld Payment by Hospital'!O257</f>
        <v>123127.78</v>
      </c>
      <c r="O257" s="11">
        <f>(L257/$L$1)*'UPL Debt Allocated by DY'!$E$4</f>
        <v>84408.712985122926</v>
      </c>
      <c r="P257" s="11">
        <f>(M257/$M$1)*'UPL Debt Allocated by DY'!$E$5</f>
        <v>7343.1053386444673</v>
      </c>
      <c r="Q257" s="11">
        <f>(N257/$N$1)*'UPL Debt Allocated by DY'!$E$6</f>
        <v>3366.7740292886415</v>
      </c>
      <c r="R257" s="11">
        <f>'UC Withheld Payment by Hospital'!J257+'UC Withheld Payment by Hospital'!T257</f>
        <v>3086644.67</v>
      </c>
      <c r="S257" s="11">
        <f>'UC Withheld Payment by Hospital'!K257+'UC Withheld Payment by Hospital'!U257</f>
        <v>268549.17999999993</v>
      </c>
      <c r="T257" s="11">
        <f>'UC Withheld Payment by Hospital'!L257+'UC Withheld Payment by Hospital'!V257</f>
        <v>123127.78</v>
      </c>
      <c r="U257" s="11">
        <f>(R257/$R$1)*'UPL Debt Allocated by DY'!$E$4</f>
        <v>84408.712985122926</v>
      </c>
      <c r="V257" s="11">
        <f>(S257/$S$1)*'UPL Debt Allocated by DY'!$E$5</f>
        <v>7343.1053386444655</v>
      </c>
      <c r="W257" s="11">
        <f>(T257/$T$1)*'UPL Debt Allocated by DY'!$E$6</f>
        <v>3366.7740292886415</v>
      </c>
      <c r="X257" s="11">
        <f>'UC Withheld Payment by Hospital'!J257+'UC Withheld Payment by Hospital'!AA257</f>
        <v>3086644.67</v>
      </c>
      <c r="Y257" s="11">
        <f>'UC Withheld Payment by Hospital'!K257+'UC Withheld Payment by Hospital'!AB257</f>
        <v>268549.17999999993</v>
      </c>
      <c r="Z257" s="11">
        <f>'UC Withheld Payment by Hospital'!L257+'UC Withheld Payment by Hospital'!AC257</f>
        <v>123127.78</v>
      </c>
      <c r="AA257" s="11">
        <f>(X257/$X$1)*'UPL Debt Allocated by DY'!$E$4</f>
        <v>84408.712985122867</v>
      </c>
      <c r="AB257" s="11">
        <f>(Y257/$Y$1)*'UPL Debt Allocated by DY'!$E$5</f>
        <v>7343.1053386444755</v>
      </c>
      <c r="AC257" s="11">
        <f>(Z257/$Z$1)*'UPL Debt Allocated by DY'!$E$6</f>
        <v>3366.7740292886388</v>
      </c>
    </row>
    <row r="258" spans="1:29" ht="16.2" x14ac:dyDescent="0.3">
      <c r="A258" s="13" t="s">
        <v>473</v>
      </c>
      <c r="B258" s="13" t="s">
        <v>473</v>
      </c>
      <c r="C258" s="12" t="s">
        <v>154</v>
      </c>
      <c r="D258" s="12" t="s">
        <v>13</v>
      </c>
      <c r="E258" s="12"/>
      <c r="F258" s="12" t="s">
        <v>661</v>
      </c>
      <c r="G258" s="12" t="s">
        <v>653</v>
      </c>
      <c r="H258" s="11">
        <v>32682713.100000001</v>
      </c>
      <c r="I258" s="11">
        <f>(H258/$H$1)*'UPL Debt Allocated by DY'!$E$2</f>
        <v>334566.52195182355</v>
      </c>
      <c r="J258" s="11">
        <v>65108265.349999994</v>
      </c>
      <c r="K258" s="11">
        <f>(J258/$J$1)*'UPL Debt Allocated by DY'!$E$3</f>
        <v>1095976.7818663551</v>
      </c>
      <c r="L258" s="11">
        <f>'UC Withheld Payment by Hospital'!J258+'UC Withheld Payment by Hospital'!M258</f>
        <v>41408674.774870925</v>
      </c>
      <c r="M258" s="11">
        <f>'UC Withheld Payment by Hospital'!K258+'UC Withheld Payment by Hospital'!N258</f>
        <v>35845989.526396275</v>
      </c>
      <c r="N258" s="11">
        <f>'UC Withheld Payment by Hospital'!L258+'UC Withheld Payment by Hospital'!O258</f>
        <v>27612225.424539007</v>
      </c>
      <c r="O258" s="11">
        <f>(L258/$L$1)*'UPL Debt Allocated by DY'!$E$4</f>
        <v>1132379.4339328276</v>
      </c>
      <c r="P258" s="11">
        <f>(M258/$M$1)*'UPL Debt Allocated by DY'!$E$5</f>
        <v>980158.93051795661</v>
      </c>
      <c r="Q258" s="11">
        <f>(N258/$N$1)*'UPL Debt Allocated by DY'!$E$6</f>
        <v>755021.51870358968</v>
      </c>
      <c r="R258" s="11">
        <f>'UC Withheld Payment by Hospital'!J258+'UC Withheld Payment by Hospital'!T258</f>
        <v>41480863.886298962</v>
      </c>
      <c r="S258" s="11">
        <f>'UC Withheld Payment by Hospital'!K258+'UC Withheld Payment by Hospital'!U258</f>
        <v>35953331.249584988</v>
      </c>
      <c r="T258" s="11">
        <f>'UC Withheld Payment by Hospital'!L258+'UC Withheld Payment by Hospital'!V258</f>
        <v>27758052.134376768</v>
      </c>
      <c r="U258" s="11">
        <f>(R258/$R$1)*'UPL Debt Allocated by DY'!$E$4</f>
        <v>1134353.5484288705</v>
      </c>
      <c r="V258" s="11">
        <f>(S258/$S$1)*'UPL Debt Allocated by DY'!$E$5</f>
        <v>983094.04125114228</v>
      </c>
      <c r="W258" s="11">
        <f>(T258/$T$1)*'UPL Debt Allocated by DY'!$E$6</f>
        <v>759008.96637346875</v>
      </c>
      <c r="X258" s="11">
        <f>'UC Withheld Payment by Hospital'!J258+'UC Withheld Payment by Hospital'!AA258</f>
        <v>39726493.369999997</v>
      </c>
      <c r="Y258" s="11">
        <f>'UC Withheld Payment by Hospital'!K258+'UC Withheld Payment by Hospital'!AB258</f>
        <v>35929419.920822598</v>
      </c>
      <c r="Z258" s="11">
        <f>'UC Withheld Payment by Hospital'!L258+'UC Withheld Payment by Hospital'!AC258</f>
        <v>28485709.317397505</v>
      </c>
      <c r="AA258" s="11">
        <f>(X258/$X$1)*'UPL Debt Allocated by DY'!$E$4</f>
        <v>1086377.7775799881</v>
      </c>
      <c r="AB258" s="11">
        <f>(Y258/$Y$1)*'UPL Debt Allocated by DY'!$E$5</f>
        <v>982440.21908758627</v>
      </c>
      <c r="AC258" s="11">
        <f>(Z258/$Z$1)*'UPL Debt Allocated by DY'!$E$6</f>
        <v>778905.83534990507</v>
      </c>
    </row>
    <row r="259" spans="1:29" ht="16.2" x14ac:dyDescent="0.3">
      <c r="A259" s="13" t="s">
        <v>474</v>
      </c>
      <c r="B259" s="13" t="s">
        <v>474</v>
      </c>
      <c r="C259" s="12" t="s">
        <v>155</v>
      </c>
      <c r="D259" s="12" t="s">
        <v>28</v>
      </c>
      <c r="E259" s="12" t="s">
        <v>14</v>
      </c>
      <c r="F259" s="12"/>
      <c r="G259" s="12" t="s">
        <v>774</v>
      </c>
      <c r="H259" s="11">
        <v>902451.29</v>
      </c>
      <c r="I259" s="11">
        <f>(H259/$H$1)*'UPL Debt Allocated by DY'!$E$2</f>
        <v>9238.2168029445656</v>
      </c>
      <c r="J259" s="11">
        <v>430998.99</v>
      </c>
      <c r="K259" s="11">
        <f>(J259/$J$1)*'UPL Debt Allocated by DY'!$E$3</f>
        <v>7255.067901265309</v>
      </c>
      <c r="L259" s="11">
        <f>'UC Withheld Payment by Hospital'!J259+'UC Withheld Payment by Hospital'!M259</f>
        <v>878820.09200759022</v>
      </c>
      <c r="M259" s="11">
        <f>'UC Withheld Payment by Hospital'!K259+'UC Withheld Payment by Hospital'!N259</f>
        <v>1242685.806263854</v>
      </c>
      <c r="N259" s="11">
        <f>'UC Withheld Payment by Hospital'!L259+'UC Withheld Payment by Hospital'!O259</f>
        <v>1063837.2163383805</v>
      </c>
      <c r="O259" s="11">
        <f>(L259/$L$1)*'UPL Debt Allocated by DY'!$E$4</f>
        <v>24032.592294411395</v>
      </c>
      <c r="P259" s="11">
        <f>(M259/$M$1)*'UPL Debt Allocated by DY'!$E$5</f>
        <v>33979.522031062668</v>
      </c>
      <c r="Q259" s="11">
        <f>(N259/$N$1)*'UPL Debt Allocated by DY'!$E$6</f>
        <v>29089.288472177293</v>
      </c>
      <c r="R259" s="11">
        <f>'UC Withheld Payment by Hospital'!J259+'UC Withheld Payment by Hospital'!T259</f>
        <v>878820.09200759022</v>
      </c>
      <c r="S259" s="11">
        <f>'UC Withheld Payment by Hospital'!K259+'UC Withheld Payment by Hospital'!U259</f>
        <v>1242685.806263854</v>
      </c>
      <c r="T259" s="11">
        <f>'UC Withheld Payment by Hospital'!L259+'UC Withheld Payment by Hospital'!V259</f>
        <v>1065738.7669107502</v>
      </c>
      <c r="U259" s="11">
        <f>(R259/$R$1)*'UPL Debt Allocated by DY'!$E$4</f>
        <v>24032.592294411395</v>
      </c>
      <c r="V259" s="11">
        <f>(S259/$S$1)*'UPL Debt Allocated by DY'!$E$5</f>
        <v>33979.522031062654</v>
      </c>
      <c r="W259" s="11">
        <f>(T259/$T$1)*'UPL Debt Allocated by DY'!$E$6</f>
        <v>29141.283977029514</v>
      </c>
      <c r="X259" s="11">
        <f>'UC Withheld Payment by Hospital'!J259+'UC Withheld Payment by Hospital'!AA259</f>
        <v>872028.76318910997</v>
      </c>
      <c r="Y259" s="11">
        <f>'UC Withheld Payment by Hospital'!K259+'UC Withheld Payment by Hospital'!AB259</f>
        <v>1219834.1036916983</v>
      </c>
      <c r="Z259" s="11">
        <f>'UC Withheld Payment by Hospital'!L259+'UC Withheld Payment by Hospital'!AC259</f>
        <v>1050785.7142208905</v>
      </c>
      <c r="AA259" s="11">
        <f>(X259/$X$1)*'UPL Debt Allocated by DY'!$E$4</f>
        <v>23846.873694989081</v>
      </c>
      <c r="AB259" s="11">
        <f>(Y259/$Y$1)*'UPL Debt Allocated by DY'!$E$5</f>
        <v>33354.673877906127</v>
      </c>
      <c r="AC259" s="11">
        <f>(Z259/$Z$1)*'UPL Debt Allocated by DY'!$E$6</f>
        <v>28732.411588890889</v>
      </c>
    </row>
    <row r="260" spans="1:29" ht="16.2" x14ac:dyDescent="0.3">
      <c r="A260" s="13" t="s">
        <v>475</v>
      </c>
      <c r="B260" s="13" t="s">
        <v>475</v>
      </c>
      <c r="C260" s="12" t="s">
        <v>156</v>
      </c>
      <c r="D260" s="12" t="s">
        <v>28</v>
      </c>
      <c r="E260" s="12" t="s">
        <v>14</v>
      </c>
      <c r="F260" s="12"/>
      <c r="G260" s="12" t="s">
        <v>773</v>
      </c>
      <c r="H260" s="11">
        <v>3486542.85</v>
      </c>
      <c r="I260" s="11">
        <f>(H260/$H$1)*'UPL Debt Allocated by DY'!$E$2</f>
        <v>35691.055127259264</v>
      </c>
      <c r="J260" s="11">
        <v>1746677.99</v>
      </c>
      <c r="K260" s="11">
        <f>(J260/$J$1)*'UPL Debt Allocated by DY'!$E$3</f>
        <v>29402.081473777023</v>
      </c>
      <c r="L260" s="11">
        <f>'UC Withheld Payment by Hospital'!J260+'UC Withheld Payment by Hospital'!M260</f>
        <v>1649163.8713733009</v>
      </c>
      <c r="M260" s="11">
        <f>'UC Withheld Payment by Hospital'!K260+'UC Withheld Payment by Hospital'!N260</f>
        <v>1206021.0127569896</v>
      </c>
      <c r="N260" s="11">
        <f>'UC Withheld Payment by Hospital'!L260+'UC Withheld Payment by Hospital'!O260</f>
        <v>698730.51934556779</v>
      </c>
      <c r="O260" s="11">
        <f>(L260/$L$1)*'UPL Debt Allocated by DY'!$E$4</f>
        <v>45098.744678046511</v>
      </c>
      <c r="P260" s="11">
        <f>(M260/$M$1)*'UPL Debt Allocated by DY'!$E$5</f>
        <v>32976.974039888184</v>
      </c>
      <c r="Q260" s="11">
        <f>(N260/$N$1)*'UPL Debt Allocated by DY'!$E$6</f>
        <v>19105.905799682434</v>
      </c>
      <c r="R260" s="11">
        <f>'UC Withheld Payment by Hospital'!J260+'UC Withheld Payment by Hospital'!T260</f>
        <v>1649163.8713733009</v>
      </c>
      <c r="S260" s="11">
        <f>'UC Withheld Payment by Hospital'!K260+'UC Withheld Payment by Hospital'!U260</f>
        <v>1206021.0127569896</v>
      </c>
      <c r="T260" s="11">
        <f>'UC Withheld Payment by Hospital'!L260+'UC Withheld Payment by Hospital'!V260</f>
        <v>698730.51934556779</v>
      </c>
      <c r="U260" s="11">
        <f>(R260/$R$1)*'UPL Debt Allocated by DY'!$E$4</f>
        <v>45098.744678046511</v>
      </c>
      <c r="V260" s="11">
        <f>(S260/$S$1)*'UPL Debt Allocated by DY'!$E$5</f>
        <v>32976.97403988817</v>
      </c>
      <c r="W260" s="11">
        <f>(T260/$T$1)*'UPL Debt Allocated by DY'!$E$6</f>
        <v>19105.905799682434</v>
      </c>
      <c r="X260" s="11">
        <f>'UC Withheld Payment by Hospital'!J260+'UC Withheld Payment by Hospital'!AA260</f>
        <v>1661064.0727339312</v>
      </c>
      <c r="Y260" s="11">
        <f>'UC Withheld Payment by Hospital'!K260+'UC Withheld Payment by Hospital'!AB260</f>
        <v>1369073.0228387348</v>
      </c>
      <c r="Z260" s="11">
        <f>'UC Withheld Payment by Hospital'!L260+'UC Withheld Payment by Hospital'!AC260</f>
        <v>807372.22932146618</v>
      </c>
      <c r="AA260" s="11">
        <f>(X260/$X$1)*'UPL Debt Allocated by DY'!$E$4</f>
        <v>45424.172703785065</v>
      </c>
      <c r="AB260" s="11">
        <f>(Y260/$Y$1)*'UPL Debt Allocated by DY'!$E$5</f>
        <v>37435.40539949236</v>
      </c>
      <c r="AC260" s="11">
        <f>(Z260/$Z$1)*'UPL Debt Allocated by DY'!$E$6</f>
        <v>22076.576493528788</v>
      </c>
    </row>
    <row r="261" spans="1:29" ht="16.2" x14ac:dyDescent="0.3">
      <c r="A261" s="13" t="s">
        <v>476</v>
      </c>
      <c r="B261" s="13" t="s">
        <v>476</v>
      </c>
      <c r="C261" s="12" t="s">
        <v>157</v>
      </c>
      <c r="D261" s="12" t="s">
        <v>28</v>
      </c>
      <c r="E261" s="12" t="s">
        <v>14</v>
      </c>
      <c r="F261" s="12"/>
      <c r="G261" s="12" t="s">
        <v>772</v>
      </c>
      <c r="H261" s="11">
        <v>2741281.15</v>
      </c>
      <c r="I261" s="11">
        <f>(H261/$H$1)*'UPL Debt Allocated by DY'!$E$2</f>
        <v>28061.957317968041</v>
      </c>
      <c r="J261" s="11">
        <v>1186509.01</v>
      </c>
      <c r="K261" s="11">
        <f>(J261/$J$1)*'UPL Debt Allocated by DY'!$E$3</f>
        <v>19972.676578692401</v>
      </c>
      <c r="L261" s="11">
        <f>'UC Withheld Payment by Hospital'!J261+'UC Withheld Payment by Hospital'!M261</f>
        <v>1594524.0504637212</v>
      </c>
      <c r="M261" s="11">
        <f>'UC Withheld Payment by Hospital'!K261+'UC Withheld Payment by Hospital'!N261</f>
        <v>1483763.230189153</v>
      </c>
      <c r="N261" s="11">
        <f>'UC Withheld Payment by Hospital'!L261+'UC Withheld Payment by Hospital'!O261</f>
        <v>1760936.6581018814</v>
      </c>
      <c r="O261" s="11">
        <f>(L261/$L$1)*'UPL Debt Allocated by DY'!$E$4</f>
        <v>43604.540630025906</v>
      </c>
      <c r="P261" s="11">
        <f>(M261/$M$1)*'UPL Debt Allocated by DY'!$E$5</f>
        <v>40571.450253120609</v>
      </c>
      <c r="Q261" s="11">
        <f>(N261/$N$1)*'UPL Debt Allocated by DY'!$E$6</f>
        <v>48150.594510188901</v>
      </c>
      <c r="R261" s="11">
        <f>'UC Withheld Payment by Hospital'!J261+'UC Withheld Payment by Hospital'!T261</f>
        <v>1594524.0504637212</v>
      </c>
      <c r="S261" s="11">
        <f>'UC Withheld Payment by Hospital'!K261+'UC Withheld Payment by Hospital'!U261</f>
        <v>1483763.230189153</v>
      </c>
      <c r="T261" s="11">
        <f>'UC Withheld Payment by Hospital'!L261+'UC Withheld Payment by Hospital'!V261</f>
        <v>1760936.6581018814</v>
      </c>
      <c r="U261" s="11">
        <f>(R261/$R$1)*'UPL Debt Allocated by DY'!$E$4</f>
        <v>43604.540630025906</v>
      </c>
      <c r="V261" s="11">
        <f>(S261/$S$1)*'UPL Debt Allocated by DY'!$E$5</f>
        <v>40571.450253120594</v>
      </c>
      <c r="W261" s="11">
        <f>(T261/$T$1)*'UPL Debt Allocated by DY'!$E$6</f>
        <v>48150.594510188901</v>
      </c>
      <c r="X261" s="11">
        <f>'UC Withheld Payment by Hospital'!J261+'UC Withheld Payment by Hospital'!AA261</f>
        <v>1580326.66</v>
      </c>
      <c r="Y261" s="11">
        <f>'UC Withheld Payment by Hospital'!K261+'UC Withheld Payment by Hospital'!AB261</f>
        <v>1481506.5244430101</v>
      </c>
      <c r="Z261" s="11">
        <f>'UC Withheld Payment by Hospital'!L261+'UC Withheld Payment by Hospital'!AC261</f>
        <v>1724714.1216597767</v>
      </c>
      <c r="AA261" s="11">
        <f>(X261/$X$1)*'UPL Debt Allocated by DY'!$E$4</f>
        <v>43216.292682849642</v>
      </c>
      <c r="AB261" s="11">
        <f>(Y261/$Y$1)*'UPL Debt Allocated by DY'!$E$5</f>
        <v>40509.743760431855</v>
      </c>
      <c r="AC261" s="11">
        <f>(Z261/$Z$1)*'UPL Debt Allocated by DY'!$E$6</f>
        <v>47160.134883870254</v>
      </c>
    </row>
    <row r="262" spans="1:29" ht="16.2" x14ac:dyDescent="0.3">
      <c r="A262" s="13" t="s">
        <v>477</v>
      </c>
      <c r="B262" s="13" t="s">
        <v>477</v>
      </c>
      <c r="C262" s="12" t="s">
        <v>596</v>
      </c>
      <c r="D262" s="12" t="s">
        <v>92</v>
      </c>
      <c r="E262" s="12"/>
      <c r="F262" s="12"/>
      <c r="G262" s="12" t="s">
        <v>698</v>
      </c>
      <c r="H262" s="11">
        <v>82324467.539999992</v>
      </c>
      <c r="I262" s="11">
        <f>(H262/$H$1)*'UPL Debt Allocated by DY'!$E$2</f>
        <v>842739.42289061646</v>
      </c>
      <c r="J262" s="11">
        <v>74966717.030000001</v>
      </c>
      <c r="K262" s="11">
        <f>(J262/$J$1)*'UPL Debt Allocated by DY'!$E$3</f>
        <v>1261925.5149242748</v>
      </c>
      <c r="L262" s="11">
        <f>'UC Withheld Payment by Hospital'!J262+'UC Withheld Payment by Hospital'!M262</f>
        <v>56683880.548843868</v>
      </c>
      <c r="M262" s="11">
        <f>'UC Withheld Payment by Hospital'!K262+'UC Withheld Payment by Hospital'!N262</f>
        <v>42351176.664899886</v>
      </c>
      <c r="N262" s="11">
        <f>'UC Withheld Payment by Hospital'!L262+'UC Withheld Payment by Hospital'!O262</f>
        <v>37430208.661796547</v>
      </c>
      <c r="O262" s="11">
        <f>(L262/$L$1)*'UPL Debt Allocated by DY'!$E$4</f>
        <v>1550101.7822470488</v>
      </c>
      <c r="P262" s="11">
        <f>(M262/$M$1)*'UPL Debt Allocated by DY'!$E$5</f>
        <v>1158034.2619772714</v>
      </c>
      <c r="Q262" s="11">
        <f>(N262/$N$1)*'UPL Debt Allocated by DY'!$E$6</f>
        <v>1023481.9017559757</v>
      </c>
      <c r="R262" s="11">
        <f>'UC Withheld Payment by Hospital'!J262+'UC Withheld Payment by Hospital'!T262</f>
        <v>56723660.399426766</v>
      </c>
      <c r="S262" s="11">
        <f>'UC Withheld Payment by Hospital'!K262+'UC Withheld Payment by Hospital'!U262</f>
        <v>42418092.094115742</v>
      </c>
      <c r="T262" s="11">
        <f>'UC Withheld Payment by Hospital'!L262+'UC Withheld Payment by Hospital'!V262</f>
        <v>37523845.754933067</v>
      </c>
      <c r="U262" s="11">
        <f>(R262/$R$1)*'UPL Debt Allocated by DY'!$E$4</f>
        <v>1551189.6191539266</v>
      </c>
      <c r="V262" s="11">
        <f>(S262/$S$1)*'UPL Debt Allocated by DY'!$E$5</f>
        <v>1159863.9716993882</v>
      </c>
      <c r="W262" s="11">
        <f>(T262/$T$1)*'UPL Debt Allocated by DY'!$E$6</f>
        <v>1026042.2901049748</v>
      </c>
      <c r="X262" s="11">
        <f>'UC Withheld Payment by Hospital'!J262+'UC Withheld Payment by Hospital'!AA262</f>
        <v>55758392.859999999</v>
      </c>
      <c r="Y262" s="11">
        <f>'UC Withheld Payment by Hospital'!K262+'UC Withheld Payment by Hospital'!AB262</f>
        <v>40987027.840000004</v>
      </c>
      <c r="Z262" s="11">
        <f>'UC Withheld Payment by Hospital'!L262+'UC Withheld Payment by Hospital'!AC262</f>
        <v>36405983.591220818</v>
      </c>
      <c r="AA262" s="11">
        <f>(X262/$X$1)*'UPL Debt Allocated by DY'!$E$4</f>
        <v>1524792.9977736841</v>
      </c>
      <c r="AB262" s="11">
        <f>(Y262/$Y$1)*'UPL Debt Allocated by DY'!$E$5</f>
        <v>1120733.5019495268</v>
      </c>
      <c r="AC262" s="11">
        <f>(Z262/$Z$1)*'UPL Debt Allocated by DY'!$E$6</f>
        <v>995475.75750679977</v>
      </c>
    </row>
    <row r="263" spans="1:29" ht="16.2" x14ac:dyDescent="0.3">
      <c r="A263" s="13" t="s">
        <v>478</v>
      </c>
      <c r="B263" s="13" t="s">
        <v>478</v>
      </c>
      <c r="C263" s="12" t="s">
        <v>158</v>
      </c>
      <c r="D263" s="12" t="s">
        <v>13</v>
      </c>
      <c r="E263" s="12" t="s">
        <v>14</v>
      </c>
      <c r="F263" s="12"/>
      <c r="G263" s="12" t="s">
        <v>771</v>
      </c>
      <c r="H263" s="11">
        <v>2934852.5500000003</v>
      </c>
      <c r="I263" s="11">
        <f>(H263/$H$1)*'UPL Debt Allocated by DY'!$E$2</f>
        <v>30043.509762809143</v>
      </c>
      <c r="J263" s="11">
        <v>5789004.6499999994</v>
      </c>
      <c r="K263" s="11">
        <f>(J263/$J$1)*'UPL Debt Allocated by DY'!$E$3</f>
        <v>97447.146724150356</v>
      </c>
      <c r="L263" s="11">
        <f>'UC Withheld Payment by Hospital'!J263+'UC Withheld Payment by Hospital'!M263</f>
        <v>15140250.418050963</v>
      </c>
      <c r="M263" s="11">
        <f>'UC Withheld Payment by Hospital'!K263+'UC Withheld Payment by Hospital'!N263</f>
        <v>13084619.156705925</v>
      </c>
      <c r="N263" s="11">
        <f>'UC Withheld Payment by Hospital'!L263+'UC Withheld Payment by Hospital'!O263</f>
        <v>17539586.579717122</v>
      </c>
      <c r="O263" s="11">
        <f>(L263/$L$1)*'UPL Debt Allocated by DY'!$E$4</f>
        <v>414031.80109492526</v>
      </c>
      <c r="P263" s="11">
        <f>(M263/$M$1)*'UPL Debt Allocated by DY'!$E$5</f>
        <v>357780.78631160589</v>
      </c>
      <c r="Q263" s="11">
        <f>(N263/$N$1)*'UPL Debt Allocated by DY'!$E$6</f>
        <v>479597.89887425245</v>
      </c>
      <c r="R263" s="11">
        <f>'UC Withheld Payment by Hospital'!J263+'UC Withheld Payment by Hospital'!T263</f>
        <v>15163348.361378837</v>
      </c>
      <c r="S263" s="11">
        <f>'UC Withheld Payment by Hospital'!K263+'UC Withheld Payment by Hospital'!U263</f>
        <v>13113534.865529802</v>
      </c>
      <c r="T263" s="11">
        <f>'UC Withheld Payment by Hospital'!L263+'UC Withheld Payment by Hospital'!V263</f>
        <v>17604789.536455896</v>
      </c>
      <c r="U263" s="11">
        <f>(R263/$R$1)*'UPL Debt Allocated by DY'!$E$4</f>
        <v>414663.44738964079</v>
      </c>
      <c r="V263" s="11">
        <f>(S263/$S$1)*'UPL Debt Allocated by DY'!$E$5</f>
        <v>358571.44631598663</v>
      </c>
      <c r="W263" s="11">
        <f>(T263/$T$1)*'UPL Debt Allocated by DY'!$E$6</f>
        <v>481380.7915844185</v>
      </c>
      <c r="X263" s="11">
        <f>'UC Withheld Payment by Hospital'!J263+'UC Withheld Payment by Hospital'!AA263</f>
        <v>14602012.310000001</v>
      </c>
      <c r="Y263" s="11">
        <f>'UC Withheld Payment by Hospital'!K263+'UC Withheld Payment by Hospital'!AB263</f>
        <v>12494824.76</v>
      </c>
      <c r="Z263" s="11">
        <f>'UC Withheld Payment by Hospital'!L263+'UC Withheld Payment by Hospital'!AC263</f>
        <v>16752372.380000001</v>
      </c>
      <c r="AA263" s="11">
        <f>(X263/$X$1)*'UPL Debt Allocated by DY'!$E$4</f>
        <v>399312.91024827323</v>
      </c>
      <c r="AB263" s="11">
        <f>(Y263/$Y$1)*'UPL Debt Allocated by DY'!$E$5</f>
        <v>341653.67550399224</v>
      </c>
      <c r="AC263" s="11">
        <f>(Z263/$Z$1)*'UPL Debt Allocated by DY'!$E$6</f>
        <v>458072.51830542472</v>
      </c>
    </row>
    <row r="264" spans="1:29" ht="16.2" x14ac:dyDescent="0.3">
      <c r="A264" s="15" t="s">
        <v>232</v>
      </c>
      <c r="B264" s="13" t="s">
        <v>232</v>
      </c>
      <c r="C264" s="12" t="s">
        <v>233</v>
      </c>
      <c r="D264" s="12" t="s">
        <v>219</v>
      </c>
      <c r="E264" s="12"/>
      <c r="F264" s="12"/>
      <c r="G264" s="12" t="s">
        <v>675</v>
      </c>
      <c r="H264" s="11">
        <v>2851197.88</v>
      </c>
      <c r="I264" s="11">
        <f>(H264/$H$1)*'UPL Debt Allocated by DY'!$E$2</f>
        <v>29187.1533183092</v>
      </c>
      <c r="J264" s="11">
        <v>2268183.9900000002</v>
      </c>
      <c r="K264" s="11">
        <f>(J264/$J$1)*'UPL Debt Allocated by DY'!$E$3</f>
        <v>38180.666873518378</v>
      </c>
      <c r="L264" s="11">
        <f>'UC Withheld Payment by Hospital'!J264+'UC Withheld Payment by Hospital'!M264</f>
        <v>3999102.6963875871</v>
      </c>
      <c r="M264" s="11">
        <f>'UC Withheld Payment by Hospital'!K264+'UC Withheld Payment by Hospital'!N264</f>
        <v>2877285.7448612982</v>
      </c>
      <c r="N264" s="11">
        <f>'UC Withheld Payment by Hospital'!L264+'UC Withheld Payment by Hospital'!O264</f>
        <v>1743312.1939860187</v>
      </c>
      <c r="O264" s="11">
        <f>(L264/$L$1)*'UPL Debt Allocated by DY'!$E$4</f>
        <v>109361.18270374511</v>
      </c>
      <c r="P264" s="11">
        <f>(M264/$M$1)*'UPL Debt Allocated by DY'!$E$5</f>
        <v>78675.39313989575</v>
      </c>
      <c r="Q264" s="11">
        <f>(N264/$N$1)*'UPL Debt Allocated by DY'!$E$6</f>
        <v>47668.675742016385</v>
      </c>
      <c r="R264" s="11">
        <f>'UC Withheld Payment by Hospital'!J264+'UC Withheld Payment by Hospital'!T264</f>
        <v>4005253.1641706889</v>
      </c>
      <c r="S264" s="11">
        <f>'UC Withheld Payment by Hospital'!K264+'UC Withheld Payment by Hospital'!U264</f>
        <v>2884081.3942989563</v>
      </c>
      <c r="T264" s="11">
        <f>'UC Withheld Payment by Hospital'!L264+'UC Withheld Payment by Hospital'!V264</f>
        <v>1750476.434605479</v>
      </c>
      <c r="U264" s="11">
        <f>(R264/$R$1)*'UPL Debt Allocated by DY'!$E$4</f>
        <v>109529.37604160284</v>
      </c>
      <c r="V264" s="11">
        <f>(S264/$S$1)*'UPL Debt Allocated by DY'!$E$5</f>
        <v>78861.210760583388</v>
      </c>
      <c r="W264" s="11">
        <f>(T264/$T$1)*'UPL Debt Allocated by DY'!$E$6</f>
        <v>47864.572876336315</v>
      </c>
      <c r="X264" s="11">
        <f>'UC Withheld Payment by Hospital'!J264+'UC Withheld Payment by Hospital'!AA264</f>
        <v>3856010.6</v>
      </c>
      <c r="Y264" s="11">
        <f>'UC Withheld Payment by Hospital'!K264+'UC Withheld Payment by Hospital'!AB264</f>
        <v>2738748.5300000003</v>
      </c>
      <c r="Z264" s="11">
        <f>'UC Withheld Payment by Hospital'!L264+'UC Withheld Payment by Hospital'!AC264</f>
        <v>1659022.8444400164</v>
      </c>
      <c r="AA264" s="11">
        <f>(X264/$X$1)*'UPL Debt Allocated by DY'!$E$4</f>
        <v>105448.1246793436</v>
      </c>
      <c r="AB264" s="11">
        <f>(Y264/$Y$1)*'UPL Debt Allocated by DY'!$E$5</f>
        <v>74887.284898236205</v>
      </c>
      <c r="AC264" s="11">
        <f>(Z264/$Z$1)*'UPL Debt Allocated by DY'!$E$6</f>
        <v>45363.889665331524</v>
      </c>
    </row>
    <row r="265" spans="1:29" ht="16.2" x14ac:dyDescent="0.3">
      <c r="A265" s="13" t="s">
        <v>479</v>
      </c>
      <c r="B265" s="13" t="s">
        <v>479</v>
      </c>
      <c r="C265" s="12" t="s">
        <v>159</v>
      </c>
      <c r="D265" s="12" t="s">
        <v>13</v>
      </c>
      <c r="E265" s="12"/>
      <c r="F265" s="12" t="s">
        <v>661</v>
      </c>
      <c r="G265" s="12" t="s">
        <v>673</v>
      </c>
      <c r="H265" s="11">
        <v>52162638</v>
      </c>
      <c r="I265" s="11">
        <f>(H265/$H$1)*'UPL Debt Allocated by DY'!$E$2</f>
        <v>533978.69136794598</v>
      </c>
      <c r="J265" s="11">
        <v>47705739</v>
      </c>
      <c r="K265" s="11">
        <f>(J265/$J$1)*'UPL Debt Allocated by DY'!$E$3</f>
        <v>803037.55636420543</v>
      </c>
      <c r="L265" s="11">
        <f>'UC Withheld Payment by Hospital'!J265+'UC Withheld Payment by Hospital'!M265</f>
        <v>34416244.15228875</v>
      </c>
      <c r="M265" s="11">
        <f>'UC Withheld Payment by Hospital'!K265+'UC Withheld Payment by Hospital'!N265</f>
        <v>17436736.436602131</v>
      </c>
      <c r="N265" s="11">
        <f>'UC Withheld Payment by Hospital'!L265+'UC Withheld Payment by Hospital'!O265</f>
        <v>5372379.1237128805</v>
      </c>
      <c r="O265" s="11">
        <f>(L265/$L$1)*'UPL Debt Allocated by DY'!$E$4</f>
        <v>941161.41806386039</v>
      </c>
      <c r="P265" s="11">
        <f>(M265/$M$1)*'UPL Debt Allocated by DY'!$E$5</f>
        <v>476783.40487261832</v>
      </c>
      <c r="Q265" s="11">
        <f>(N265/$N$1)*'UPL Debt Allocated by DY'!$E$6</f>
        <v>146900.93908303228</v>
      </c>
      <c r="R265" s="11">
        <f>'UC Withheld Payment by Hospital'!J265+'UC Withheld Payment by Hospital'!T265</f>
        <v>34584789.942074329</v>
      </c>
      <c r="S265" s="11">
        <f>'UC Withheld Payment by Hospital'!K265+'UC Withheld Payment by Hospital'!U265</f>
        <v>17591615.533228029</v>
      </c>
      <c r="T265" s="11">
        <f>'UC Withheld Payment by Hospital'!L265+'UC Withheld Payment by Hospital'!V265</f>
        <v>5563345.514882084</v>
      </c>
      <c r="U265" s="11">
        <f>(R265/$R$1)*'UPL Debt Allocated by DY'!$E$4</f>
        <v>945770.54373781162</v>
      </c>
      <c r="V265" s="11">
        <f>(S265/$S$1)*'UPL Debt Allocated by DY'!$E$5</f>
        <v>481018.35923471319</v>
      </c>
      <c r="W265" s="11">
        <f>(T265/$T$1)*'UPL Debt Allocated by DY'!$E$6</f>
        <v>152122.67447252315</v>
      </c>
      <c r="X265" s="11">
        <f>'UC Withheld Payment by Hospital'!J265+'UC Withheld Payment by Hospital'!AA265</f>
        <v>39851603.635120302</v>
      </c>
      <c r="Y265" s="11">
        <f>'UC Withheld Payment by Hospital'!K265+'UC Withheld Payment by Hospital'!AB265</f>
        <v>30441913.205685541</v>
      </c>
      <c r="Z265" s="11">
        <f>'UC Withheld Payment by Hospital'!L265+'UC Withheld Payment by Hospital'!AC265</f>
        <v>19706486.533676367</v>
      </c>
      <c r="AA265" s="11">
        <f>(X265/$X$1)*'UPL Debt Allocated by DY'!$E$4</f>
        <v>1089799.096710976</v>
      </c>
      <c r="AB265" s="11">
        <f>(Y265/$Y$1)*'UPL Debt Allocated by DY'!$E$5</f>
        <v>832391.94913654658</v>
      </c>
      <c r="AC265" s="11">
        <f>(Z265/$Z$1)*'UPL Debt Allocated by DY'!$E$6</f>
        <v>538849.04828226322</v>
      </c>
    </row>
    <row r="266" spans="1:29" ht="16.2" x14ac:dyDescent="0.3">
      <c r="A266" s="13" t="s">
        <v>480</v>
      </c>
      <c r="B266" s="13" t="s">
        <v>480</v>
      </c>
      <c r="C266" s="12" t="s">
        <v>160</v>
      </c>
      <c r="D266" s="12" t="s">
        <v>13</v>
      </c>
      <c r="E266" s="12" t="s">
        <v>14</v>
      </c>
      <c r="F266" s="12"/>
      <c r="G266" s="12" t="s">
        <v>769</v>
      </c>
      <c r="H266" s="11">
        <v>2979641.27</v>
      </c>
      <c r="I266" s="11">
        <f>(H266/$H$1)*'UPL Debt Allocated by DY'!$E$2</f>
        <v>30502.003102307142</v>
      </c>
      <c r="J266" s="11">
        <v>454271.42</v>
      </c>
      <c r="K266" s="11">
        <f>(J266/$J$1)*'UPL Debt Allocated by DY'!$E$3</f>
        <v>7646.8160579777959</v>
      </c>
      <c r="L266" s="11">
        <f>'UC Withheld Payment by Hospital'!J266+'UC Withheld Payment by Hospital'!M266</f>
        <v>7015276.8039809521</v>
      </c>
      <c r="M266" s="11">
        <f>'UC Withheld Payment by Hospital'!K266+'UC Withheld Payment by Hospital'!N266</f>
        <v>11182190.039813055</v>
      </c>
      <c r="N266" s="11">
        <f>'UC Withheld Payment by Hospital'!L266+'UC Withheld Payment by Hospital'!O266</f>
        <v>9404017.9745539706</v>
      </c>
      <c r="O266" s="11">
        <f>(L266/$L$1)*'UPL Debt Allocated by DY'!$E$4</f>
        <v>191842.77737366466</v>
      </c>
      <c r="P266" s="11">
        <f>(M266/$M$1)*'UPL Debt Allocated by DY'!$E$5</f>
        <v>305761.49731340929</v>
      </c>
      <c r="Q266" s="11">
        <f>(N266/$N$1)*'UPL Debt Allocated by DY'!$E$6</f>
        <v>257141.02445193022</v>
      </c>
      <c r="R266" s="11">
        <f>'UC Withheld Payment by Hospital'!J266+'UC Withheld Payment by Hospital'!T266</f>
        <v>7015276.8039809521</v>
      </c>
      <c r="S266" s="11">
        <f>'UC Withheld Payment by Hospital'!K266+'UC Withheld Payment by Hospital'!U266</f>
        <v>11182190.039813055</v>
      </c>
      <c r="T266" s="11">
        <f>'UC Withheld Payment by Hospital'!L266+'UC Withheld Payment by Hospital'!V266</f>
        <v>9404017.9745539706</v>
      </c>
      <c r="U266" s="11">
        <f>(R266/$R$1)*'UPL Debt Allocated by DY'!$E$4</f>
        <v>191842.77737366466</v>
      </c>
      <c r="V266" s="11">
        <f>(S266/$S$1)*'UPL Debt Allocated by DY'!$E$5</f>
        <v>305761.49731340911</v>
      </c>
      <c r="W266" s="11">
        <f>(T266/$T$1)*'UPL Debt Allocated by DY'!$E$6</f>
        <v>257141.02445193022</v>
      </c>
      <c r="X266" s="11">
        <f>'UC Withheld Payment by Hospital'!J266+'UC Withheld Payment by Hospital'!AA266</f>
        <v>10724521.969256796</v>
      </c>
      <c r="Y266" s="11">
        <f>'UC Withheld Payment by Hospital'!K266+'UC Withheld Payment by Hospital'!AB266</f>
        <v>11966681.535949966</v>
      </c>
      <c r="Z266" s="11">
        <f>'UC Withheld Payment by Hospital'!L266+'UC Withheld Payment by Hospital'!AC266</f>
        <v>10654976.997052331</v>
      </c>
      <c r="AA266" s="11">
        <f>(X266/$X$1)*'UPL Debt Allocated by DY'!$E$4</f>
        <v>293277.39133822668</v>
      </c>
      <c r="AB266" s="11">
        <f>(Y266/$Y$1)*'UPL Debt Allocated by DY'!$E$5</f>
        <v>327212.33061479649</v>
      </c>
      <c r="AC266" s="11">
        <f>(Z266/$Z$1)*'UPL Debt Allocated by DY'!$E$6</f>
        <v>291346.92297988018</v>
      </c>
    </row>
    <row r="267" spans="1:29" ht="16.2" x14ac:dyDescent="0.3">
      <c r="A267" s="13" t="s">
        <v>481</v>
      </c>
      <c r="B267" s="13" t="s">
        <v>481</v>
      </c>
      <c r="C267" s="12" t="s">
        <v>161</v>
      </c>
      <c r="D267" s="12" t="s">
        <v>28</v>
      </c>
      <c r="E267" s="12"/>
      <c r="F267" s="12"/>
      <c r="G267" s="12" t="s">
        <v>768</v>
      </c>
      <c r="H267" s="11">
        <v>10147148.949999999</v>
      </c>
      <c r="I267" s="11">
        <f>(H267/$H$1)*'UPL Debt Allocated by DY'!$E$2</f>
        <v>103874.37302225064</v>
      </c>
      <c r="J267" s="11">
        <v>4691843.7300000004</v>
      </c>
      <c r="K267" s="11">
        <f>(J267/$J$1)*'UPL Debt Allocated by DY'!$E$3</f>
        <v>78978.479377123134</v>
      </c>
      <c r="L267" s="11">
        <f>'UC Withheld Payment by Hospital'!J267+'UC Withheld Payment by Hospital'!M267</f>
        <v>8229188.3323607482</v>
      </c>
      <c r="M267" s="11">
        <f>'UC Withheld Payment by Hospital'!K267+'UC Withheld Payment by Hospital'!N267</f>
        <v>6286088.2552936794</v>
      </c>
      <c r="N267" s="11">
        <f>'UC Withheld Payment by Hospital'!L267+'UC Withheld Payment by Hospital'!O267</f>
        <v>4282582.6659211861</v>
      </c>
      <c r="O267" s="11">
        <f>(L267/$L$1)*'UPL Debt Allocated by DY'!$E$4</f>
        <v>225038.92423962124</v>
      </c>
      <c r="P267" s="11">
        <f>(M267/$M$1)*'UPL Debt Allocated by DY'!$E$5</f>
        <v>171884.37598892432</v>
      </c>
      <c r="Q267" s="11">
        <f>(N267/$N$1)*'UPL Debt Allocated by DY'!$E$6</f>
        <v>117101.82785643634</v>
      </c>
      <c r="R267" s="11">
        <f>'UC Withheld Payment by Hospital'!J267+'UC Withheld Payment by Hospital'!T267</f>
        <v>8241180.0582886115</v>
      </c>
      <c r="S267" s="11">
        <f>'UC Withheld Payment by Hospital'!K267+'UC Withheld Payment by Hospital'!U267</f>
        <v>6300379.3808182152</v>
      </c>
      <c r="T267" s="11">
        <f>'UC Withheld Payment by Hospital'!L267+'UC Withheld Payment by Hospital'!V267</f>
        <v>4297423.7649207246</v>
      </c>
      <c r="U267" s="11">
        <f>(R267/$R$1)*'UPL Debt Allocated by DY'!$E$4</f>
        <v>225366.85513554822</v>
      </c>
      <c r="V267" s="11">
        <f>(S267/$S$1)*'UPL Debt Allocated by DY'!$E$5</f>
        <v>172275.14702063793</v>
      </c>
      <c r="W267" s="11">
        <f>(T267/$T$1)*'UPL Debt Allocated by DY'!$E$6</f>
        <v>117507.63901195095</v>
      </c>
      <c r="X267" s="11">
        <f>'UC Withheld Payment by Hospital'!J267+'UC Withheld Payment by Hospital'!AA267</f>
        <v>7949752.0300000003</v>
      </c>
      <c r="Y267" s="11">
        <f>'UC Withheld Payment by Hospital'!K267+'UC Withheld Payment by Hospital'!AB267</f>
        <v>5994591.8300000001</v>
      </c>
      <c r="Z267" s="11">
        <f>'UC Withheld Payment by Hospital'!L267+'UC Withheld Payment by Hospital'!AC267</f>
        <v>4302456.5918840235</v>
      </c>
      <c r="AA267" s="11">
        <f>(X267/$X$1)*'UPL Debt Allocated by DY'!$E$4</f>
        <v>217397.33890495662</v>
      </c>
      <c r="AB267" s="11">
        <f>(Y267/$Y$1)*'UPL Debt Allocated by DY'!$E$5</f>
        <v>163913.81001374708</v>
      </c>
      <c r="AC267" s="11">
        <f>(Z267/$Z$1)*'UPL Debt Allocated by DY'!$E$6</f>
        <v>117645.25532497084</v>
      </c>
    </row>
    <row r="268" spans="1:29" ht="16.2" x14ac:dyDescent="0.3">
      <c r="A268" s="13" t="s">
        <v>482</v>
      </c>
      <c r="B268" s="13" t="s">
        <v>482</v>
      </c>
      <c r="C268" s="12" t="s">
        <v>162</v>
      </c>
      <c r="D268" s="12" t="s">
        <v>13</v>
      </c>
      <c r="E268" s="12"/>
      <c r="F268" s="12"/>
      <c r="G268" s="12" t="s">
        <v>704</v>
      </c>
      <c r="H268" s="11">
        <v>37788236.740000002</v>
      </c>
      <c r="I268" s="11">
        <f>(H268/$H$1)*'UPL Debt Allocated by DY'!$E$2</f>
        <v>386830.76579691644</v>
      </c>
      <c r="J268" s="11">
        <v>35661027.260000005</v>
      </c>
      <c r="K268" s="11">
        <f>(J268/$J$1)*'UPL Debt Allocated by DY'!$E$3</f>
        <v>600287.19371285127</v>
      </c>
      <c r="L268" s="11">
        <f>'UC Withheld Payment by Hospital'!J268+'UC Withheld Payment by Hospital'!M268</f>
        <v>33716064.92606131</v>
      </c>
      <c r="M268" s="11">
        <f>'UC Withheld Payment by Hospital'!K268+'UC Withheld Payment by Hospital'!N268</f>
        <v>24062377.844092395</v>
      </c>
      <c r="N268" s="11">
        <f>'UC Withheld Payment by Hospital'!L268+'UC Withheld Payment by Hospital'!O268</f>
        <v>16317845.073288828</v>
      </c>
      <c r="O268" s="11">
        <f>(L268/$L$1)*'UPL Debt Allocated by DY'!$E$4</f>
        <v>922014.01573433424</v>
      </c>
      <c r="P268" s="11">
        <f>(M268/$M$1)*'UPL Debt Allocated by DY'!$E$5</f>
        <v>657952.39146675204</v>
      </c>
      <c r="Q268" s="11">
        <f>(N268/$N$1)*'UPL Debt Allocated by DY'!$E$6</f>
        <v>446190.91651538294</v>
      </c>
      <c r="R268" s="11">
        <f>'UC Withheld Payment by Hospital'!J268+'UC Withheld Payment by Hospital'!T268</f>
        <v>33788562.13379164</v>
      </c>
      <c r="S268" s="11">
        <f>'UC Withheld Payment by Hospital'!K268+'UC Withheld Payment by Hospital'!U268</f>
        <v>24120751.791908812</v>
      </c>
      <c r="T268" s="11">
        <f>'UC Withheld Payment by Hospital'!L268+'UC Withheld Payment by Hospital'!V268</f>
        <v>16392641.287079496</v>
      </c>
      <c r="U268" s="11">
        <f>(R268/$R$1)*'UPL Debt Allocated by DY'!$E$4</f>
        <v>923996.55556439911</v>
      </c>
      <c r="V268" s="11">
        <f>(S268/$S$1)*'UPL Debt Allocated by DY'!$E$5</f>
        <v>659548.54621147481</v>
      </c>
      <c r="W268" s="11">
        <f>(T268/$T$1)*'UPL Debt Allocated by DY'!$E$6</f>
        <v>448236.1247541699</v>
      </c>
      <c r="X268" s="11">
        <f>'UC Withheld Payment by Hospital'!J268+'UC Withheld Payment by Hospital'!AA268</f>
        <v>32026704.129999995</v>
      </c>
      <c r="Y268" s="11">
        <f>'UC Withheld Payment by Hospital'!K268+'UC Withheld Payment by Hospital'!AB268</f>
        <v>22871723.050000001</v>
      </c>
      <c r="Z268" s="11">
        <f>'UC Withheld Payment by Hospital'!L268+'UC Withheld Payment by Hospital'!AC268</f>
        <v>15842495.857380517</v>
      </c>
      <c r="AA268" s="11">
        <f>(X268/$X$1)*'UPL Debt Allocated by DY'!$E$4</f>
        <v>875816.02866151044</v>
      </c>
      <c r="AB268" s="11">
        <f>(Y268/$Y$1)*'UPL Debt Allocated by DY'!$E$5</f>
        <v>625395.58539129759</v>
      </c>
      <c r="AC268" s="11">
        <f>(Z268/$Z$1)*'UPL Debt Allocated by DY'!$E$6</f>
        <v>433193.09104526677</v>
      </c>
    </row>
    <row r="269" spans="1:29" ht="16.2" x14ac:dyDescent="0.3">
      <c r="A269" s="13" t="s">
        <v>483</v>
      </c>
      <c r="B269" s="13" t="s">
        <v>483</v>
      </c>
      <c r="C269" s="12" t="s">
        <v>163</v>
      </c>
      <c r="D269" s="12" t="s">
        <v>13</v>
      </c>
      <c r="E269" s="12"/>
      <c r="F269" s="12"/>
      <c r="G269" s="12" t="s">
        <v>653</v>
      </c>
      <c r="H269" s="11">
        <v>54057685.75</v>
      </c>
      <c r="I269" s="11">
        <f>(H269/$H$1)*'UPL Debt Allocated by DY'!$E$2</f>
        <v>553377.92339345755</v>
      </c>
      <c r="J269" s="11">
        <v>49816293.780000001</v>
      </c>
      <c r="K269" s="11">
        <f>(J269/$J$1)*'UPL Debt Allocated by DY'!$E$3</f>
        <v>838564.82810616493</v>
      </c>
      <c r="L269" s="11">
        <f>'UC Withheld Payment by Hospital'!J269+'UC Withheld Payment by Hospital'!M269</f>
        <v>54713973.787777081</v>
      </c>
      <c r="M269" s="11">
        <f>'UC Withheld Payment by Hospital'!K269+'UC Withheld Payment by Hospital'!N269</f>
        <v>57651162.095337406</v>
      </c>
      <c r="N269" s="11">
        <f>'UC Withheld Payment by Hospital'!L269+'UC Withheld Payment by Hospital'!O269</f>
        <v>44930203.968138888</v>
      </c>
      <c r="O269" s="11">
        <f>(L269/$L$1)*'UPL Debt Allocated by DY'!$E$4</f>
        <v>1496231.8645275144</v>
      </c>
      <c r="P269" s="11">
        <f>(M269/$M$1)*'UPL Debt Allocated by DY'!$E$5</f>
        <v>1576391.170367118</v>
      </c>
      <c r="Q269" s="11">
        <f>(N269/$N$1)*'UPL Debt Allocated by DY'!$E$6</f>
        <v>1228559.8250092017</v>
      </c>
      <c r="R269" s="11">
        <f>'UC Withheld Payment by Hospital'!J269+'UC Withheld Payment by Hospital'!T269</f>
        <v>54842505.098091304</v>
      </c>
      <c r="S269" s="11">
        <f>'UC Withheld Payment by Hospital'!K269+'UC Withheld Payment by Hospital'!U269</f>
        <v>57803180.624055512</v>
      </c>
      <c r="T269" s="11">
        <f>'UC Withheld Payment by Hospital'!L269+'UC Withheld Payment by Hospital'!V269</f>
        <v>45135593.772952557</v>
      </c>
      <c r="U269" s="11">
        <f>(R269/$R$1)*'UPL Debt Allocated by DY'!$E$4</f>
        <v>1499746.7370320698</v>
      </c>
      <c r="V269" s="11">
        <f>(S269/$S$1)*'UPL Debt Allocated by DY'!$E$5</f>
        <v>1580547.90646217</v>
      </c>
      <c r="W269" s="11">
        <f>(T269/$T$1)*'UPL Debt Allocated by DY'!$E$6</f>
        <v>1234175.9504743675</v>
      </c>
      <c r="X269" s="11">
        <f>'UC Withheld Payment by Hospital'!J269+'UC Withheld Payment by Hospital'!AA269</f>
        <v>51982860.979719199</v>
      </c>
      <c r="Y269" s="11">
        <f>'UC Withheld Payment by Hospital'!K269+'UC Withheld Payment by Hospital'!AB269</f>
        <v>55181505.596294977</v>
      </c>
      <c r="Z269" s="11">
        <f>'UC Withheld Payment by Hospital'!L269+'UC Withheld Payment by Hospital'!AC269</f>
        <v>43572830.285377897</v>
      </c>
      <c r="AA269" s="11">
        <f>(X269/$X$1)*'UPL Debt Allocated by DY'!$E$4</f>
        <v>1421545.6787848084</v>
      </c>
      <c r="AB269" s="11">
        <f>(Y269/$Y$1)*'UPL Debt Allocated by DY'!$E$5</f>
        <v>1508861.8343150171</v>
      </c>
      <c r="AC269" s="11">
        <f>(Z269/$Z$1)*'UPL Debt Allocated by DY'!$E$6</f>
        <v>1191444.1516562044</v>
      </c>
    </row>
    <row r="270" spans="1:29" ht="16.2" x14ac:dyDescent="0.3">
      <c r="A270" s="13" t="s">
        <v>484</v>
      </c>
      <c r="B270" s="13" t="s">
        <v>484</v>
      </c>
      <c r="C270" s="12" t="s">
        <v>164</v>
      </c>
      <c r="D270" s="12" t="s">
        <v>13</v>
      </c>
      <c r="E270" s="12"/>
      <c r="F270" s="12"/>
      <c r="G270" s="12" t="s">
        <v>673</v>
      </c>
      <c r="H270" s="11">
        <v>9723780.1400000006</v>
      </c>
      <c r="I270" s="11">
        <f>(H270/$H$1)*'UPL Debt Allocated by DY'!$E$2</f>
        <v>99540.429575414164</v>
      </c>
      <c r="J270" s="11">
        <v>17241357.32</v>
      </c>
      <c r="K270" s="11">
        <f>(J270/$J$1)*'UPL Debt Allocated by DY'!$E$3</f>
        <v>290226.24407212104</v>
      </c>
      <c r="L270" s="11">
        <f>'UC Withheld Payment by Hospital'!J270+'UC Withheld Payment by Hospital'!M270</f>
        <v>15721079.596434649</v>
      </c>
      <c r="M270" s="11">
        <f>'UC Withheld Payment by Hospital'!K270+'UC Withheld Payment by Hospital'!N270</f>
        <v>14886337.146483071</v>
      </c>
      <c r="N270" s="11">
        <f>'UC Withheld Payment by Hospital'!L270+'UC Withheld Payment by Hospital'!O270</f>
        <v>12301997.729548549</v>
      </c>
      <c r="O270" s="11">
        <f>(L270/$L$1)*'UPL Debt Allocated by DY'!$E$4</f>
        <v>429915.40567308787</v>
      </c>
      <c r="P270" s="11">
        <f>(M270/$M$1)*'UPL Debt Allocated by DY'!$E$5</f>
        <v>407046.26904167538</v>
      </c>
      <c r="Q270" s="11">
        <f>(N270/$N$1)*'UPL Debt Allocated by DY'!$E$6</f>
        <v>336382.63001421693</v>
      </c>
      <c r="R270" s="11">
        <f>'UC Withheld Payment by Hospital'!J270+'UC Withheld Payment by Hospital'!T270</f>
        <v>15751580.541521177</v>
      </c>
      <c r="S270" s="11">
        <f>'UC Withheld Payment by Hospital'!K270+'UC Withheld Payment by Hospital'!U270</f>
        <v>14918950.062854242</v>
      </c>
      <c r="T270" s="11">
        <f>'UC Withheld Payment by Hospital'!L270+'UC Withheld Payment by Hospital'!V270</f>
        <v>12349195.251829663</v>
      </c>
      <c r="U270" s="11">
        <f>(R270/$R$1)*'UPL Debt Allocated by DY'!$E$4</f>
        <v>430749.49763858248</v>
      </c>
      <c r="V270" s="11">
        <f>(S270/$S$1)*'UPL Debt Allocated by DY'!$E$5</f>
        <v>407938.02406514582</v>
      </c>
      <c r="W270" s="11">
        <f>(T270/$T$1)*'UPL Debt Allocated by DY'!$E$6</f>
        <v>337673.18680215563</v>
      </c>
      <c r="X270" s="11">
        <f>'UC Withheld Payment by Hospital'!J270+'UC Withheld Payment by Hospital'!AA270</f>
        <v>15010333.59</v>
      </c>
      <c r="Y270" s="11">
        <f>'UC Withheld Payment by Hospital'!K270+'UC Withheld Payment by Hospital'!AB270</f>
        <v>14221130.719999999</v>
      </c>
      <c r="Z270" s="11">
        <f>'UC Withheld Payment by Hospital'!L270+'UC Withheld Payment by Hospital'!AC270</f>
        <v>11732168.359999999</v>
      </c>
      <c r="AA270" s="11">
        <f>(X270/$X$1)*'UPL Debt Allocated by DY'!$E$4</f>
        <v>410479.03962630685</v>
      </c>
      <c r="AB270" s="11">
        <f>(Y270/$Y$1)*'UPL Debt Allocated by DY'!$E$5</f>
        <v>388857.12073890137</v>
      </c>
      <c r="AC270" s="11">
        <f>(Z270/$Z$1)*'UPL Debt Allocated by DY'!$E$6</f>
        <v>320801.3637677044</v>
      </c>
    </row>
    <row r="271" spans="1:29" ht="16.2" x14ac:dyDescent="0.3">
      <c r="A271" s="13" t="s">
        <v>485</v>
      </c>
      <c r="B271" s="13" t="s">
        <v>485</v>
      </c>
      <c r="C271" s="12" t="s">
        <v>641</v>
      </c>
      <c r="D271" s="12" t="s">
        <v>28</v>
      </c>
      <c r="E271" s="12" t="s">
        <v>14</v>
      </c>
      <c r="F271" s="12"/>
      <c r="G271" s="12" t="s">
        <v>767</v>
      </c>
      <c r="H271" s="11">
        <v>876544.36</v>
      </c>
      <c r="I271" s="11">
        <f>(H271/$H$1)*'UPL Debt Allocated by DY'!$E$2</f>
        <v>8973.0126432400448</v>
      </c>
      <c r="J271" s="11">
        <v>23320.010000000009</v>
      </c>
      <c r="K271" s="11">
        <f>(J271/$J$1)*'UPL Debt Allocated by DY'!$E$3</f>
        <v>392.54907768620546</v>
      </c>
      <c r="L271" s="11">
        <f>'UC Withheld Payment by Hospital'!J271+'UC Withheld Payment by Hospital'!M271</f>
        <v>1183897.6929496136</v>
      </c>
      <c r="M271" s="11">
        <f>'UC Withheld Payment by Hospital'!K271+'UC Withheld Payment by Hospital'!N271</f>
        <v>1338137.4167988843</v>
      </c>
      <c r="N271" s="11">
        <f>'UC Withheld Payment by Hospital'!L271+'UC Withheld Payment by Hospital'!O271</f>
        <v>687457.04981337383</v>
      </c>
      <c r="O271" s="11">
        <f>(L271/$L$1)*'UPL Debt Allocated by DY'!$E$4</f>
        <v>32375.375610673425</v>
      </c>
      <c r="P271" s="11">
        <f>(M271/$M$1)*'UPL Debt Allocated by DY'!$E$5</f>
        <v>36589.514103658054</v>
      </c>
      <c r="Q271" s="11">
        <f>(N271/$N$1)*'UPL Debt Allocated by DY'!$E$6</f>
        <v>18797.646977498134</v>
      </c>
      <c r="R271" s="11">
        <f>'UC Withheld Payment by Hospital'!J271+'UC Withheld Payment by Hospital'!T271</f>
        <v>1184889.0627526741</v>
      </c>
      <c r="S271" s="11">
        <f>'UC Withheld Payment by Hospital'!K271+'UC Withheld Payment by Hospital'!U271</f>
        <v>1339380.9137062686</v>
      </c>
      <c r="T271" s="11">
        <f>'UC Withheld Payment by Hospital'!L271+'UC Withheld Payment by Hospital'!V271</f>
        <v>687457.04981337383</v>
      </c>
      <c r="U271" s="11">
        <f>(R271/$R$1)*'UPL Debt Allocated by DY'!$E$4</f>
        <v>32402.486035783892</v>
      </c>
      <c r="V271" s="11">
        <f>(S271/$S$1)*'UPL Debt Allocated by DY'!$E$5</f>
        <v>36623.515804125724</v>
      </c>
      <c r="W271" s="11">
        <f>(T271/$T$1)*'UPL Debt Allocated by DY'!$E$6</f>
        <v>18797.646977498134</v>
      </c>
      <c r="X271" s="11">
        <f>'UC Withheld Payment by Hospital'!J271+'UC Withheld Payment by Hospital'!AA271</f>
        <v>1157270.1391727882</v>
      </c>
      <c r="Y271" s="11">
        <f>'UC Withheld Payment by Hospital'!K271+'UC Withheld Payment by Hospital'!AB271</f>
        <v>1306541.6364443286</v>
      </c>
      <c r="Z271" s="11">
        <f>'UC Withheld Payment by Hospital'!L271+'UC Withheld Payment by Hospital'!AC271</f>
        <v>663513.10394936707</v>
      </c>
      <c r="AA271" s="11">
        <f>(X271/$X$1)*'UPL Debt Allocated by DY'!$E$4</f>
        <v>31647.207070222659</v>
      </c>
      <c r="AB271" s="11">
        <f>(Y271/$Y$1)*'UPL Debt Allocated by DY'!$E$5</f>
        <v>35725.571255647257</v>
      </c>
      <c r="AC271" s="11">
        <f>(Z271/$Z$1)*'UPL Debt Allocated by DY'!$E$6</f>
        <v>18142.929942125342</v>
      </c>
    </row>
    <row r="272" spans="1:29" ht="16.2" x14ac:dyDescent="0.3">
      <c r="A272" s="13" t="s">
        <v>486</v>
      </c>
      <c r="B272" s="13" t="s">
        <v>486</v>
      </c>
      <c r="C272" s="12" t="s">
        <v>766</v>
      </c>
      <c r="D272" s="12" t="s">
        <v>13</v>
      </c>
      <c r="E272" s="12" t="s">
        <v>14</v>
      </c>
      <c r="F272" s="12"/>
      <c r="G272" s="12" t="s">
        <v>765</v>
      </c>
      <c r="H272" s="11">
        <v>1571347.43</v>
      </c>
      <c r="I272" s="11">
        <f>(H272/$H$1)*'UPL Debt Allocated by DY'!$E$2</f>
        <v>16085.57535674835</v>
      </c>
      <c r="J272" s="11">
        <v>2683745.4300000002</v>
      </c>
      <c r="K272" s="11">
        <f>(J272/$J$1)*'UPL Debt Allocated by DY'!$E$3</f>
        <v>45175.872278402479</v>
      </c>
      <c r="L272" s="11">
        <f>'UC Withheld Payment by Hospital'!J272+'UC Withheld Payment by Hospital'!M272</f>
        <v>2865423.9319508411</v>
      </c>
      <c r="M272" s="11">
        <f>'UC Withheld Payment by Hospital'!K272+'UC Withheld Payment by Hospital'!N272</f>
        <v>4152890.7521419302</v>
      </c>
      <c r="N272" s="11">
        <f>'UC Withheld Payment by Hospital'!L272+'UC Withheld Payment by Hospital'!O272</f>
        <v>3156918.7531762077</v>
      </c>
      <c r="O272" s="11">
        <f>(L272/$L$1)*'UPL Debt Allocated by DY'!$E$4</f>
        <v>78359.115515794358</v>
      </c>
      <c r="P272" s="11">
        <f>(M272/$M$1)*'UPL Debt Allocated by DY'!$E$5</f>
        <v>113555.04512380435</v>
      </c>
      <c r="Q272" s="11">
        <f>(N272/$N$1)*'UPL Debt Allocated by DY'!$E$6</f>
        <v>86321.966259506487</v>
      </c>
      <c r="R272" s="11">
        <f>'UC Withheld Payment by Hospital'!J272+'UC Withheld Payment by Hospital'!T272</f>
        <v>2869512.7364352234</v>
      </c>
      <c r="S272" s="11">
        <f>'UC Withheld Payment by Hospital'!K272+'UC Withheld Payment by Hospital'!U272</f>
        <v>4152890.7521419302</v>
      </c>
      <c r="T272" s="11">
        <f>'UC Withheld Payment by Hospital'!L272+'UC Withheld Payment by Hospital'!V272</f>
        <v>3156918.7531762077</v>
      </c>
      <c r="U272" s="11">
        <f>(R272/$R$1)*'UPL Debt Allocated by DY'!$E$4</f>
        <v>78470.929722181289</v>
      </c>
      <c r="V272" s="11">
        <f>(S272/$S$1)*'UPL Debt Allocated by DY'!$E$5</f>
        <v>113555.04512380429</v>
      </c>
      <c r="W272" s="11">
        <f>(T272/$T$1)*'UPL Debt Allocated by DY'!$E$6</f>
        <v>86321.966259506487</v>
      </c>
      <c r="X272" s="11">
        <f>'UC Withheld Payment by Hospital'!J272+'UC Withheld Payment by Hospital'!AA272</f>
        <v>2763156.1399999997</v>
      </c>
      <c r="Y272" s="11">
        <f>'UC Withheld Payment by Hospital'!K272+'UC Withheld Payment by Hospital'!AB272</f>
        <v>3971421.098988439</v>
      </c>
      <c r="Z272" s="11">
        <f>'UC Withheld Payment by Hospital'!L272+'UC Withheld Payment by Hospital'!AC272</f>
        <v>3031185.1300000004</v>
      </c>
      <c r="AA272" s="11">
        <f>(X272/$X$1)*'UPL Debt Allocated by DY'!$E$4</f>
        <v>75562.456482669877</v>
      </c>
      <c r="AB272" s="11">
        <f>(Y272/$Y$1)*'UPL Debt Allocated by DY'!$E$5</f>
        <v>108593.00882612012</v>
      </c>
      <c r="AC272" s="11">
        <f>(Z272/$Z$1)*'UPL Debt Allocated by DY'!$E$6</f>
        <v>82883.938731372458</v>
      </c>
    </row>
    <row r="273" spans="1:29" ht="16.2" x14ac:dyDescent="0.3">
      <c r="A273" s="13" t="s">
        <v>487</v>
      </c>
      <c r="B273" s="13" t="s">
        <v>487</v>
      </c>
      <c r="C273" s="12" t="s">
        <v>165</v>
      </c>
      <c r="D273" s="12" t="s">
        <v>13</v>
      </c>
      <c r="E273" s="12"/>
      <c r="F273" s="12"/>
      <c r="G273" s="12" t="s">
        <v>764</v>
      </c>
      <c r="H273" s="11">
        <v>6558699.4700000007</v>
      </c>
      <c r="I273" s="11">
        <f>(H273/$H$1)*'UPL Debt Allocated by DY'!$E$2</f>
        <v>67140.119716841014</v>
      </c>
      <c r="J273" s="11">
        <v>8044055.75</v>
      </c>
      <c r="K273" s="11">
        <f>(J273/$J$1)*'UPL Debt Allocated by DY'!$E$3</f>
        <v>135406.74577407626</v>
      </c>
      <c r="L273" s="11">
        <f>'UC Withheld Payment by Hospital'!J273+'UC Withheld Payment by Hospital'!M273</f>
        <v>9865964.3714217693</v>
      </c>
      <c r="M273" s="11">
        <f>'UC Withheld Payment by Hospital'!K273+'UC Withheld Payment by Hospital'!N273</f>
        <v>5691325.8928646361</v>
      </c>
      <c r="N273" s="11">
        <f>'UC Withheld Payment by Hospital'!L273+'UC Withheld Payment by Hospital'!O273</f>
        <v>6950112.0112428088</v>
      </c>
      <c r="O273" s="11">
        <f>(L273/$L$1)*'UPL Debt Allocated by DY'!$E$4</f>
        <v>269798.90592615213</v>
      </c>
      <c r="P273" s="11">
        <f>(M273/$M$1)*'UPL Debt Allocated by DY'!$E$5</f>
        <v>155621.42304012922</v>
      </c>
      <c r="Q273" s="11">
        <f>(N273/$N$1)*'UPL Debt Allocated by DY'!$E$6</f>
        <v>190042.05728471137</v>
      </c>
      <c r="R273" s="11">
        <f>'UC Withheld Payment by Hospital'!J273+'UC Withheld Payment by Hospital'!T273</f>
        <v>9886315.3845599089</v>
      </c>
      <c r="S273" s="11">
        <f>'UC Withheld Payment by Hospital'!K273+'UC Withheld Payment by Hospital'!U273</f>
        <v>5707493.6577572394</v>
      </c>
      <c r="T273" s="11">
        <f>'UC Withheld Payment by Hospital'!L273+'UC Withheld Payment by Hospital'!V273</f>
        <v>6979699.201138542</v>
      </c>
      <c r="U273" s="11">
        <f>(R273/$R$1)*'UPL Debt Allocated by DY'!$E$4</f>
        <v>270355.43348620122</v>
      </c>
      <c r="V273" s="11">
        <f>(S273/$S$1)*'UPL Debt Allocated by DY'!$E$5</f>
        <v>156063.50817588277</v>
      </c>
      <c r="W273" s="11">
        <f>(T273/$T$1)*'UPL Debt Allocated by DY'!$E$6</f>
        <v>190851.08171884462</v>
      </c>
      <c r="X273" s="11">
        <f>'UC Withheld Payment by Hospital'!J273+'UC Withheld Payment by Hospital'!AA273</f>
        <v>9391736.4000000004</v>
      </c>
      <c r="Y273" s="11">
        <f>'UC Withheld Payment by Hospital'!K273+'UC Withheld Payment by Hospital'!AB273</f>
        <v>5594069.1898795711</v>
      </c>
      <c r="Z273" s="11">
        <f>'UC Withheld Payment by Hospital'!L273+'UC Withheld Payment by Hospital'!AC273</f>
        <v>6592897.29</v>
      </c>
      <c r="AA273" s="11">
        <f>(X273/$X$1)*'UPL Debt Allocated by DY'!$E$4</f>
        <v>256830.46381219226</v>
      </c>
      <c r="AB273" s="11">
        <f>(Y273/$Y$1)*'UPL Debt Allocated by DY'!$E$5</f>
        <v>152962.07321486241</v>
      </c>
      <c r="AC273" s="11">
        <f>(Z273/$Z$1)*'UPL Debt Allocated by DY'!$E$6</f>
        <v>180274.47074688951</v>
      </c>
    </row>
    <row r="274" spans="1:29" ht="16.2" x14ac:dyDescent="0.3">
      <c r="A274" s="13" t="s">
        <v>488</v>
      </c>
      <c r="B274" s="13" t="s">
        <v>488</v>
      </c>
      <c r="C274" s="12" t="s">
        <v>166</v>
      </c>
      <c r="D274" s="12" t="s">
        <v>13</v>
      </c>
      <c r="E274" s="12"/>
      <c r="F274" s="12"/>
      <c r="G274" s="12" t="s">
        <v>673</v>
      </c>
      <c r="H274" s="11">
        <v>13324004.57</v>
      </c>
      <c r="I274" s="11">
        <f>(H274/$H$1)*'UPL Debt Allocated by DY'!$E$2</f>
        <v>136395.22073383504</v>
      </c>
      <c r="J274" s="11">
        <v>11368600.569999998</v>
      </c>
      <c r="K274" s="11">
        <f>(J274/$J$1)*'UPL Debt Allocated by DY'!$E$3</f>
        <v>191369.28621970434</v>
      </c>
      <c r="L274" s="11">
        <f>'UC Withheld Payment by Hospital'!J274+'UC Withheld Payment by Hospital'!M274</f>
        <v>10961230.327179352</v>
      </c>
      <c r="M274" s="11">
        <f>'UC Withheld Payment by Hospital'!K274+'UC Withheld Payment by Hospital'!N274</f>
        <v>6895699.9689953262</v>
      </c>
      <c r="N274" s="11">
        <f>'UC Withheld Payment by Hospital'!L274+'UC Withheld Payment by Hospital'!O274</f>
        <v>6002014.8346267575</v>
      </c>
      <c r="O274" s="11">
        <f>(L274/$L$1)*'UPL Debt Allocated by DY'!$E$4</f>
        <v>299750.51992321061</v>
      </c>
      <c r="P274" s="11">
        <f>(M274/$M$1)*'UPL Debt Allocated by DY'!$E$5</f>
        <v>188553.36387927187</v>
      </c>
      <c r="Q274" s="11">
        <f>(N274/$N$1)*'UPL Debt Allocated by DY'!$E$6</f>
        <v>164117.53439091105</v>
      </c>
      <c r="R274" s="11">
        <f>'UC Withheld Payment by Hospital'!J274+'UC Withheld Payment by Hospital'!T274</f>
        <v>10984624.98464418</v>
      </c>
      <c r="S274" s="11">
        <f>'UC Withheld Payment by Hospital'!K274+'UC Withheld Payment by Hospital'!U274</f>
        <v>6912226.5679147299</v>
      </c>
      <c r="T274" s="11">
        <f>'UC Withheld Payment by Hospital'!L274+'UC Withheld Payment by Hospital'!V274</f>
        <v>6026466.2341060722</v>
      </c>
      <c r="U274" s="11">
        <f>(R274/$R$1)*'UPL Debt Allocated by DY'!$E$4</f>
        <v>300390.28029035847</v>
      </c>
      <c r="V274" s="11">
        <f>(S274/$S$1)*'UPL Debt Allocated by DY'!$E$5</f>
        <v>189005.26083443922</v>
      </c>
      <c r="W274" s="11">
        <f>(T274/$T$1)*'UPL Debt Allocated by DY'!$E$6</f>
        <v>164786.1271061108</v>
      </c>
      <c r="X274" s="11">
        <f>'UC Withheld Payment by Hospital'!J274+'UC Withheld Payment by Hospital'!AA274</f>
        <v>10416078.060000001</v>
      </c>
      <c r="Y274" s="11">
        <f>'UC Withheld Payment by Hospital'!K274+'UC Withheld Payment by Hospital'!AB274</f>
        <v>6558606.54</v>
      </c>
      <c r="Z274" s="11">
        <f>'UC Withheld Payment by Hospital'!L274+'UC Withheld Payment by Hospital'!AC274</f>
        <v>5706806</v>
      </c>
      <c r="AA274" s="11">
        <f>(X274/$X$1)*'UPL Debt Allocated by DY'!$E$4</f>
        <v>284842.5515066415</v>
      </c>
      <c r="AB274" s="11">
        <f>(Y274/$Y$1)*'UPL Debt Allocated by DY'!$E$5</f>
        <v>179336.01099784623</v>
      </c>
      <c r="AC274" s="11">
        <f>(Z274/$Z$1)*'UPL Debt Allocated by DY'!$E$6</f>
        <v>156045.42070837773</v>
      </c>
    </row>
    <row r="275" spans="1:29" ht="16.2" x14ac:dyDescent="0.3">
      <c r="A275" s="13" t="s">
        <v>489</v>
      </c>
      <c r="B275" s="13" t="s">
        <v>489</v>
      </c>
      <c r="C275" s="12" t="s">
        <v>763</v>
      </c>
      <c r="D275" s="12" t="s">
        <v>13</v>
      </c>
      <c r="E275" s="12" t="s">
        <v>14</v>
      </c>
      <c r="F275" s="12"/>
      <c r="G275" s="12" t="s">
        <v>762</v>
      </c>
      <c r="H275" s="11">
        <v>0</v>
      </c>
      <c r="I275" s="11">
        <f>(H275/$H$1)*'UPL Debt Allocated by DY'!$E$2</f>
        <v>0</v>
      </c>
      <c r="J275" s="11">
        <v>0</v>
      </c>
      <c r="K275" s="11">
        <f>(J275/$J$1)*'UPL Debt Allocated by DY'!$E$3</f>
        <v>0</v>
      </c>
      <c r="L275" s="11">
        <f>'UC Withheld Payment by Hospital'!J275+'UC Withheld Payment by Hospital'!M275</f>
        <v>0</v>
      </c>
      <c r="M275" s="11">
        <f>'UC Withheld Payment by Hospital'!K275+'UC Withheld Payment by Hospital'!N275</f>
        <v>1439817.8369103174</v>
      </c>
      <c r="N275" s="11">
        <f>'UC Withheld Payment by Hospital'!L275+'UC Withheld Payment by Hospital'!O275</f>
        <v>1950815.0122555764</v>
      </c>
      <c r="O275" s="11">
        <f>(L275/$L$1)*'UPL Debt Allocated by DY'!$E$4</f>
        <v>0</v>
      </c>
      <c r="P275" s="11">
        <f>(M275/$M$1)*'UPL Debt Allocated by DY'!$E$5</f>
        <v>39369.824346109279</v>
      </c>
      <c r="Q275" s="11">
        <f>(N275/$N$1)*'UPL Debt Allocated by DY'!$E$6</f>
        <v>53342.578898185922</v>
      </c>
      <c r="R275" s="11">
        <f>'UC Withheld Payment by Hospital'!J275+'UC Withheld Payment by Hospital'!T275</f>
        <v>0</v>
      </c>
      <c r="S275" s="11">
        <f>'UC Withheld Payment by Hospital'!K275+'UC Withheld Payment by Hospital'!U275</f>
        <v>1439817.8369103174</v>
      </c>
      <c r="T275" s="11">
        <f>'UC Withheld Payment by Hospital'!L275+'UC Withheld Payment by Hospital'!V275</f>
        <v>1950815.0122555764</v>
      </c>
      <c r="U275" s="11">
        <f>(R275/$R$1)*'UPL Debt Allocated by DY'!$E$4</f>
        <v>0</v>
      </c>
      <c r="V275" s="11">
        <f>(S275/$S$1)*'UPL Debt Allocated by DY'!$E$5</f>
        <v>39369.824346109264</v>
      </c>
      <c r="W275" s="11">
        <f>(T275/$T$1)*'UPL Debt Allocated by DY'!$E$6</f>
        <v>53342.578898185922</v>
      </c>
      <c r="X275" s="11">
        <f>'UC Withheld Payment by Hospital'!J275+'UC Withheld Payment by Hospital'!AA275</f>
        <v>0</v>
      </c>
      <c r="Y275" s="11">
        <f>'UC Withheld Payment by Hospital'!K275+'UC Withheld Payment by Hospital'!AB275</f>
        <v>1930174.7914275758</v>
      </c>
      <c r="Z275" s="11">
        <f>'UC Withheld Payment by Hospital'!L275+'UC Withheld Payment by Hospital'!AC275</f>
        <v>1902922.64</v>
      </c>
      <c r="AA275" s="11">
        <f>(X275/$X$1)*'UPL Debt Allocated by DY'!$E$4</f>
        <v>0</v>
      </c>
      <c r="AB275" s="11">
        <f>(Y275/$Y$1)*'UPL Debt Allocated by DY'!$E$5</f>
        <v>52777.956035646144</v>
      </c>
      <c r="AC275" s="11">
        <f>(Z275/$Z$1)*'UPL Debt Allocated by DY'!$E$6</f>
        <v>52033.022313058631</v>
      </c>
    </row>
    <row r="276" spans="1:29" ht="16.2" x14ac:dyDescent="0.3">
      <c r="A276" s="13" t="s">
        <v>490</v>
      </c>
      <c r="B276" s="13" t="s">
        <v>490</v>
      </c>
      <c r="C276" s="12" t="s">
        <v>167</v>
      </c>
      <c r="D276" s="12" t="s">
        <v>13</v>
      </c>
      <c r="E276" s="12" t="s">
        <v>14</v>
      </c>
      <c r="F276" s="12"/>
      <c r="G276" s="12" t="s">
        <v>761</v>
      </c>
      <c r="H276" s="11">
        <v>0</v>
      </c>
      <c r="I276" s="11">
        <f>(H276/$H$1)*'UPL Debt Allocated by DY'!$E$2</f>
        <v>0</v>
      </c>
      <c r="J276" s="11">
        <v>437817.99</v>
      </c>
      <c r="K276" s="11">
        <f>(J276/$J$1)*'UPL Debt Allocated by DY'!$E$3</f>
        <v>7369.8531076499648</v>
      </c>
      <c r="L276" s="11">
        <f>'UC Withheld Payment by Hospital'!J276+'UC Withheld Payment by Hospital'!M276</f>
        <v>377585.25420311268</v>
      </c>
      <c r="M276" s="11">
        <f>'UC Withheld Payment by Hospital'!K276+'UC Withheld Payment by Hospital'!N276</f>
        <v>631615.53730234283</v>
      </c>
      <c r="N276" s="11">
        <f>'UC Withheld Payment by Hospital'!L276+'UC Withheld Payment by Hospital'!O276</f>
        <v>719596.8638244411</v>
      </c>
      <c r="O276" s="11">
        <f>(L276/$L$1)*'UPL Debt Allocated by DY'!$E$4</f>
        <v>10325.608794304535</v>
      </c>
      <c r="P276" s="11">
        <f>(M276/$M$1)*'UPL Debt Allocated by DY'!$E$5</f>
        <v>17270.651967492988</v>
      </c>
      <c r="Q276" s="11">
        <f>(N276/$N$1)*'UPL Debt Allocated by DY'!$E$6</f>
        <v>19676.46970230182</v>
      </c>
      <c r="R276" s="11">
        <f>'UC Withheld Payment by Hospital'!J276+'UC Withheld Payment by Hospital'!T276</f>
        <v>377585.25420311268</v>
      </c>
      <c r="S276" s="11">
        <f>'UC Withheld Payment by Hospital'!K276+'UC Withheld Payment by Hospital'!U276</f>
        <v>631615.53730234283</v>
      </c>
      <c r="T276" s="11">
        <f>'UC Withheld Payment by Hospital'!L276+'UC Withheld Payment by Hospital'!V276</f>
        <v>719596.8638244411</v>
      </c>
      <c r="U276" s="11">
        <f>(R276/$R$1)*'UPL Debt Allocated by DY'!$E$4</f>
        <v>10325.608794304535</v>
      </c>
      <c r="V276" s="11">
        <f>(S276/$S$1)*'UPL Debt Allocated by DY'!$E$5</f>
        <v>17270.65196749298</v>
      </c>
      <c r="W276" s="11">
        <f>(T276/$T$1)*'UPL Debt Allocated by DY'!$E$6</f>
        <v>19676.46970230182</v>
      </c>
      <c r="X276" s="11">
        <f>'UC Withheld Payment by Hospital'!J276+'UC Withheld Payment by Hospital'!AA276</f>
        <v>374792.47</v>
      </c>
      <c r="Y276" s="11">
        <f>'UC Withheld Payment by Hospital'!K276+'UC Withheld Payment by Hospital'!AB276</f>
        <v>621512.28</v>
      </c>
      <c r="Z276" s="11">
        <f>'UC Withheld Payment by Hospital'!L276+'UC Withheld Payment by Hospital'!AC276</f>
        <v>702521.31</v>
      </c>
      <c r="AA276" s="11">
        <f>(X276/$X$1)*'UPL Debt Allocated by DY'!$E$4</f>
        <v>10249.236116062324</v>
      </c>
      <c r="AB276" s="11">
        <f>(Y276/$Y$1)*'UPL Debt Allocated by DY'!$E$5</f>
        <v>16994.392391371672</v>
      </c>
      <c r="AC276" s="11">
        <f>(Z276/$Z$1)*'UPL Debt Allocated by DY'!$E$6</f>
        <v>19209.560194538008</v>
      </c>
    </row>
    <row r="277" spans="1:29" ht="16.2" x14ac:dyDescent="0.3">
      <c r="A277" s="13" t="s">
        <v>491</v>
      </c>
      <c r="B277" s="13" t="s">
        <v>491</v>
      </c>
      <c r="C277" s="12" t="s">
        <v>36</v>
      </c>
      <c r="D277" s="12" t="s">
        <v>13</v>
      </c>
      <c r="E277" s="12" t="s">
        <v>14</v>
      </c>
      <c r="F277" s="12"/>
      <c r="G277" s="12" t="s">
        <v>760</v>
      </c>
      <c r="H277" s="11">
        <v>0</v>
      </c>
      <c r="I277" s="11">
        <f>(H277/$H$1)*'UPL Debt Allocated by DY'!$E$2</f>
        <v>0</v>
      </c>
      <c r="J277" s="11">
        <v>82120.39</v>
      </c>
      <c r="K277" s="11">
        <f>(J277/$J$1)*'UPL Debt Allocated by DY'!$E$3</f>
        <v>1382.3443194806296</v>
      </c>
      <c r="L277" s="11">
        <f>'UC Withheld Payment by Hospital'!J277+'UC Withheld Payment by Hospital'!M277</f>
        <v>495738.36743448611</v>
      </c>
      <c r="M277" s="11">
        <f>'UC Withheld Payment by Hospital'!K277+'UC Withheld Payment by Hospital'!N277</f>
        <v>377147.87821882567</v>
      </c>
      <c r="N277" s="11">
        <f>'UC Withheld Payment by Hospital'!L277+'UC Withheld Payment by Hospital'!O277</f>
        <v>203372.8619256439</v>
      </c>
      <c r="O277" s="11">
        <f>(L277/$L$1)*'UPL Debt Allocated by DY'!$E$4</f>
        <v>13556.674656850264</v>
      </c>
      <c r="P277" s="11">
        <f>(M277/$M$1)*'UPL Debt Allocated by DY'!$E$5</f>
        <v>10312.586312894693</v>
      </c>
      <c r="Q277" s="11">
        <f>(N277/$N$1)*'UPL Debt Allocated by DY'!$E$6</f>
        <v>5560.9747028116863</v>
      </c>
      <c r="R277" s="11">
        <f>'UC Withheld Payment by Hospital'!J277+'UC Withheld Payment by Hospital'!T277</f>
        <v>495738.36743448611</v>
      </c>
      <c r="S277" s="11">
        <f>'UC Withheld Payment by Hospital'!K277+'UC Withheld Payment by Hospital'!U277</f>
        <v>377147.87821882567</v>
      </c>
      <c r="T277" s="11">
        <f>'UC Withheld Payment by Hospital'!L277+'UC Withheld Payment by Hospital'!V277</f>
        <v>203372.8619256439</v>
      </c>
      <c r="U277" s="11">
        <f>(R277/$R$1)*'UPL Debt Allocated by DY'!$E$4</f>
        <v>13556.674656850264</v>
      </c>
      <c r="V277" s="11">
        <f>(S277/$S$1)*'UPL Debt Allocated by DY'!$E$5</f>
        <v>10312.586312894688</v>
      </c>
      <c r="W277" s="11">
        <f>(T277/$T$1)*'UPL Debt Allocated by DY'!$E$6</f>
        <v>5560.9747028116863</v>
      </c>
      <c r="X277" s="11">
        <f>'UC Withheld Payment by Hospital'!J277+'UC Withheld Payment by Hospital'!AA277</f>
        <v>1137941.3660133067</v>
      </c>
      <c r="Y277" s="11">
        <f>'UC Withheld Payment by Hospital'!K277+'UC Withheld Payment by Hospital'!AB277</f>
        <v>1214730.927266225</v>
      </c>
      <c r="Z277" s="11">
        <f>'UC Withheld Payment by Hospital'!L277+'UC Withheld Payment by Hospital'!AC277</f>
        <v>1041066.197767302</v>
      </c>
      <c r="AA277" s="11">
        <f>(X277/$X$1)*'UPL Debt Allocated by DY'!$E$4</f>
        <v>31118.634124385899</v>
      </c>
      <c r="AB277" s="11">
        <f>(Y277/$Y$1)*'UPL Debt Allocated by DY'!$E$5</f>
        <v>33215.134587360022</v>
      </c>
      <c r="AC277" s="11">
        <f>(Z277/$Z$1)*'UPL Debt Allocated by DY'!$E$6</f>
        <v>28466.643655990731</v>
      </c>
    </row>
    <row r="278" spans="1:29" ht="16.2" x14ac:dyDescent="0.3">
      <c r="A278" s="13" t="s">
        <v>492</v>
      </c>
      <c r="B278" s="13" t="s">
        <v>492</v>
      </c>
      <c r="C278" s="12" t="s">
        <v>759</v>
      </c>
      <c r="D278" s="12" t="s">
        <v>13</v>
      </c>
      <c r="E278" s="12"/>
      <c r="F278" s="12"/>
      <c r="G278" s="12" t="s">
        <v>653</v>
      </c>
      <c r="H278" s="11">
        <v>653807.22</v>
      </c>
      <c r="I278" s="11">
        <f>(H278/$H$1)*'UPL Debt Allocated by DY'!$E$2</f>
        <v>6692.8962400734927</v>
      </c>
      <c r="J278" s="11">
        <v>1780365.4100000001</v>
      </c>
      <c r="K278" s="11">
        <f>(J278/$J$1)*'UPL Debt Allocated by DY'!$E$3</f>
        <v>29969.146653021282</v>
      </c>
      <c r="L278" s="11">
        <f>'UC Withheld Payment by Hospital'!J278+'UC Withheld Payment by Hospital'!M278</f>
        <v>1822878.4166348784</v>
      </c>
      <c r="M278" s="11">
        <f>'UC Withheld Payment by Hospital'!K278+'UC Withheld Payment by Hospital'!N278</f>
        <v>1635154.5221299531</v>
      </c>
      <c r="N278" s="11">
        <f>'UC Withheld Payment by Hospital'!L278+'UC Withheld Payment by Hospital'!O278</f>
        <v>1519655.3966658735</v>
      </c>
      <c r="O278" s="11">
        <f>(L278/$L$1)*'UPL Debt Allocated by DY'!$E$4</f>
        <v>49849.217362784031</v>
      </c>
      <c r="P278" s="11">
        <f>(M278/$M$1)*'UPL Debt Allocated by DY'!$E$5</f>
        <v>44711.035427332543</v>
      </c>
      <c r="Q278" s="11">
        <f>(N278/$N$1)*'UPL Debt Allocated by DY'!$E$6</f>
        <v>41553.062379285911</v>
      </c>
      <c r="R278" s="11">
        <f>'UC Withheld Payment by Hospital'!J278+'UC Withheld Payment by Hospital'!T278</f>
        <v>1826871.7415299858</v>
      </c>
      <c r="S278" s="11">
        <f>'UC Withheld Payment by Hospital'!K278+'UC Withheld Payment by Hospital'!U278</f>
        <v>1639305.794079595</v>
      </c>
      <c r="T278" s="11">
        <f>'UC Withheld Payment by Hospital'!L278+'UC Withheld Payment by Hospital'!V278</f>
        <v>1526658.1943534883</v>
      </c>
      <c r="U278" s="11">
        <f>(R278/$R$1)*'UPL Debt Allocated by DY'!$E$4</f>
        <v>49958.420543248423</v>
      </c>
      <c r="V278" s="11">
        <f>(S278/$S$1)*'UPL Debt Allocated by DY'!$E$5</f>
        <v>44824.5462085443</v>
      </c>
      <c r="W278" s="11">
        <f>(T278/$T$1)*'UPL Debt Allocated by DY'!$E$6</f>
        <v>41744.545060018267</v>
      </c>
      <c r="X278" s="11">
        <f>'UC Withheld Payment by Hospital'!J278+'UC Withheld Payment by Hospital'!AA278</f>
        <v>1729824.26</v>
      </c>
      <c r="Y278" s="11">
        <f>'UC Withheld Payment by Hospital'!K278+'UC Withheld Payment by Hospital'!AB278</f>
        <v>1550480.93</v>
      </c>
      <c r="Z278" s="11">
        <f>'UC Withheld Payment by Hospital'!L278+'UC Withheld Payment by Hospital'!AC278</f>
        <v>1478622.5601151516</v>
      </c>
      <c r="AA278" s="11">
        <f>(X278/$X$1)*'UPL Debt Allocated by DY'!$E$4</f>
        <v>47304.518364610638</v>
      </c>
      <c r="AB278" s="11">
        <f>(Y278/$Y$1)*'UPL Debt Allocated by DY'!$E$5</f>
        <v>42395.753338548464</v>
      </c>
      <c r="AC278" s="11">
        <f>(Z278/$Z$1)*'UPL Debt Allocated by DY'!$E$6</f>
        <v>40431.071156452032</v>
      </c>
    </row>
    <row r="279" spans="1:29" ht="16.2" x14ac:dyDescent="0.3">
      <c r="A279" s="13" t="s">
        <v>493</v>
      </c>
      <c r="B279" s="13" t="s">
        <v>493</v>
      </c>
      <c r="C279" s="12" t="s">
        <v>168</v>
      </c>
      <c r="D279" s="12" t="s">
        <v>13</v>
      </c>
      <c r="E279" s="12" t="s">
        <v>14</v>
      </c>
      <c r="F279" s="12"/>
      <c r="G279" s="12" t="s">
        <v>758</v>
      </c>
      <c r="H279" s="11">
        <v>121480.59</v>
      </c>
      <c r="I279" s="11">
        <f>(H279/$H$1)*'UPL Debt Allocated by DY'!$E$2</f>
        <v>1243.5729664363596</v>
      </c>
      <c r="J279" s="11">
        <v>778044.22</v>
      </c>
      <c r="K279" s="11">
        <f>(J279/$J$1)*'UPL Debt Allocated by DY'!$E$3</f>
        <v>13096.930102520668</v>
      </c>
      <c r="L279" s="11">
        <f>'UC Withheld Payment by Hospital'!J279+'UC Withheld Payment by Hospital'!M279</f>
        <v>705038.1077087142</v>
      </c>
      <c r="M279" s="11">
        <f>'UC Withheld Payment by Hospital'!K279+'UC Withheld Payment by Hospital'!N279</f>
        <v>988527.41807633778</v>
      </c>
      <c r="N279" s="11">
        <f>'UC Withheld Payment by Hospital'!L279+'UC Withheld Payment by Hospital'!O279</f>
        <v>556534.34347511036</v>
      </c>
      <c r="O279" s="11">
        <f>(L279/$L$1)*'UPL Debt Allocated by DY'!$E$4</f>
        <v>19280.275392748412</v>
      </c>
      <c r="P279" s="11">
        <f>(M279/$M$1)*'UPL Debt Allocated by DY'!$E$5</f>
        <v>27029.912960720227</v>
      </c>
      <c r="Q279" s="11">
        <f>(N279/$N$1)*'UPL Debt Allocated by DY'!$E$6</f>
        <v>15217.730507438748</v>
      </c>
      <c r="R279" s="11">
        <f>'UC Withheld Payment by Hospital'!J279+'UC Withheld Payment by Hospital'!T279</f>
        <v>705038.1077087142</v>
      </c>
      <c r="S279" s="11">
        <f>'UC Withheld Payment by Hospital'!K279+'UC Withheld Payment by Hospital'!U279</f>
        <v>988527.41807633778</v>
      </c>
      <c r="T279" s="11">
        <f>'UC Withheld Payment by Hospital'!L279+'UC Withheld Payment by Hospital'!V279</f>
        <v>556534.34347511036</v>
      </c>
      <c r="U279" s="11">
        <f>(R279/$R$1)*'UPL Debt Allocated by DY'!$E$4</f>
        <v>19280.275392748412</v>
      </c>
      <c r="V279" s="11">
        <f>(S279/$S$1)*'UPL Debt Allocated by DY'!$E$5</f>
        <v>27029.912960720216</v>
      </c>
      <c r="W279" s="11">
        <f>(T279/$T$1)*'UPL Debt Allocated by DY'!$E$6</f>
        <v>15217.730507438748</v>
      </c>
      <c r="X279" s="11">
        <f>'UC Withheld Payment by Hospital'!J279+'UC Withheld Payment by Hospital'!AA279</f>
        <v>697077.44</v>
      </c>
      <c r="Y279" s="11">
        <f>'UC Withheld Payment by Hospital'!K279+'UC Withheld Payment by Hospital'!AB279</f>
        <v>971645.15</v>
      </c>
      <c r="Z279" s="11">
        <f>'UC Withheld Payment by Hospital'!L279+'UC Withheld Payment by Hospital'!AC279</f>
        <v>542780.47</v>
      </c>
      <c r="AA279" s="11">
        <f>(X279/$X$1)*'UPL Debt Allocated by DY'!$E$4</f>
        <v>19062.579548997521</v>
      </c>
      <c r="AB279" s="11">
        <f>(Y279/$Y$1)*'UPL Debt Allocated by DY'!$E$5</f>
        <v>26568.290725121613</v>
      </c>
      <c r="AC279" s="11">
        <f>(Z279/$Z$1)*'UPL Debt Allocated by DY'!$E$6</f>
        <v>14841.648164216725</v>
      </c>
    </row>
    <row r="280" spans="1:29" ht="16.2" x14ac:dyDescent="0.3">
      <c r="A280" s="13" t="s">
        <v>494</v>
      </c>
      <c r="B280" s="13" t="s">
        <v>494</v>
      </c>
      <c r="C280" s="12" t="s">
        <v>169</v>
      </c>
      <c r="D280" s="12" t="s">
        <v>13</v>
      </c>
      <c r="E280" s="12"/>
      <c r="F280" s="12"/>
      <c r="G280" s="12" t="s">
        <v>697</v>
      </c>
      <c r="H280" s="11">
        <v>0</v>
      </c>
      <c r="I280" s="11">
        <f>(H280/$H$1)*'UPL Debt Allocated by DY'!$E$2</f>
        <v>0</v>
      </c>
      <c r="J280" s="11">
        <v>9726716.9900000002</v>
      </c>
      <c r="K280" s="11">
        <f>(J280/$J$1)*'UPL Debt Allocated by DY'!$E$3</f>
        <v>163731.22410064333</v>
      </c>
      <c r="L280" s="11">
        <f>'UC Withheld Payment by Hospital'!J280+'UC Withheld Payment by Hospital'!M280</f>
        <v>11408488.832603684</v>
      </c>
      <c r="M280" s="11">
        <f>'UC Withheld Payment by Hospital'!K280+'UC Withheld Payment by Hospital'!N280</f>
        <v>7801080.7654222054</v>
      </c>
      <c r="N280" s="11">
        <f>'UC Withheld Payment by Hospital'!L280+'UC Withheld Payment by Hospital'!O280</f>
        <v>4356886.6559968414</v>
      </c>
      <c r="O280" s="11">
        <f>(L280/$L$1)*'UPL Debt Allocated by DY'!$E$4</f>
        <v>311981.44341804803</v>
      </c>
      <c r="P280" s="11">
        <f>(M280/$M$1)*'UPL Debt Allocated by DY'!$E$5</f>
        <v>213309.74764387097</v>
      </c>
      <c r="Q280" s="11">
        <f>(N280/$N$1)*'UPL Debt Allocated by DY'!$E$6</f>
        <v>119133.57685783341</v>
      </c>
      <c r="R280" s="11">
        <f>'UC Withheld Payment by Hospital'!J280+'UC Withheld Payment by Hospital'!T280</f>
        <v>11424347.720750256</v>
      </c>
      <c r="S280" s="11">
        <f>'UC Withheld Payment by Hospital'!K280+'UC Withheld Payment by Hospital'!U280</f>
        <v>7818392.8042519921</v>
      </c>
      <c r="T280" s="11">
        <f>'UC Withheld Payment by Hospital'!L280+'UC Withheld Payment by Hospital'!V280</f>
        <v>4374066.9190020049</v>
      </c>
      <c r="U280" s="11">
        <f>(R280/$R$1)*'UPL Debt Allocated by DY'!$E$4</f>
        <v>312415.12739561684</v>
      </c>
      <c r="V280" s="11">
        <f>(S280/$S$1)*'UPL Debt Allocated by DY'!$E$5</f>
        <v>213783.12136541354</v>
      </c>
      <c r="W280" s="11">
        <f>(T280/$T$1)*'UPL Debt Allocated by DY'!$E$6</f>
        <v>119603.34950623277</v>
      </c>
      <c r="X280" s="11">
        <f>'UC Withheld Payment by Hospital'!J280+'UC Withheld Payment by Hospital'!AA280</f>
        <v>11038938.27</v>
      </c>
      <c r="Y280" s="11">
        <f>'UC Withheld Payment by Hospital'!K280+'UC Withheld Payment by Hospital'!AB280</f>
        <v>7447966.6999999993</v>
      </c>
      <c r="Z280" s="11">
        <f>'UC Withheld Payment by Hospital'!L280+'UC Withheld Payment by Hospital'!AC280</f>
        <v>4149464.36</v>
      </c>
      <c r="AA280" s="11">
        <f>(X280/$X$1)*'UPL Debt Allocated by DY'!$E$4</f>
        <v>301875.55475665384</v>
      </c>
      <c r="AB280" s="11">
        <f>(Y280/$Y$1)*'UPL Debt Allocated by DY'!$E$5</f>
        <v>203654.33265078775</v>
      </c>
      <c r="AC280" s="11">
        <f>(Z280/$Z$1)*'UPL Debt Allocated by DY'!$E$6</f>
        <v>113461.87548177026</v>
      </c>
    </row>
    <row r="281" spans="1:29" ht="16.2" x14ac:dyDescent="0.3">
      <c r="A281" s="13" t="s">
        <v>495</v>
      </c>
      <c r="B281" s="13" t="s">
        <v>495</v>
      </c>
      <c r="C281" s="12" t="s">
        <v>170</v>
      </c>
      <c r="D281" s="12" t="s">
        <v>28</v>
      </c>
      <c r="E281" s="12" t="s">
        <v>14</v>
      </c>
      <c r="F281" s="12"/>
      <c r="G281" s="12" t="s">
        <v>757</v>
      </c>
      <c r="H281" s="11">
        <v>67259.790000000008</v>
      </c>
      <c r="I281" s="11">
        <f>(H281/$H$1)*'UPL Debt Allocated by DY'!$E$2</f>
        <v>688.52527446719353</v>
      </c>
      <c r="J281" s="11">
        <v>51607.979999999996</v>
      </c>
      <c r="K281" s="11">
        <f>(J281/$J$1)*'UPL Debt Allocated by DY'!$E$3</f>
        <v>868.72453957987705</v>
      </c>
      <c r="L281" s="11">
        <f>'UC Withheld Payment by Hospital'!J281+'UC Withheld Payment by Hospital'!M281</f>
        <v>86313.800910686099</v>
      </c>
      <c r="M281" s="11">
        <f>'UC Withheld Payment by Hospital'!K281+'UC Withheld Payment by Hospital'!N281</f>
        <v>71111.43322864639</v>
      </c>
      <c r="N281" s="11">
        <f>'UC Withheld Payment by Hospital'!L281+'UC Withheld Payment by Hospital'!O281</f>
        <v>80790.7477177213</v>
      </c>
      <c r="O281" s="11">
        <f>(L281/$L$1)*'UPL Debt Allocated by DY'!$E$4</f>
        <v>2360.3743309155002</v>
      </c>
      <c r="P281" s="11">
        <f>(M281/$M$1)*'UPL Debt Allocated by DY'!$E$5</f>
        <v>1944.4436396340254</v>
      </c>
      <c r="Q281" s="11">
        <f>(N281/$N$1)*'UPL Debt Allocated by DY'!$E$6</f>
        <v>2209.1212171845759</v>
      </c>
      <c r="R281" s="11">
        <f>'UC Withheld Payment by Hospital'!J281+'UC Withheld Payment by Hospital'!T281</f>
        <v>86313.800910686099</v>
      </c>
      <c r="S281" s="11">
        <f>'UC Withheld Payment by Hospital'!K281+'UC Withheld Payment by Hospital'!U281</f>
        <v>71111.43322864639</v>
      </c>
      <c r="T281" s="11">
        <f>'UC Withheld Payment by Hospital'!L281+'UC Withheld Payment by Hospital'!V281</f>
        <v>80790.7477177213</v>
      </c>
      <c r="U281" s="11">
        <f>(R281/$R$1)*'UPL Debt Allocated by DY'!$E$4</f>
        <v>2360.3743309155002</v>
      </c>
      <c r="V281" s="11">
        <f>(S281/$S$1)*'UPL Debt Allocated by DY'!$E$5</f>
        <v>1944.4436396340245</v>
      </c>
      <c r="W281" s="11">
        <f>(T281/$T$1)*'UPL Debt Allocated by DY'!$E$6</f>
        <v>2209.1212171845759</v>
      </c>
      <c r="X281" s="11">
        <f>'UC Withheld Payment by Hospital'!J281+'UC Withheld Payment by Hospital'!AA281</f>
        <v>84894.194086135962</v>
      </c>
      <c r="Y281" s="11">
        <f>'UC Withheld Payment by Hospital'!K281+'UC Withheld Payment by Hospital'!AB281</f>
        <v>69252.33</v>
      </c>
      <c r="Z281" s="11">
        <f>'UC Withheld Payment by Hospital'!L281+'UC Withheld Payment by Hospital'!AC281</f>
        <v>78786.28</v>
      </c>
      <c r="AA281" s="11">
        <f>(X281/$X$1)*'UPL Debt Allocated by DY'!$E$4</f>
        <v>2321.5531519926994</v>
      </c>
      <c r="AB281" s="11">
        <f>(Y281/$Y$1)*'UPL Debt Allocated by DY'!$E$5</f>
        <v>1893.6090370358572</v>
      </c>
      <c r="AC281" s="11">
        <f>(Z281/$Z$1)*'UPL Debt Allocated by DY'!$E$6</f>
        <v>2154.3115726464239</v>
      </c>
    </row>
    <row r="282" spans="1:29" ht="16.2" x14ac:dyDescent="0.3">
      <c r="A282" s="13" t="s">
        <v>496</v>
      </c>
      <c r="B282" s="13" t="s">
        <v>496</v>
      </c>
      <c r="C282" s="12" t="s">
        <v>756</v>
      </c>
      <c r="D282" s="12" t="s">
        <v>13</v>
      </c>
      <c r="E282" s="12"/>
      <c r="F282" s="12"/>
      <c r="G282" s="12" t="s">
        <v>733</v>
      </c>
      <c r="H282" s="11">
        <v>236797.95</v>
      </c>
      <c r="I282" s="11">
        <f>(H282/$H$1)*'UPL Debt Allocated by DY'!$E$2</f>
        <v>2424.0541565327335</v>
      </c>
      <c r="J282" s="11">
        <v>3665646.9800000004</v>
      </c>
      <c r="K282" s="11">
        <f>(J282/$J$1)*'UPL Debt Allocated by DY'!$E$3</f>
        <v>61704.362095994984</v>
      </c>
      <c r="L282" s="11">
        <f>'UC Withheld Payment by Hospital'!J282+'UC Withheld Payment by Hospital'!M282</f>
        <v>2916162.9406427192</v>
      </c>
      <c r="M282" s="11">
        <f>'UC Withheld Payment by Hospital'!K282+'UC Withheld Payment by Hospital'!N282</f>
        <v>2230992.6845718189</v>
      </c>
      <c r="N282" s="11">
        <f>'UC Withheld Payment by Hospital'!L282+'UC Withheld Payment by Hospital'!O282</f>
        <v>1883601.984098193</v>
      </c>
      <c r="O282" s="11">
        <f>(L282/$L$1)*'UPL Debt Allocated by DY'!$E$4</f>
        <v>79746.646274824801</v>
      </c>
      <c r="P282" s="11">
        <f>(M282/$M$1)*'UPL Debt Allocated by DY'!$E$5</f>
        <v>61003.404637303604</v>
      </c>
      <c r="Q282" s="11">
        <f>(N282/$N$1)*'UPL Debt Allocated by DY'!$E$6</f>
        <v>51504.723317340358</v>
      </c>
      <c r="R282" s="11">
        <f>'UC Withheld Payment by Hospital'!J282+'UC Withheld Payment by Hospital'!T282</f>
        <v>2920544.1463587787</v>
      </c>
      <c r="S282" s="11">
        <f>'UC Withheld Payment by Hospital'!K282+'UC Withheld Payment by Hospital'!U282</f>
        <v>2236098.1703703473</v>
      </c>
      <c r="T282" s="11">
        <f>'UC Withheld Payment by Hospital'!L282+'UC Withheld Payment by Hospital'!V282</f>
        <v>1891026.7775690751</v>
      </c>
      <c r="U282" s="11">
        <f>(R282/$R$1)*'UPL Debt Allocated by DY'!$E$4</f>
        <v>79866.456611080866</v>
      </c>
      <c r="V282" s="11">
        <f>(S282/$S$1)*'UPL Debt Allocated by DY'!$E$5</f>
        <v>61143.007074456982</v>
      </c>
      <c r="W282" s="11">
        <f>(T282/$T$1)*'UPL Debt Allocated by DY'!$E$6</f>
        <v>51707.744941141245</v>
      </c>
      <c r="X282" s="11">
        <f>'UC Withheld Payment by Hospital'!J282+'UC Withheld Payment by Hospital'!AA282</f>
        <v>2814070.2199999997</v>
      </c>
      <c r="Y282" s="11">
        <f>'UC Withheld Payment by Hospital'!K282+'UC Withheld Payment by Hospital'!AB282</f>
        <v>2126855.9699999997</v>
      </c>
      <c r="Z282" s="11">
        <f>'UC Withheld Payment by Hospital'!L282+'UC Withheld Payment by Hospital'!AC282</f>
        <v>1793960.3</v>
      </c>
      <c r="AA282" s="11">
        <f>(X282/$X$1)*'UPL Debt Allocated by DY'!$E$4</f>
        <v>76954.77481700592</v>
      </c>
      <c r="AB282" s="11">
        <f>(Y282/$Y$1)*'UPL Debt Allocated by DY'!$E$5</f>
        <v>58155.930425238599</v>
      </c>
      <c r="AC282" s="11">
        <f>(Z282/$Z$1)*'UPL Debt Allocated by DY'!$E$6</f>
        <v>49053.584395128833</v>
      </c>
    </row>
    <row r="283" spans="1:29" ht="16.2" x14ac:dyDescent="0.3">
      <c r="A283" s="13" t="s">
        <v>497</v>
      </c>
      <c r="B283" s="13" t="s">
        <v>497</v>
      </c>
      <c r="C283" s="12" t="s">
        <v>755</v>
      </c>
      <c r="D283" s="12" t="s">
        <v>13</v>
      </c>
      <c r="E283" s="12"/>
      <c r="F283" s="12"/>
      <c r="G283" s="12" t="s">
        <v>733</v>
      </c>
      <c r="H283" s="11">
        <v>2922736.85</v>
      </c>
      <c r="I283" s="11">
        <f>(H283/$H$1)*'UPL Debt Allocated by DY'!$E$2</f>
        <v>29919.483718899959</v>
      </c>
      <c r="J283" s="11">
        <v>8438290</v>
      </c>
      <c r="K283" s="11">
        <f>(J283/$J$1)*'UPL Debt Allocated by DY'!$E$3</f>
        <v>142042.94752655464</v>
      </c>
      <c r="L283" s="11">
        <f>'UC Withheld Payment by Hospital'!J283+'UC Withheld Payment by Hospital'!M283</f>
        <v>7657980.1767570404</v>
      </c>
      <c r="M283" s="11">
        <f>'UC Withheld Payment by Hospital'!K283+'UC Withheld Payment by Hospital'!N283</f>
        <v>6388829.5652123</v>
      </c>
      <c r="N283" s="11">
        <f>'UC Withheld Payment by Hospital'!L283+'UC Withheld Payment by Hospital'!O283</f>
        <v>7761600.999013491</v>
      </c>
      <c r="O283" s="11">
        <f>(L283/$L$1)*'UPL Debt Allocated by DY'!$E$4</f>
        <v>209418.42028925408</v>
      </c>
      <c r="P283" s="11">
        <f>(M283/$M$1)*'UPL Debt Allocated by DY'!$E$5</f>
        <v>174693.69479363173</v>
      </c>
      <c r="Q283" s="11">
        <f>(N283/$N$1)*'UPL Debt Allocated by DY'!$E$6</f>
        <v>212231.20135179404</v>
      </c>
      <c r="R283" s="11">
        <f>'UC Withheld Payment by Hospital'!J283+'UC Withheld Payment by Hospital'!T283</f>
        <v>7669476.1295943214</v>
      </c>
      <c r="S283" s="11">
        <f>'UC Withheld Payment by Hospital'!K283+'UC Withheld Payment by Hospital'!U283</f>
        <v>6403711.6887239013</v>
      </c>
      <c r="T283" s="11">
        <f>'UC Withheld Payment by Hospital'!L283+'UC Withheld Payment by Hospital'!V283</f>
        <v>7791284.5129252402</v>
      </c>
      <c r="U283" s="11">
        <f>(R283/$R$1)*'UPL Debt Allocated by DY'!$E$4</f>
        <v>209732.79356097005</v>
      </c>
      <c r="V283" s="11">
        <f>(S283/$S$1)*'UPL Debt Allocated by DY'!$E$5</f>
        <v>175100.6258466641</v>
      </c>
      <c r="W283" s="11">
        <f>(T283/$T$1)*'UPL Debt Allocated by DY'!$E$6</f>
        <v>213042.85964479751</v>
      </c>
      <c r="X283" s="11">
        <f>'UC Withheld Payment by Hospital'!J283+'UC Withheld Payment by Hospital'!AA283</f>
        <v>7390096.5899999999</v>
      </c>
      <c r="Y283" s="11">
        <f>'UC Withheld Payment by Hospital'!K283+'UC Withheld Payment by Hospital'!AB283</f>
        <v>6085278.54</v>
      </c>
      <c r="Z283" s="11">
        <f>'UC Withheld Payment by Hospital'!L283+'UC Withheld Payment by Hospital'!AC283</f>
        <v>7403223.3300000001</v>
      </c>
      <c r="AA283" s="11">
        <f>(X283/$X$1)*'UPL Debt Allocated by DY'!$E$4</f>
        <v>202092.76048533476</v>
      </c>
      <c r="AB283" s="11">
        <f>(Y283/$Y$1)*'UPL Debt Allocated by DY'!$E$5</f>
        <v>166393.51248144815</v>
      </c>
      <c r="AC283" s="11">
        <f>(Z283/$Z$1)*'UPL Debt Allocated by DY'!$E$6</f>
        <v>202431.8154722497</v>
      </c>
    </row>
    <row r="284" spans="1:29" ht="16.2" x14ac:dyDescent="0.3">
      <c r="A284" s="13" t="s">
        <v>498</v>
      </c>
      <c r="B284" s="13" t="s">
        <v>498</v>
      </c>
      <c r="C284" s="12" t="s">
        <v>171</v>
      </c>
      <c r="D284" s="12" t="s">
        <v>13</v>
      </c>
      <c r="E284" s="12"/>
      <c r="F284" s="12"/>
      <c r="G284" s="12" t="s">
        <v>678</v>
      </c>
      <c r="H284" s="11">
        <v>39417198.340000004</v>
      </c>
      <c r="I284" s="11">
        <f>(H284/$H$1)*'UPL Debt Allocated by DY'!$E$2</f>
        <v>403506.12610857544</v>
      </c>
      <c r="J284" s="11">
        <v>36027817.689999998</v>
      </c>
      <c r="K284" s="11">
        <f>(J284/$J$1)*'UPL Debt Allocated by DY'!$E$3</f>
        <v>606461.42970162758</v>
      </c>
      <c r="L284" s="11">
        <f>'UC Withheld Payment by Hospital'!J284+'UC Withheld Payment by Hospital'!M284</f>
        <v>22997829.053785056</v>
      </c>
      <c r="M284" s="11">
        <f>'UC Withheld Payment by Hospital'!K284+'UC Withheld Payment by Hospital'!N284</f>
        <v>27147045.325961195</v>
      </c>
      <c r="N284" s="11">
        <f>'UC Withheld Payment by Hospital'!L284+'UC Withheld Payment by Hospital'!O284</f>
        <v>25203608.275309779</v>
      </c>
      <c r="O284" s="11">
        <f>(L284/$L$1)*'UPL Debt Allocated by DY'!$E$4</f>
        <v>628908.52670834446</v>
      </c>
      <c r="P284" s="11">
        <f>(M284/$M$1)*'UPL Debt Allocated by DY'!$E$5</f>
        <v>742298.3509444677</v>
      </c>
      <c r="Q284" s="11">
        <f>(N284/$N$1)*'UPL Debt Allocated by DY'!$E$6</f>
        <v>689160.91710316925</v>
      </c>
      <c r="R284" s="11">
        <f>'UC Withheld Payment by Hospital'!J284+'UC Withheld Payment by Hospital'!T284</f>
        <v>23052587.876347769</v>
      </c>
      <c r="S284" s="11">
        <f>'UC Withheld Payment by Hospital'!K284+'UC Withheld Payment by Hospital'!U284</f>
        <v>27211701.195791051</v>
      </c>
      <c r="T284" s="11">
        <f>'UC Withheld Payment by Hospital'!L284+'UC Withheld Payment by Hospital'!V284</f>
        <v>25309572.727817167</v>
      </c>
      <c r="U284" s="11">
        <f>(R284/$R$1)*'UPL Debt Allocated by DY'!$E$4</f>
        <v>630405.9850267648</v>
      </c>
      <c r="V284" s="11">
        <f>(S284/$S$1)*'UPL Debt Allocated by DY'!$E$5</f>
        <v>744066.27614506683</v>
      </c>
      <c r="W284" s="11">
        <f>(T284/$T$1)*'UPL Debt Allocated by DY'!$E$6</f>
        <v>692058.38156431413</v>
      </c>
      <c r="X284" s="11">
        <f>'UC Withheld Payment by Hospital'!J284+'UC Withheld Payment by Hospital'!AA284</f>
        <v>21909694.015564688</v>
      </c>
      <c r="Y284" s="11">
        <f>'UC Withheld Payment by Hospital'!K284+'UC Withheld Payment by Hospital'!AB284</f>
        <v>25828258.02</v>
      </c>
      <c r="Z284" s="11">
        <f>'UC Withheld Payment by Hospital'!L284+'UC Withheld Payment by Hospital'!AC284</f>
        <v>23924268.719999999</v>
      </c>
      <c r="AA284" s="11">
        <f>(X284/$X$1)*'UPL Debt Allocated by DY'!$E$4</f>
        <v>599151.91784989752</v>
      </c>
      <c r="AB284" s="11">
        <f>(Y284/$Y$1)*'UPL Debt Allocated by DY'!$E$5</f>
        <v>706237.93881831632</v>
      </c>
      <c r="AC284" s="11">
        <f>(Z284/$Z$1)*'UPL Debt Allocated by DY'!$E$6</f>
        <v>654178.98865892447</v>
      </c>
    </row>
    <row r="285" spans="1:29" ht="16.2" x14ac:dyDescent="0.3">
      <c r="A285" s="13" t="s">
        <v>499</v>
      </c>
      <c r="B285" s="13" t="s">
        <v>499</v>
      </c>
      <c r="C285" s="12" t="s">
        <v>754</v>
      </c>
      <c r="D285" s="12" t="s">
        <v>13</v>
      </c>
      <c r="E285" s="12"/>
      <c r="F285" s="12"/>
      <c r="G285" s="12" t="s">
        <v>717</v>
      </c>
      <c r="H285" s="11">
        <v>4432431.3600000003</v>
      </c>
      <c r="I285" s="11">
        <f>(H285/$H$1)*'UPL Debt Allocated by DY'!$E$2</f>
        <v>45373.930229353915</v>
      </c>
      <c r="J285" s="11">
        <v>6104564.5700000003</v>
      </c>
      <c r="K285" s="11">
        <f>(J285/$J$1)*'UPL Debt Allocated by DY'!$E$3</f>
        <v>102759.0121800714</v>
      </c>
      <c r="L285" s="11">
        <f>'UC Withheld Payment by Hospital'!J285+'UC Withheld Payment by Hospital'!M285</f>
        <v>7775538.9349217899</v>
      </c>
      <c r="M285" s="11">
        <f>'UC Withheld Payment by Hospital'!K285+'UC Withheld Payment by Hospital'!N285</f>
        <v>7829172.9253338762</v>
      </c>
      <c r="N285" s="11">
        <f>'UC Withheld Payment by Hospital'!L285+'UC Withheld Payment by Hospital'!O285</f>
        <v>8055566.7475213716</v>
      </c>
      <c r="O285" s="11">
        <f>(L285/$L$1)*'UPL Debt Allocated by DY'!$E$4</f>
        <v>212633.23266246312</v>
      </c>
      <c r="P285" s="11">
        <f>(M285/$M$1)*'UPL Debt Allocated by DY'!$E$5</f>
        <v>214077.88884400961</v>
      </c>
      <c r="Q285" s="11">
        <f>(N285/$N$1)*'UPL Debt Allocated by DY'!$E$6</f>
        <v>220269.32441043059</v>
      </c>
      <c r="R285" s="11">
        <f>'UC Withheld Payment by Hospital'!J285+'UC Withheld Payment by Hospital'!T285</f>
        <v>7791572.3165898416</v>
      </c>
      <c r="S285" s="11">
        <f>'UC Withheld Payment by Hospital'!K285+'UC Withheld Payment by Hospital'!U285</f>
        <v>7847597.313215279</v>
      </c>
      <c r="T285" s="11">
        <f>'UC Withheld Payment by Hospital'!L285+'UC Withheld Payment by Hospital'!V285</f>
        <v>8086789.5542560322</v>
      </c>
      <c r="U285" s="11">
        <f>(R285/$R$1)*'UPL Debt Allocated by DY'!$E$4</f>
        <v>213071.68841493546</v>
      </c>
      <c r="V285" s="11">
        <f>(S285/$S$1)*'UPL Debt Allocated by DY'!$E$5</f>
        <v>214581.67820956701</v>
      </c>
      <c r="W285" s="11">
        <f>(T285/$T$1)*'UPL Debt Allocated by DY'!$E$6</f>
        <v>221123.07272649504</v>
      </c>
      <c r="X285" s="11">
        <f>'UC Withheld Payment by Hospital'!J285+'UC Withheld Payment by Hospital'!AA285</f>
        <v>7401922.25</v>
      </c>
      <c r="Y285" s="11">
        <f>'UC Withheld Payment by Hospital'!K285+'UC Withheld Payment by Hospital'!AB285</f>
        <v>7453370.25</v>
      </c>
      <c r="Z285" s="11">
        <f>'UC Withheld Payment by Hospital'!L285+'UC Withheld Payment by Hospital'!AC285</f>
        <v>7678604.75</v>
      </c>
      <c r="AA285" s="11">
        <f>(X285/$X$1)*'UPL Debt Allocated by DY'!$E$4</f>
        <v>202416.15007095871</v>
      </c>
      <c r="AB285" s="11">
        <f>(Y285/$Y$1)*'UPL Debt Allocated by DY'!$E$5</f>
        <v>203802.08524065843</v>
      </c>
      <c r="AC285" s="11">
        <f>(Z285/$Z$1)*'UPL Debt Allocated by DY'!$E$6</f>
        <v>209961.77348013892</v>
      </c>
    </row>
    <row r="286" spans="1:29" ht="16.2" x14ac:dyDescent="0.3">
      <c r="A286" s="13" t="s">
        <v>500</v>
      </c>
      <c r="B286" s="13" t="s">
        <v>500</v>
      </c>
      <c r="C286" s="12" t="s">
        <v>642</v>
      </c>
      <c r="D286" s="12" t="s">
        <v>13</v>
      </c>
      <c r="E286" s="12"/>
      <c r="F286" s="12"/>
      <c r="G286" s="12" t="s">
        <v>753</v>
      </c>
      <c r="H286" s="11">
        <v>0</v>
      </c>
      <c r="I286" s="11">
        <f>(H286/$H$1)*'UPL Debt Allocated by DY'!$E$2</f>
        <v>0</v>
      </c>
      <c r="J286" s="11">
        <v>888390.66</v>
      </c>
      <c r="K286" s="11">
        <f>(J286/$J$1)*'UPL Debt Allocated by DY'!$E$3</f>
        <v>14954.407575641659</v>
      </c>
      <c r="L286" s="11">
        <f>'UC Withheld Payment by Hospital'!J286+'UC Withheld Payment by Hospital'!M286</f>
        <v>11623376.741890021</v>
      </c>
      <c r="M286" s="11">
        <f>'UC Withheld Payment by Hospital'!K286+'UC Withheld Payment by Hospital'!N286</f>
        <v>8291811.177085069</v>
      </c>
      <c r="N286" s="11">
        <f>'UC Withheld Payment by Hospital'!L286+'UC Withheld Payment by Hospital'!O286</f>
        <v>13173187.010137957</v>
      </c>
      <c r="O286" s="11">
        <f>(L286/$L$1)*'UPL Debt Allocated by DY'!$E$4</f>
        <v>317857.8606277178</v>
      </c>
      <c r="P286" s="11">
        <f>(M286/$M$1)*'UPL Debt Allocated by DY'!$E$5</f>
        <v>226728.09100174968</v>
      </c>
      <c r="Q286" s="11">
        <f>(N286/$N$1)*'UPL Debt Allocated by DY'!$E$6</f>
        <v>360204.20337875793</v>
      </c>
      <c r="R286" s="11">
        <f>'UC Withheld Payment by Hospital'!J286+'UC Withheld Payment by Hospital'!T286</f>
        <v>11648885.044747835</v>
      </c>
      <c r="S286" s="11">
        <f>'UC Withheld Payment by Hospital'!K286+'UC Withheld Payment by Hospital'!U286</f>
        <v>8315498.4490812756</v>
      </c>
      <c r="T286" s="11">
        <f>'UC Withheld Payment by Hospital'!L286+'UC Withheld Payment by Hospital'!V286</f>
        <v>13231784.20902849</v>
      </c>
      <c r="U286" s="11">
        <f>(R286/$R$1)*'UPL Debt Allocated by DY'!$E$4</f>
        <v>318555.42165104829</v>
      </c>
      <c r="V286" s="11">
        <f>(S286/$S$1)*'UPL Debt Allocated by DY'!$E$5</f>
        <v>227375.7866433943</v>
      </c>
      <c r="W286" s="11">
        <f>(T286/$T$1)*'UPL Debt Allocated by DY'!$E$6</f>
        <v>361806.46996241366</v>
      </c>
      <c r="X286" s="11">
        <f>'UC Withheld Payment by Hospital'!J286+'UC Withheld Payment by Hospital'!AA286</f>
        <v>11028971.41</v>
      </c>
      <c r="Y286" s="11">
        <f>'UC Withheld Payment by Hospital'!K286+'UC Withheld Payment by Hospital'!AB286</f>
        <v>8166799.9955897406</v>
      </c>
      <c r="Z286" s="11">
        <f>'UC Withheld Payment by Hospital'!L286+'UC Withheld Payment by Hospital'!AC286</f>
        <v>12633960.651095975</v>
      </c>
      <c r="AA286" s="11">
        <f>(X286/$X$1)*'UPL Debt Allocated by DY'!$E$4</f>
        <v>301602.99671546445</v>
      </c>
      <c r="AB286" s="11">
        <f>(Y286/$Y$1)*'UPL Debt Allocated by DY'!$E$5</f>
        <v>223309.83340651687</v>
      </c>
      <c r="AC286" s="11">
        <f>(Z286/$Z$1)*'UPL Debt Allocated by DY'!$E$6</f>
        <v>345459.73790126416</v>
      </c>
    </row>
    <row r="287" spans="1:29" ht="16.2" x14ac:dyDescent="0.3">
      <c r="A287" s="13" t="s">
        <v>501</v>
      </c>
      <c r="B287" s="13" t="s">
        <v>501</v>
      </c>
      <c r="C287" s="12" t="s">
        <v>172</v>
      </c>
      <c r="D287" s="12" t="s">
        <v>13</v>
      </c>
      <c r="E287" s="12" t="s">
        <v>14</v>
      </c>
      <c r="F287" s="12"/>
      <c r="G287" s="12" t="s">
        <v>752</v>
      </c>
      <c r="H287" s="11">
        <v>1831270.8900000001</v>
      </c>
      <c r="I287" s="11">
        <f>(H287/$H$1)*'UPL Debt Allocated by DY'!$E$2</f>
        <v>18746.360822135066</v>
      </c>
      <c r="J287" s="11">
        <v>5606888.2300000004</v>
      </c>
      <c r="K287" s="11">
        <f>(J287/$J$1)*'UPL Debt Allocated by DY'!$E$3</f>
        <v>94381.554869665153</v>
      </c>
      <c r="L287" s="11">
        <f>'UC Withheld Payment by Hospital'!J287+'UC Withheld Payment by Hospital'!M287</f>
        <v>8794258.219274113</v>
      </c>
      <c r="M287" s="11">
        <f>'UC Withheld Payment by Hospital'!K287+'UC Withheld Payment by Hospital'!N287</f>
        <v>7897540.5080014467</v>
      </c>
      <c r="N287" s="11">
        <f>'UC Withheld Payment by Hospital'!L287+'UC Withheld Payment by Hospital'!O287</f>
        <v>12403551.881961307</v>
      </c>
      <c r="O287" s="11">
        <f>(L287/$L$1)*'UPL Debt Allocated by DY'!$E$4</f>
        <v>240491.5684537692</v>
      </c>
      <c r="P287" s="11">
        <f>(M287/$M$1)*'UPL Debt Allocated by DY'!$E$5</f>
        <v>215947.30569077283</v>
      </c>
      <c r="Q287" s="11">
        <f>(N287/$N$1)*'UPL Debt Allocated by DY'!$E$6</f>
        <v>339159.50037531403</v>
      </c>
      <c r="R287" s="11">
        <f>'UC Withheld Payment by Hospital'!J287+'UC Withheld Payment by Hospital'!T287</f>
        <v>8808487.0439315643</v>
      </c>
      <c r="S287" s="11">
        <f>'UC Withheld Payment by Hospital'!K287+'UC Withheld Payment by Hospital'!U287</f>
        <v>7917967.3298345171</v>
      </c>
      <c r="T287" s="11">
        <f>'UC Withheld Payment by Hospital'!L287+'UC Withheld Payment by Hospital'!V287</f>
        <v>12453461.512760974</v>
      </c>
      <c r="U287" s="11">
        <f>(R287/$R$1)*'UPL Debt Allocated by DY'!$E$4</f>
        <v>240880.6760139298</v>
      </c>
      <c r="V287" s="11">
        <f>(S287/$S$1)*'UPL Debt Allocated by DY'!$E$5</f>
        <v>216505.84883901084</v>
      </c>
      <c r="W287" s="11">
        <f>(T287/$T$1)*'UPL Debt Allocated by DY'!$E$6</f>
        <v>340524.21635401278</v>
      </c>
      <c r="X287" s="11">
        <f>'UC Withheld Payment by Hospital'!J287+'UC Withheld Payment by Hospital'!AA287</f>
        <v>8462692.0899999999</v>
      </c>
      <c r="Y287" s="11">
        <f>'UC Withheld Payment by Hospital'!K287+'UC Withheld Payment by Hospital'!AB287</f>
        <v>7508972.1262002354</v>
      </c>
      <c r="Z287" s="11">
        <f>'UC Withheld Payment by Hospital'!L287+'UC Withheld Payment by Hospital'!AC287</f>
        <v>11800978.440000001</v>
      </c>
      <c r="AA287" s="11">
        <f>(X287/$X$1)*'UPL Debt Allocated by DY'!$E$4</f>
        <v>231424.41844667515</v>
      </c>
      <c r="AB287" s="11">
        <f>(Y287/$Y$1)*'UPL Debt Allocated by DY'!$E$5</f>
        <v>205322.44152685002</v>
      </c>
      <c r="AC287" s="11">
        <f>(Z287/$Z$1)*'UPL Debt Allocated by DY'!$E$6</f>
        <v>322682.88871924079</v>
      </c>
    </row>
    <row r="288" spans="1:29" ht="16.2" x14ac:dyDescent="0.3">
      <c r="A288" s="13" t="s">
        <v>502</v>
      </c>
      <c r="B288" s="13" t="s">
        <v>502</v>
      </c>
      <c r="C288" s="12" t="s">
        <v>173</v>
      </c>
      <c r="D288" s="12" t="s">
        <v>13</v>
      </c>
      <c r="E288" s="12" t="s">
        <v>14</v>
      </c>
      <c r="F288" s="12"/>
      <c r="G288" s="12" t="s">
        <v>751</v>
      </c>
      <c r="H288" s="11">
        <v>0</v>
      </c>
      <c r="I288" s="11">
        <f>(H288/$H$1)*'UPL Debt Allocated by DY'!$E$2</f>
        <v>0</v>
      </c>
      <c r="J288" s="11">
        <v>2831513.98</v>
      </c>
      <c r="K288" s="11">
        <f>(J288/$J$1)*'UPL Debt Allocated by DY'!$E$3</f>
        <v>47663.281503935737</v>
      </c>
      <c r="L288" s="11">
        <f>'UC Withheld Payment by Hospital'!J288+'UC Withheld Payment by Hospital'!M288</f>
        <v>2024626.0511627842</v>
      </c>
      <c r="M288" s="11">
        <f>'UC Withheld Payment by Hospital'!K288+'UC Withheld Payment by Hospital'!N288</f>
        <v>2494569.5037459601</v>
      </c>
      <c r="N288" s="11">
        <f>'UC Withheld Payment by Hospital'!L288+'UC Withheld Payment by Hospital'!O288</f>
        <v>1293762.2389344145</v>
      </c>
      <c r="O288" s="11">
        <f>(L288/$L$1)*'UPL Debt Allocated by DY'!$E$4</f>
        <v>55366.294966113557</v>
      </c>
      <c r="P288" s="11">
        <f>(M288/$M$1)*'UPL Debt Allocated by DY'!$E$5</f>
        <v>68210.547656770519</v>
      </c>
      <c r="Q288" s="11">
        <f>(N288/$N$1)*'UPL Debt Allocated by DY'!$E$6</f>
        <v>35376.298558446462</v>
      </c>
      <c r="R288" s="11">
        <f>'UC Withheld Payment by Hospital'!J288+'UC Withheld Payment by Hospital'!T288</f>
        <v>2024626.0511627842</v>
      </c>
      <c r="S288" s="11">
        <f>'UC Withheld Payment by Hospital'!K288+'UC Withheld Payment by Hospital'!U288</f>
        <v>2494569.5037459601</v>
      </c>
      <c r="T288" s="11">
        <f>'UC Withheld Payment by Hospital'!L288+'UC Withheld Payment by Hospital'!V288</f>
        <v>1293762.2389344145</v>
      </c>
      <c r="U288" s="11">
        <f>(R288/$R$1)*'UPL Debt Allocated by DY'!$E$4</f>
        <v>55366.294966113557</v>
      </c>
      <c r="V288" s="11">
        <f>(S288/$S$1)*'UPL Debt Allocated by DY'!$E$5</f>
        <v>68210.54765677049</v>
      </c>
      <c r="W288" s="11">
        <f>(T288/$T$1)*'UPL Debt Allocated by DY'!$E$6</f>
        <v>35376.298558446462</v>
      </c>
      <c r="X288" s="11">
        <f>'UC Withheld Payment by Hospital'!J288+'UC Withheld Payment by Hospital'!AA288</f>
        <v>5028340.0727470834</v>
      </c>
      <c r="Y288" s="11">
        <f>'UC Withheld Payment by Hospital'!K288+'UC Withheld Payment by Hospital'!AB288</f>
        <v>6616821.3085984979</v>
      </c>
      <c r="Z288" s="11">
        <f>'UC Withheld Payment by Hospital'!L288+'UC Withheld Payment by Hospital'!AC288</f>
        <v>2738546.494030254</v>
      </c>
      <c r="AA288" s="11">
        <f>(X288/$X$1)*'UPL Debt Allocated by DY'!$E$4</f>
        <v>137507.15076384234</v>
      </c>
      <c r="AB288" s="11">
        <f>(Y288/$Y$1)*'UPL Debt Allocated by DY'!$E$5</f>
        <v>180927.81320734683</v>
      </c>
      <c r="AC288" s="11">
        <f>(Z288/$Z$1)*'UPL Debt Allocated by DY'!$E$6</f>
        <v>74882.103893211694</v>
      </c>
    </row>
    <row r="289" spans="1:29" ht="16.2" x14ac:dyDescent="0.3">
      <c r="A289" s="13" t="s">
        <v>503</v>
      </c>
      <c r="B289" s="13" t="s">
        <v>503</v>
      </c>
      <c r="C289" s="12" t="s">
        <v>174</v>
      </c>
      <c r="D289" s="12" t="s">
        <v>13</v>
      </c>
      <c r="E289" s="12"/>
      <c r="F289" s="12"/>
      <c r="G289" s="12" t="s">
        <v>750</v>
      </c>
      <c r="H289" s="11">
        <v>2287517.23</v>
      </c>
      <c r="I289" s="11">
        <f>(H289/$H$1)*'UPL Debt Allocated by DY'!$E$2</f>
        <v>23416.86509330737</v>
      </c>
      <c r="J289" s="11">
        <v>3706696.08</v>
      </c>
      <c r="K289" s="11">
        <f>(J289/$J$1)*'UPL Debt Allocated by DY'!$E$3</f>
        <v>62395.347492006767</v>
      </c>
      <c r="L289" s="11">
        <f>'UC Withheld Payment by Hospital'!J289+'UC Withheld Payment by Hospital'!M289</f>
        <v>5217289.4534111964</v>
      </c>
      <c r="M289" s="11">
        <f>'UC Withheld Payment by Hospital'!K289+'UC Withheld Payment by Hospital'!N289</f>
        <v>4545345.3796969345</v>
      </c>
      <c r="N289" s="11">
        <f>'UC Withheld Payment by Hospital'!L289+'UC Withheld Payment by Hospital'!O289</f>
        <v>4283131.7721530898</v>
      </c>
      <c r="O289" s="11">
        <f>(L289/$L$1)*'UPL Debt Allocated by DY'!$E$4</f>
        <v>142674.24181134996</v>
      </c>
      <c r="P289" s="11">
        <f>(M289/$M$1)*'UPL Debt Allocated by DY'!$E$5</f>
        <v>124286.17329472215</v>
      </c>
      <c r="Q289" s="11">
        <f>(N289/$N$1)*'UPL Debt Allocated by DY'!$E$6</f>
        <v>117116.8424745907</v>
      </c>
      <c r="R289" s="11">
        <f>'UC Withheld Payment by Hospital'!J289+'UC Withheld Payment by Hospital'!T289</f>
        <v>5224935.1357002864</v>
      </c>
      <c r="S289" s="11">
        <f>'UC Withheld Payment by Hospital'!K289+'UC Withheld Payment by Hospital'!U289</f>
        <v>4556085.70502418</v>
      </c>
      <c r="T289" s="11">
        <f>'UC Withheld Payment by Hospital'!L289+'UC Withheld Payment by Hospital'!V289</f>
        <v>4300638.6806861535</v>
      </c>
      <c r="U289" s="11">
        <f>(R289/$R$1)*'UPL Debt Allocated by DY'!$E$4</f>
        <v>142883.32392831266</v>
      </c>
      <c r="V289" s="11">
        <f>(S289/$S$1)*'UPL Debt Allocated by DY'!$E$5</f>
        <v>124579.85261353169</v>
      </c>
      <c r="W289" s="11">
        <f>(T289/$T$1)*'UPL Debt Allocated by DY'!$E$6</f>
        <v>117595.54683344661</v>
      </c>
      <c r="X289" s="11">
        <f>'UC Withheld Payment by Hospital'!J289+'UC Withheld Payment by Hospital'!AA289</f>
        <v>5039126.51</v>
      </c>
      <c r="Y289" s="11">
        <f>'UC Withheld Payment by Hospital'!K289+'UC Withheld Payment by Hospital'!AB289</f>
        <v>4326274.71</v>
      </c>
      <c r="Z289" s="11">
        <f>'UC Withheld Payment by Hospital'!L289+'UC Withheld Payment by Hospital'!AC289</f>
        <v>4071765.79</v>
      </c>
      <c r="AA289" s="11">
        <f>(X289/$X$1)*'UPL Debt Allocated by DY'!$E$4</f>
        <v>137802.12131716276</v>
      </c>
      <c r="AB289" s="11">
        <f>(Y289/$Y$1)*'UPL Debt Allocated by DY'!$E$5</f>
        <v>118295.98928376392</v>
      </c>
      <c r="AC289" s="11">
        <f>(Z289/$Z$1)*'UPL Debt Allocated by DY'!$E$6</f>
        <v>111337.30596879062</v>
      </c>
    </row>
    <row r="290" spans="1:29" ht="16.2" x14ac:dyDescent="0.3">
      <c r="A290" s="13" t="s">
        <v>504</v>
      </c>
      <c r="B290" s="13" t="s">
        <v>504</v>
      </c>
      <c r="C290" s="12" t="s">
        <v>749</v>
      </c>
      <c r="D290" s="12" t="s">
        <v>13</v>
      </c>
      <c r="E290" s="12"/>
      <c r="F290" s="12"/>
      <c r="G290" s="12" t="s">
        <v>660</v>
      </c>
      <c r="H290" s="11">
        <v>792245</v>
      </c>
      <c r="I290" s="11">
        <f>(H290/$H$1)*'UPL Debt Allocated by DY'!$E$2</f>
        <v>8110.0566336924585</v>
      </c>
      <c r="J290" s="11">
        <v>813267.82</v>
      </c>
      <c r="K290" s="11">
        <f>(J290/$J$1)*'UPL Debt Allocated by DY'!$E$3</f>
        <v>13689.854020340077</v>
      </c>
      <c r="L290" s="11">
        <f>'UC Withheld Payment by Hospital'!J290+'UC Withheld Payment by Hospital'!M290</f>
        <v>1286905.7797318273</v>
      </c>
      <c r="M290" s="11">
        <f>'UC Withheld Payment by Hospital'!K290+'UC Withheld Payment by Hospital'!N290</f>
        <v>4028689.8107376751</v>
      </c>
      <c r="N290" s="11">
        <f>'UC Withheld Payment by Hospital'!L290+'UC Withheld Payment by Hospital'!O290</f>
        <v>1047961.7734374581</v>
      </c>
      <c r="O290" s="11">
        <f>(L290/$L$1)*'UPL Debt Allocated by DY'!$E$4</f>
        <v>35192.279064722941</v>
      </c>
      <c r="P290" s="11">
        <f>(M290/$M$1)*'UPL Debt Allocated by DY'!$E$5</f>
        <v>110158.94242153484</v>
      </c>
      <c r="Q290" s="11">
        <f>(N290/$N$1)*'UPL Debt Allocated by DY'!$E$6</f>
        <v>28655.194485732638</v>
      </c>
      <c r="R290" s="11">
        <f>'UC Withheld Payment by Hospital'!J290+'UC Withheld Payment by Hospital'!T290</f>
        <v>1307746.8289057272</v>
      </c>
      <c r="S290" s="11">
        <f>'UC Withheld Payment by Hospital'!K290+'UC Withheld Payment by Hospital'!U290</f>
        <v>4037587.8295791284</v>
      </c>
      <c r="T290" s="11">
        <f>'UC Withheld Payment by Hospital'!L290+'UC Withheld Payment by Hospital'!V290</f>
        <v>1070810.5657290863</v>
      </c>
      <c r="U290" s="11">
        <f>(R290/$R$1)*'UPL Debt Allocated by DY'!$E$4</f>
        <v>35762.207361013854</v>
      </c>
      <c r="V290" s="11">
        <f>(S290/$S$1)*'UPL Debt Allocated by DY'!$E$5</f>
        <v>110402.2464214131</v>
      </c>
      <c r="W290" s="11">
        <f>(T290/$T$1)*'UPL Debt Allocated by DY'!$E$6</f>
        <v>29279.965926329267</v>
      </c>
      <c r="X290" s="11">
        <f>'UC Withheld Payment by Hospital'!J290+'UC Withheld Payment by Hospital'!AA290</f>
        <v>2676045.6704109856</v>
      </c>
      <c r="Y290" s="11">
        <f>'UC Withheld Payment by Hospital'!K290+'UC Withheld Payment by Hospital'!AB290</f>
        <v>3847196.71</v>
      </c>
      <c r="Z290" s="11">
        <f>'UC Withheld Payment by Hospital'!L290+'UC Withheld Payment by Hospital'!AC290</f>
        <v>2589425.1059593707</v>
      </c>
      <c r="AA290" s="11">
        <f>(X290/$X$1)*'UPL Debt Allocated by DY'!$E$4</f>
        <v>73180.296107359056</v>
      </c>
      <c r="AB290" s="11">
        <f>(Y290/$Y$1)*'UPL Debt Allocated by DY'!$E$5</f>
        <v>105196.2649821402</v>
      </c>
      <c r="AC290" s="11">
        <f>(Z290/$Z$1)*'UPL Debt Allocated by DY'!$E$6</f>
        <v>70804.567397641629</v>
      </c>
    </row>
    <row r="291" spans="1:29" ht="16.2" x14ac:dyDescent="0.3">
      <c r="A291" s="15" t="s">
        <v>234</v>
      </c>
      <c r="B291" s="13" t="s">
        <v>234</v>
      </c>
      <c r="C291" s="12" t="s">
        <v>748</v>
      </c>
      <c r="D291" s="12" t="s">
        <v>219</v>
      </c>
      <c r="E291" s="12"/>
      <c r="F291" s="12"/>
      <c r="G291" s="12" t="s">
        <v>704</v>
      </c>
      <c r="H291" s="11">
        <v>14907.14</v>
      </c>
      <c r="I291" s="11">
        <f>(H291/$H$1)*'UPL Debt Allocated by DY'!$E$2</f>
        <v>152.60146753388432</v>
      </c>
      <c r="J291" s="11">
        <v>105409.98</v>
      </c>
      <c r="K291" s="11">
        <f>(J291/$J$1)*'UPL Debt Allocated by DY'!$E$3</f>
        <v>1774.3813329377365</v>
      </c>
      <c r="L291" s="11">
        <f>'UC Withheld Payment by Hospital'!J291+'UC Withheld Payment by Hospital'!M291</f>
        <v>107911.87178023813</v>
      </c>
      <c r="M291" s="11">
        <f>'UC Withheld Payment by Hospital'!K291+'UC Withheld Payment by Hospital'!N291</f>
        <v>8995.5955206670824</v>
      </c>
      <c r="N291" s="11">
        <f>'UC Withheld Payment by Hospital'!L291+'UC Withheld Payment by Hospital'!O291</f>
        <v>61643.033023493394</v>
      </c>
      <c r="O291" s="11">
        <f>(L291/$L$1)*'UPL Debt Allocated by DY'!$E$4</f>
        <v>2951.0044681578156</v>
      </c>
      <c r="P291" s="11">
        <f>(M291/$M$1)*'UPL Debt Allocated by DY'!$E$5</f>
        <v>245.97209901030692</v>
      </c>
      <c r="Q291" s="11">
        <f>(N291/$N$1)*'UPL Debt Allocated by DY'!$E$6</f>
        <v>1685.5510809183734</v>
      </c>
      <c r="R291" s="11">
        <f>'UC Withheld Payment by Hospital'!J291+'UC Withheld Payment by Hospital'!T291</f>
        <v>108077.8362028229</v>
      </c>
      <c r="S291" s="11">
        <f>'UC Withheld Payment by Hospital'!K291+'UC Withheld Payment by Hospital'!U291</f>
        <v>9016.8415750496788</v>
      </c>
      <c r="T291" s="11">
        <f>'UC Withheld Payment by Hospital'!L291+'UC Withheld Payment by Hospital'!V291</f>
        <v>61896.358591438191</v>
      </c>
      <c r="U291" s="11">
        <f>(R291/$R$1)*'UPL Debt Allocated by DY'!$E$4</f>
        <v>2955.5430026538188</v>
      </c>
      <c r="V291" s="11">
        <f>(S291/$S$1)*'UPL Debt Allocated by DY'!$E$5</f>
        <v>246.55304293782862</v>
      </c>
      <c r="W291" s="11">
        <f>(T291/$T$1)*'UPL Debt Allocated by DY'!$E$6</f>
        <v>1692.477949437495</v>
      </c>
      <c r="X291" s="11">
        <f>'UC Withheld Payment by Hospital'!J291+'UC Withheld Payment by Hospital'!AA291</f>
        <v>104050.67</v>
      </c>
      <c r="Y291" s="11">
        <f>'UC Withheld Payment by Hospital'!K291+'UC Withheld Payment by Hospital'!AB291</f>
        <v>8562.4699999999975</v>
      </c>
      <c r="Z291" s="11">
        <f>'UC Withheld Payment by Hospital'!L291+'UC Withheld Payment by Hospital'!AC291</f>
        <v>58662.586631902312</v>
      </c>
      <c r="AA291" s="11">
        <f>(X291/$X$1)*'UPL Debt Allocated by DY'!$E$4</f>
        <v>2845.4143832304917</v>
      </c>
      <c r="AB291" s="11">
        <f>(Y291/$Y$1)*'UPL Debt Allocated by DY'!$E$5</f>
        <v>234.12888160367183</v>
      </c>
      <c r="AC291" s="11">
        <f>(Z291/$Z$1)*'UPL Debt Allocated by DY'!$E$6</f>
        <v>1604.0545290687739</v>
      </c>
    </row>
    <row r="292" spans="1:29" ht="16.2" x14ac:dyDescent="0.3">
      <c r="A292" s="13" t="s">
        <v>747</v>
      </c>
      <c r="B292" s="13" t="s">
        <v>747</v>
      </c>
      <c r="C292" s="12" t="s">
        <v>746</v>
      </c>
      <c r="D292" s="12" t="s">
        <v>13</v>
      </c>
      <c r="E292" s="12"/>
      <c r="F292" s="12"/>
      <c r="G292" s="12" t="s">
        <v>660</v>
      </c>
      <c r="H292" s="11">
        <v>2901189.87</v>
      </c>
      <c r="I292" s="11">
        <f>(H292/$H$1)*'UPL Debt Allocated by DY'!$E$2</f>
        <v>29698.911511962666</v>
      </c>
      <c r="J292" s="11">
        <v>0</v>
      </c>
      <c r="K292" s="11">
        <f>(J292/$J$1)*'UPL Debt Allocated by DY'!$E$3</f>
        <v>0</v>
      </c>
      <c r="L292" s="11">
        <f>'UC Withheld Payment by Hospital'!J292+'UC Withheld Payment by Hospital'!M292</f>
        <v>0</v>
      </c>
      <c r="M292" s="11">
        <f>'UC Withheld Payment by Hospital'!K292+'UC Withheld Payment by Hospital'!N292</f>
        <v>0</v>
      </c>
      <c r="N292" s="11">
        <f>'UC Withheld Payment by Hospital'!L292+'UC Withheld Payment by Hospital'!O292</f>
        <v>0</v>
      </c>
      <c r="O292" s="11">
        <f>(L292/$L$1)*'UPL Debt Allocated by DY'!$E$4</f>
        <v>0</v>
      </c>
      <c r="P292" s="11">
        <f>(M292/$M$1)*'UPL Debt Allocated by DY'!$E$5</f>
        <v>0</v>
      </c>
      <c r="Q292" s="11">
        <f>(N292/$N$1)*'UPL Debt Allocated by DY'!$E$6</f>
        <v>0</v>
      </c>
      <c r="R292" s="11">
        <f>'UC Withheld Payment by Hospital'!J292+'UC Withheld Payment by Hospital'!T292</f>
        <v>0</v>
      </c>
      <c r="S292" s="11">
        <f>'UC Withheld Payment by Hospital'!K292+'UC Withheld Payment by Hospital'!U292</f>
        <v>0</v>
      </c>
      <c r="T292" s="11">
        <f>'UC Withheld Payment by Hospital'!L292+'UC Withheld Payment by Hospital'!V292</f>
        <v>0</v>
      </c>
      <c r="U292" s="11">
        <f>(R292/$R$1)*'UPL Debt Allocated by DY'!$E$4</f>
        <v>0</v>
      </c>
      <c r="V292" s="11">
        <f>(S292/$S$1)*'UPL Debt Allocated by DY'!$E$5</f>
        <v>0</v>
      </c>
      <c r="W292" s="11">
        <f>(T292/$T$1)*'UPL Debt Allocated by DY'!$E$6</f>
        <v>0</v>
      </c>
      <c r="X292" s="11">
        <f>'UC Withheld Payment by Hospital'!J292+'UC Withheld Payment by Hospital'!AA292</f>
        <v>0</v>
      </c>
      <c r="Y292" s="11">
        <f>'UC Withheld Payment by Hospital'!K292+'UC Withheld Payment by Hospital'!AB292</f>
        <v>0</v>
      </c>
      <c r="Z292" s="11">
        <f>'UC Withheld Payment by Hospital'!L292+'UC Withheld Payment by Hospital'!AC292</f>
        <v>0</v>
      </c>
      <c r="AA292" s="11">
        <f>(X292/$X$1)*'UPL Debt Allocated by DY'!$E$4</f>
        <v>0</v>
      </c>
      <c r="AB292" s="11">
        <f>(Y292/$Y$1)*'UPL Debt Allocated by DY'!$E$5</f>
        <v>0</v>
      </c>
      <c r="AC292" s="11">
        <f>(Z292/$Z$1)*'UPL Debt Allocated by DY'!$E$6</f>
        <v>0</v>
      </c>
    </row>
    <row r="293" spans="1:29" ht="16.2" x14ac:dyDescent="0.3">
      <c r="A293" s="13" t="s">
        <v>505</v>
      </c>
      <c r="B293" s="13" t="s">
        <v>505</v>
      </c>
      <c r="C293" s="12" t="s">
        <v>745</v>
      </c>
      <c r="D293" s="12" t="s">
        <v>744</v>
      </c>
      <c r="E293" s="12"/>
      <c r="F293" s="12"/>
      <c r="G293" s="12" t="s">
        <v>653</v>
      </c>
      <c r="H293" s="11">
        <v>5341636</v>
      </c>
      <c r="I293" s="11">
        <f>(H293/$H$1)*'UPL Debt Allocated by DY'!$E$2</f>
        <v>54681.279751302245</v>
      </c>
      <c r="J293" s="11">
        <v>24460171.009999998</v>
      </c>
      <c r="K293" s="11">
        <f>(J293/$J$1)*'UPL Debt Allocated by DY'!$E$3</f>
        <v>411741.57172412693</v>
      </c>
      <c r="L293" s="11">
        <f>'UC Withheld Payment by Hospital'!J293+'UC Withheld Payment by Hospital'!M293</f>
        <v>18939590.501335192</v>
      </c>
      <c r="M293" s="11">
        <f>'UC Withheld Payment by Hospital'!K293+'UC Withheld Payment by Hospital'!N293</f>
        <v>22631867.264030077</v>
      </c>
      <c r="N293" s="11">
        <f>'UC Withheld Payment by Hospital'!L293+'UC Withheld Payment by Hospital'!O293</f>
        <v>20727555.918676581</v>
      </c>
      <c r="O293" s="11">
        <f>(L293/$L$1)*'UPL Debt Allocated by DY'!$E$4</f>
        <v>517930.18944515003</v>
      </c>
      <c r="P293" s="11">
        <f>(M293/$M$1)*'UPL Debt Allocated by DY'!$E$5</f>
        <v>618837.06116694259</v>
      </c>
      <c r="Q293" s="11">
        <f>(N293/$N$1)*'UPL Debt Allocated by DY'!$E$6</f>
        <v>566768.90428486886</v>
      </c>
      <c r="R293" s="11">
        <f>'UC Withheld Payment by Hospital'!J293+'UC Withheld Payment by Hospital'!T293</f>
        <v>18973117.037083615</v>
      </c>
      <c r="S293" s="11">
        <f>'UC Withheld Payment by Hospital'!K293+'UC Withheld Payment by Hospital'!U293</f>
        <v>22681730.407509033</v>
      </c>
      <c r="T293" s="11">
        <f>'UC Withheld Payment by Hospital'!L293+'UC Withheld Payment by Hospital'!V293</f>
        <v>20813983.165634751</v>
      </c>
      <c r="U293" s="11">
        <f>(R293/$R$1)*'UPL Debt Allocated by DY'!$E$4</f>
        <v>518847.02051445935</v>
      </c>
      <c r="V293" s="11">
        <f>(S293/$S$1)*'UPL Debt Allocated by DY'!$E$5</f>
        <v>620200.49975603761</v>
      </c>
      <c r="W293" s="11">
        <f>(T293/$T$1)*'UPL Debt Allocated by DY'!$E$6</f>
        <v>569132.1484729934</v>
      </c>
      <c r="X293" s="11">
        <f>'UC Withheld Payment by Hospital'!J293+'UC Withheld Payment by Hospital'!AA293</f>
        <v>18159587.670000002</v>
      </c>
      <c r="Y293" s="11">
        <f>'UC Withheld Payment by Hospital'!K293+'UC Withheld Payment by Hospital'!AB293</f>
        <v>21615349.109999999</v>
      </c>
      <c r="Z293" s="11">
        <f>'UC Withheld Payment by Hospital'!L293+'UC Withheld Payment by Hospital'!AC293</f>
        <v>19684094.710000001</v>
      </c>
      <c r="AA293" s="11">
        <f>(X293/$X$1)*'UPL Debt Allocated by DY'!$E$4</f>
        <v>496599.89647114329</v>
      </c>
      <c r="AB293" s="11">
        <f>(Y293/$Y$1)*'UPL Debt Allocated by DY'!$E$5</f>
        <v>591041.78030372364</v>
      </c>
      <c r="AC293" s="11">
        <f>(Z293/$Z$1)*'UPL Debt Allocated by DY'!$E$6</f>
        <v>538236.77207276772</v>
      </c>
    </row>
    <row r="294" spans="1:29" ht="16.2" x14ac:dyDescent="0.3">
      <c r="A294" s="13" t="s">
        <v>506</v>
      </c>
      <c r="B294" s="13" t="s">
        <v>506</v>
      </c>
      <c r="C294" s="12" t="s">
        <v>175</v>
      </c>
      <c r="D294" s="12" t="s">
        <v>744</v>
      </c>
      <c r="E294" s="12"/>
      <c r="F294" s="12"/>
      <c r="G294" s="12" t="s">
        <v>653</v>
      </c>
      <c r="H294" s="11">
        <v>2714555.98</v>
      </c>
      <c r="I294" s="11">
        <f>(H294/$H$1)*'UPL Debt Allocated by DY'!$E$2</f>
        <v>27788.376995914816</v>
      </c>
      <c r="J294" s="11">
        <v>3100796</v>
      </c>
      <c r="K294" s="11">
        <f>(J294/$J$1)*'UPL Debt Allocated by DY'!$E$3</f>
        <v>52196.144422454141</v>
      </c>
      <c r="L294" s="11">
        <f>'UC Withheld Payment by Hospital'!J294+'UC Withheld Payment by Hospital'!M294</f>
        <v>2983913.7474930934</v>
      </c>
      <c r="M294" s="11">
        <f>'UC Withheld Payment by Hospital'!K294+'UC Withheld Payment by Hospital'!N294</f>
        <v>6167160.6179837901</v>
      </c>
      <c r="N294" s="11">
        <f>'UC Withheld Payment by Hospital'!L294+'UC Withheld Payment by Hospital'!O294</f>
        <v>3304229.1151196272</v>
      </c>
      <c r="O294" s="11">
        <f>(L294/$L$1)*'UPL Debt Allocated by DY'!$E$4</f>
        <v>81599.388984578865</v>
      </c>
      <c r="P294" s="11">
        <f>(M294/$M$1)*'UPL Debt Allocated by DY'!$E$5</f>
        <v>168632.46448264967</v>
      </c>
      <c r="Q294" s="11">
        <f>(N294/$N$1)*'UPL Debt Allocated by DY'!$E$6</f>
        <v>90349.982527128741</v>
      </c>
      <c r="R294" s="11">
        <f>'UC Withheld Payment by Hospital'!J294+'UC Withheld Payment by Hospital'!T294</f>
        <v>2989540.7042367491</v>
      </c>
      <c r="S294" s="11">
        <f>'UC Withheld Payment by Hospital'!K294+'UC Withheld Payment by Hospital'!U294</f>
        <v>6181477.6722895494</v>
      </c>
      <c r="T294" s="11">
        <f>'UC Withheld Payment by Hospital'!L294+'UC Withheld Payment by Hospital'!V294</f>
        <v>3318262.9241624163</v>
      </c>
      <c r="U294" s="11">
        <f>(R294/$R$1)*'UPL Debt Allocated by DY'!$E$4</f>
        <v>81753.266164343426</v>
      </c>
      <c r="V294" s="11">
        <f>(S294/$S$1)*'UPL Debt Allocated by DY'!$E$5</f>
        <v>169023.94450096984</v>
      </c>
      <c r="W294" s="11">
        <f>(T294/$T$1)*'UPL Debt Allocated by DY'!$E$6</f>
        <v>90733.719355789653</v>
      </c>
      <c r="X294" s="11">
        <f>'UC Withheld Payment by Hospital'!J294+'UC Withheld Payment by Hospital'!AA294</f>
        <v>2882244.462159195</v>
      </c>
      <c r="Y294" s="11">
        <f>'UC Withheld Payment by Hospital'!K294+'UC Withheld Payment by Hospital'!AB294</f>
        <v>5875290.8199999994</v>
      </c>
      <c r="Z294" s="11">
        <f>'UC Withheld Payment by Hospital'!L294+'UC Withheld Payment by Hospital'!AC294</f>
        <v>3134794.87</v>
      </c>
      <c r="AA294" s="11">
        <f>(X294/$X$1)*'UPL Debt Allocated by DY'!$E$4</f>
        <v>78819.096970872037</v>
      </c>
      <c r="AB294" s="11">
        <f>(Y294/$Y$1)*'UPL Debt Allocated by DY'!$E$5</f>
        <v>160651.68914844902</v>
      </c>
      <c r="AC294" s="11">
        <f>(Z294/$Z$1)*'UPL Debt Allocated by DY'!$E$6</f>
        <v>85717.016545439677</v>
      </c>
    </row>
    <row r="295" spans="1:29" ht="16.2" x14ac:dyDescent="0.3">
      <c r="A295" s="14" t="s">
        <v>743</v>
      </c>
      <c r="B295" s="13" t="s">
        <v>743</v>
      </c>
      <c r="C295" s="12" t="s">
        <v>742</v>
      </c>
      <c r="D295" s="12" t="s">
        <v>13</v>
      </c>
      <c r="E295" s="12"/>
      <c r="F295" s="12"/>
      <c r="G295" s="12" t="s">
        <v>717</v>
      </c>
      <c r="H295" s="11">
        <v>0</v>
      </c>
      <c r="I295" s="11">
        <f>(H295/$H$1)*'UPL Debt Allocated by DY'!$E$2</f>
        <v>0</v>
      </c>
      <c r="J295" s="11">
        <v>0</v>
      </c>
      <c r="K295" s="11">
        <f>(J295/$J$1)*'UPL Debt Allocated by DY'!$E$3</f>
        <v>0</v>
      </c>
      <c r="L295" s="11">
        <f>'UC Withheld Payment by Hospital'!J295+'UC Withheld Payment by Hospital'!M295</f>
        <v>0</v>
      </c>
      <c r="M295" s="11">
        <f>'UC Withheld Payment by Hospital'!K295+'UC Withheld Payment by Hospital'!N295</f>
        <v>0</v>
      </c>
      <c r="N295" s="11">
        <f>'UC Withheld Payment by Hospital'!L295+'UC Withheld Payment by Hospital'!O295</f>
        <v>0</v>
      </c>
      <c r="O295" s="11">
        <f>(L295/$L$1)*'UPL Debt Allocated by DY'!$E$4</f>
        <v>0</v>
      </c>
      <c r="P295" s="11">
        <f>(M295/$M$1)*'UPL Debt Allocated by DY'!$E$5</f>
        <v>0</v>
      </c>
      <c r="Q295" s="11">
        <f>(N295/$N$1)*'UPL Debt Allocated by DY'!$E$6</f>
        <v>0</v>
      </c>
      <c r="R295" s="11">
        <f>'UC Withheld Payment by Hospital'!J295+'UC Withheld Payment by Hospital'!T295</f>
        <v>0</v>
      </c>
      <c r="S295" s="11">
        <f>'UC Withheld Payment by Hospital'!K295+'UC Withheld Payment by Hospital'!U295</f>
        <v>0</v>
      </c>
      <c r="T295" s="11">
        <f>'UC Withheld Payment by Hospital'!L295+'UC Withheld Payment by Hospital'!V295</f>
        <v>0</v>
      </c>
      <c r="U295" s="11">
        <f>(R295/$R$1)*'UPL Debt Allocated by DY'!$E$4</f>
        <v>0</v>
      </c>
      <c r="V295" s="11">
        <f>(S295/$S$1)*'UPL Debt Allocated by DY'!$E$5</f>
        <v>0</v>
      </c>
      <c r="W295" s="11">
        <f>(T295/$T$1)*'UPL Debt Allocated by DY'!$E$6</f>
        <v>0</v>
      </c>
      <c r="X295" s="11">
        <f>'UC Withheld Payment by Hospital'!J295+'UC Withheld Payment by Hospital'!AA295</f>
        <v>0</v>
      </c>
      <c r="Y295" s="11">
        <f>'UC Withheld Payment by Hospital'!K295+'UC Withheld Payment by Hospital'!AB295</f>
        <v>0</v>
      </c>
      <c r="Z295" s="11">
        <f>'UC Withheld Payment by Hospital'!L295+'UC Withheld Payment by Hospital'!AC295</f>
        <v>0</v>
      </c>
      <c r="AA295" s="11">
        <f>(X295/$X$1)*'UPL Debt Allocated by DY'!$E$4</f>
        <v>0</v>
      </c>
      <c r="AB295" s="11">
        <f>(Y295/$Y$1)*'UPL Debt Allocated by DY'!$E$5</f>
        <v>0</v>
      </c>
      <c r="AC295" s="11">
        <f>(Z295/$Z$1)*'UPL Debt Allocated by DY'!$E$6</f>
        <v>0</v>
      </c>
    </row>
    <row r="296" spans="1:29" ht="16.2" x14ac:dyDescent="0.3">
      <c r="A296" s="13" t="s">
        <v>507</v>
      </c>
      <c r="B296" s="13" t="s">
        <v>507</v>
      </c>
      <c r="C296" s="12" t="s">
        <v>621</v>
      </c>
      <c r="D296" s="12" t="s">
        <v>13</v>
      </c>
      <c r="E296" s="12" t="s">
        <v>14</v>
      </c>
      <c r="F296" s="12"/>
      <c r="G296" s="12" t="s">
        <v>741</v>
      </c>
      <c r="H296" s="11">
        <v>431402.37</v>
      </c>
      <c r="I296" s="11">
        <f>(H296/$H$1)*'UPL Debt Allocated by DY'!$E$2</f>
        <v>4416.1814244446459</v>
      </c>
      <c r="J296" s="11">
        <v>803611.25</v>
      </c>
      <c r="K296" s="11">
        <f>(J296/$J$1)*'UPL Debt Allocated by DY'!$E$3</f>
        <v>13527.303590597026</v>
      </c>
      <c r="L296" s="11">
        <f>'UC Withheld Payment by Hospital'!J296+'UC Withheld Payment by Hospital'!M296</f>
        <v>902856.73499186849</v>
      </c>
      <c r="M296" s="11">
        <f>'UC Withheld Payment by Hospital'!K296+'UC Withheld Payment by Hospital'!N296</f>
        <v>427198.62625023531</v>
      </c>
      <c r="N296" s="11">
        <f>'UC Withheld Payment by Hospital'!L296+'UC Withheld Payment by Hospital'!O296</f>
        <v>416654.29281601787</v>
      </c>
      <c r="O296" s="11">
        <f>(L296/$L$1)*'UPL Debt Allocated by DY'!$E$4</f>
        <v>24689.908673748905</v>
      </c>
      <c r="P296" s="11">
        <f>(M296/$M$1)*'UPL Debt Allocated by DY'!$E$5</f>
        <v>11681.154688611176</v>
      </c>
      <c r="Q296" s="11">
        <f>(N296/$N$1)*'UPL Debt Allocated by DY'!$E$6</f>
        <v>11392.886741274748</v>
      </c>
      <c r="R296" s="11">
        <f>'UC Withheld Payment by Hospital'!J296+'UC Withheld Payment by Hospital'!T296</f>
        <v>902856.73499186849</v>
      </c>
      <c r="S296" s="11">
        <f>'UC Withheld Payment by Hospital'!K296+'UC Withheld Payment by Hospital'!U296</f>
        <v>427198.62625023531</v>
      </c>
      <c r="T296" s="11">
        <f>'UC Withheld Payment by Hospital'!L296+'UC Withheld Payment by Hospital'!V296</f>
        <v>416654.29281601787</v>
      </c>
      <c r="U296" s="11">
        <f>(R296/$R$1)*'UPL Debt Allocated by DY'!$E$4</f>
        <v>24689.908673748905</v>
      </c>
      <c r="V296" s="11">
        <f>(S296/$S$1)*'UPL Debt Allocated by DY'!$E$5</f>
        <v>11681.15468861117</v>
      </c>
      <c r="W296" s="11">
        <f>(T296/$T$1)*'UPL Debt Allocated by DY'!$E$6</f>
        <v>11392.886741274748</v>
      </c>
      <c r="X296" s="11">
        <f>'UC Withheld Payment by Hospital'!J296+'UC Withheld Payment by Hospital'!AA296</f>
        <v>889069.42999999993</v>
      </c>
      <c r="Y296" s="11">
        <f>'UC Withheld Payment by Hospital'!K296+'UC Withheld Payment by Hospital'!AB296</f>
        <v>419891.06</v>
      </c>
      <c r="Z296" s="11">
        <f>'UC Withheld Payment by Hospital'!L296+'UC Withheld Payment by Hospital'!AC296</f>
        <v>406487.32999999996</v>
      </c>
      <c r="AA296" s="11">
        <f>(X296/$X$1)*'UPL Debt Allocated by DY'!$E$4</f>
        <v>24312.875100300022</v>
      </c>
      <c r="AB296" s="11">
        <f>(Y296/$Y$1)*'UPL Debt Allocated by DY'!$E$5</f>
        <v>11481.339411779578</v>
      </c>
      <c r="AC296" s="11">
        <f>(Z296/$Z$1)*'UPL Debt Allocated by DY'!$E$6</f>
        <v>11114.883951281185</v>
      </c>
    </row>
    <row r="297" spans="1:29" ht="16.2" x14ac:dyDescent="0.3">
      <c r="A297" s="13" t="s">
        <v>508</v>
      </c>
      <c r="B297" s="13" t="s">
        <v>508</v>
      </c>
      <c r="C297" s="12" t="s">
        <v>176</v>
      </c>
      <c r="D297" s="12" t="s">
        <v>13</v>
      </c>
      <c r="E297" s="12" t="s">
        <v>14</v>
      </c>
      <c r="F297" s="12"/>
      <c r="G297" s="12" t="s">
        <v>740</v>
      </c>
      <c r="H297" s="11">
        <v>358380.98</v>
      </c>
      <c r="I297" s="11">
        <f>(H297/$H$1)*'UPL Debt Allocated by DY'!$E$2</f>
        <v>3668.6757811512907</v>
      </c>
      <c r="J297" s="11">
        <v>326070.86</v>
      </c>
      <c r="K297" s="11">
        <f>(J297/$J$1)*'UPL Debt Allocated by DY'!$E$3</f>
        <v>5488.7976185836878</v>
      </c>
      <c r="L297" s="11">
        <f>'UC Withheld Payment by Hospital'!J297+'UC Withheld Payment by Hospital'!M297</f>
        <v>276701.64668503695</v>
      </c>
      <c r="M297" s="11">
        <f>'UC Withheld Payment by Hospital'!K297+'UC Withheld Payment by Hospital'!N297</f>
        <v>298354.17510369007</v>
      </c>
      <c r="N297" s="11">
        <f>'UC Withheld Payment by Hospital'!L297+'UC Withheld Payment by Hospital'!O297</f>
        <v>254025.06512905686</v>
      </c>
      <c r="O297" s="11">
        <f>(L297/$L$1)*'UPL Debt Allocated by DY'!$E$4</f>
        <v>7566.8022641388698</v>
      </c>
      <c r="P297" s="11">
        <f>(M297/$M$1)*'UPL Debt Allocated by DY'!$E$5</f>
        <v>8158.0816445269857</v>
      </c>
      <c r="Q297" s="11">
        <f>(N297/$N$1)*'UPL Debt Allocated by DY'!$E$6</f>
        <v>6945.9953884075912</v>
      </c>
      <c r="R297" s="11">
        <f>'UC Withheld Payment by Hospital'!J297+'UC Withheld Payment by Hospital'!T297</f>
        <v>276701.64668503695</v>
      </c>
      <c r="S297" s="11">
        <f>'UC Withheld Payment by Hospital'!K297+'UC Withheld Payment by Hospital'!U297</f>
        <v>298354.17510369007</v>
      </c>
      <c r="T297" s="11">
        <f>'UC Withheld Payment by Hospital'!L297+'UC Withheld Payment by Hospital'!V297</f>
        <v>254025.06512905686</v>
      </c>
      <c r="U297" s="11">
        <f>(R297/$R$1)*'UPL Debt Allocated by DY'!$E$4</f>
        <v>7566.8022641388698</v>
      </c>
      <c r="V297" s="11">
        <f>(S297/$S$1)*'UPL Debt Allocated by DY'!$E$5</f>
        <v>8158.081644526982</v>
      </c>
      <c r="W297" s="11">
        <f>(T297/$T$1)*'UPL Debt Allocated by DY'!$E$6</f>
        <v>6945.9953884075912</v>
      </c>
      <c r="X297" s="11">
        <f>'UC Withheld Payment by Hospital'!J297+'UC Withheld Payment by Hospital'!AA297</f>
        <v>698638.68229162251</v>
      </c>
      <c r="Y297" s="11">
        <f>'UC Withheld Payment by Hospital'!K297+'UC Withheld Payment by Hospital'!AB297</f>
        <v>1000566.199200944</v>
      </c>
      <c r="Z297" s="11">
        <f>'UC Withheld Payment by Hospital'!L297+'UC Withheld Payment by Hospital'!AC297</f>
        <v>585277.44487699377</v>
      </c>
      <c r="AA297" s="11">
        <f>(X297/$X$1)*'UPL Debt Allocated by DY'!$E$4</f>
        <v>19105.273952332842</v>
      </c>
      <c r="AB297" s="11">
        <f>(Y297/$Y$1)*'UPL Debt Allocated by DY'!$E$5</f>
        <v>27359.096754716087</v>
      </c>
      <c r="AC297" s="11">
        <f>(Z297/$Z$1)*'UPL Debt Allocated by DY'!$E$6</f>
        <v>16003.674405079628</v>
      </c>
    </row>
    <row r="298" spans="1:29" ht="16.2" x14ac:dyDescent="0.3">
      <c r="A298" s="13" t="s">
        <v>509</v>
      </c>
      <c r="B298" s="13" t="s">
        <v>509</v>
      </c>
      <c r="C298" s="12" t="s">
        <v>622</v>
      </c>
      <c r="D298" s="12" t="s">
        <v>28</v>
      </c>
      <c r="E298" s="12" t="s">
        <v>14</v>
      </c>
      <c r="F298" s="12"/>
      <c r="G298" s="12" t="s">
        <v>739</v>
      </c>
      <c r="H298" s="11">
        <v>67770.990000000005</v>
      </c>
      <c r="I298" s="11">
        <f>(H298/$H$1)*'UPL Debt Allocated by DY'!$E$2</f>
        <v>693.75832857437445</v>
      </c>
      <c r="J298" s="11">
        <v>131717.76000000001</v>
      </c>
      <c r="K298" s="11">
        <f>(J298/$J$1)*'UPL Debt Allocated by DY'!$E$3</f>
        <v>2217.2239721549413</v>
      </c>
      <c r="L298" s="11">
        <f>'UC Withheld Payment by Hospital'!J298+'UC Withheld Payment by Hospital'!M298</f>
        <v>456896.43992829672</v>
      </c>
      <c r="M298" s="11">
        <f>'UC Withheld Payment by Hospital'!K298+'UC Withheld Payment by Hospital'!N298</f>
        <v>525833.63006960473</v>
      </c>
      <c r="N298" s="11">
        <f>'UC Withheld Payment by Hospital'!L298+'UC Withheld Payment by Hospital'!O298</f>
        <v>556925.88592784328</v>
      </c>
      <c r="O298" s="11">
        <f>(L298/$L$1)*'UPL Debt Allocated by DY'!$E$4</f>
        <v>12494.486597912179</v>
      </c>
      <c r="P298" s="11">
        <f>(M298/$M$1)*'UPL Debt Allocated by DY'!$E$5</f>
        <v>14378.192241000012</v>
      </c>
      <c r="Q298" s="11">
        <f>(N298/$N$1)*'UPL Debt Allocated by DY'!$E$6</f>
        <v>15228.436742548525</v>
      </c>
      <c r="R298" s="11">
        <f>'UC Withheld Payment by Hospital'!J298+'UC Withheld Payment by Hospital'!T298</f>
        <v>456896.43992829672</v>
      </c>
      <c r="S298" s="11">
        <f>'UC Withheld Payment by Hospital'!K298+'UC Withheld Payment by Hospital'!U298</f>
        <v>525833.63006960473</v>
      </c>
      <c r="T298" s="11">
        <f>'UC Withheld Payment by Hospital'!L298+'UC Withheld Payment by Hospital'!V298</f>
        <v>556925.88592784328</v>
      </c>
      <c r="U298" s="11">
        <f>(R298/$R$1)*'UPL Debt Allocated by DY'!$E$4</f>
        <v>12494.486597912179</v>
      </c>
      <c r="V298" s="11">
        <f>(S298/$S$1)*'UPL Debt Allocated by DY'!$E$5</f>
        <v>14378.192241000006</v>
      </c>
      <c r="W298" s="11">
        <f>(T298/$T$1)*'UPL Debt Allocated by DY'!$E$6</f>
        <v>15228.436742548525</v>
      </c>
      <c r="X298" s="11">
        <f>'UC Withheld Payment by Hospital'!J298+'UC Withheld Payment by Hospital'!AA298</f>
        <v>453143.81408070092</v>
      </c>
      <c r="Y298" s="11">
        <f>'UC Withheld Payment by Hospital'!K298+'UC Withheld Payment by Hospital'!AB298</f>
        <v>517303.76578944165</v>
      </c>
      <c r="Z298" s="11">
        <f>'UC Withheld Payment by Hospital'!L298+'UC Withheld Payment by Hospital'!AC298</f>
        <v>542806.43497257901</v>
      </c>
      <c r="AA298" s="11">
        <f>(X298/$X$1)*'UPL Debt Allocated by DY'!$E$4</f>
        <v>12391.865677147012</v>
      </c>
      <c r="AB298" s="11">
        <f>(Y298/$Y$1)*'UPL Debt Allocated by DY'!$E$5</f>
        <v>14144.954917640564</v>
      </c>
      <c r="AC298" s="11">
        <f>(Z298/$Z$1)*'UPL Debt Allocated by DY'!$E$6</f>
        <v>14842.358143681558</v>
      </c>
    </row>
    <row r="299" spans="1:29" ht="16.2" x14ac:dyDescent="0.3">
      <c r="A299" s="13" t="s">
        <v>510</v>
      </c>
      <c r="B299" s="13" t="s">
        <v>510</v>
      </c>
      <c r="C299" s="12" t="s">
        <v>177</v>
      </c>
      <c r="D299" s="12" t="s">
        <v>13</v>
      </c>
      <c r="E299" s="12"/>
      <c r="F299" s="12"/>
      <c r="G299" s="12" t="s">
        <v>673</v>
      </c>
      <c r="H299" s="11">
        <v>28498923.620000001</v>
      </c>
      <c r="I299" s="11">
        <f>(H299/$H$1)*'UPL Debt Allocated by DY'!$E$2</f>
        <v>291737.88986674038</v>
      </c>
      <c r="J299" s="11">
        <v>27533709.68</v>
      </c>
      <c r="K299" s="11">
        <f>(J299/$J$1)*'UPL Debt Allocated by DY'!$E$3</f>
        <v>463478.88959583396</v>
      </c>
      <c r="L299" s="11">
        <f>'UC Withheld Payment by Hospital'!J299+'UC Withheld Payment by Hospital'!M299</f>
        <v>13744018.756701121</v>
      </c>
      <c r="M299" s="11">
        <f>'UC Withheld Payment by Hospital'!K299+'UC Withheld Payment by Hospital'!N299</f>
        <v>13339548.108584773</v>
      </c>
      <c r="N299" s="11">
        <f>'UC Withheld Payment by Hospital'!L299+'UC Withheld Payment by Hospital'!O299</f>
        <v>12706902.751105808</v>
      </c>
      <c r="O299" s="11">
        <f>(L299/$L$1)*'UPL Debt Allocated by DY'!$E$4</f>
        <v>375849.84944072977</v>
      </c>
      <c r="P299" s="11">
        <f>(M299/$M$1)*'UPL Debt Allocated by DY'!$E$5</f>
        <v>364751.46537871973</v>
      </c>
      <c r="Q299" s="11">
        <f>(N299/$N$1)*'UPL Debt Allocated by DY'!$E$6</f>
        <v>347454.24773450335</v>
      </c>
      <c r="R299" s="11">
        <f>'UC Withheld Payment by Hospital'!J299+'UC Withheld Payment by Hospital'!T299</f>
        <v>13769410.711363057</v>
      </c>
      <c r="S299" s="11">
        <f>'UC Withheld Payment by Hospital'!K299+'UC Withheld Payment by Hospital'!U299</f>
        <v>13368755.173734998</v>
      </c>
      <c r="T299" s="11">
        <f>'UC Withheld Payment by Hospital'!L299+'UC Withheld Payment by Hospital'!V299</f>
        <v>12756493.206197435</v>
      </c>
      <c r="U299" s="11">
        <f>(R299/$R$1)*'UPL Debt Allocated by DY'!$E$4</f>
        <v>376544.22875624406</v>
      </c>
      <c r="V299" s="11">
        <f>(S299/$S$1)*'UPL Debt Allocated by DY'!$E$5</f>
        <v>365550.09211826418</v>
      </c>
      <c r="W299" s="11">
        <f>(T299/$T$1)*'UPL Debt Allocated by DY'!$E$6</f>
        <v>348810.23625555926</v>
      </c>
      <c r="X299" s="11">
        <f>'UC Withheld Payment by Hospital'!J299+'UC Withheld Payment by Hospital'!AA299</f>
        <v>13152324.620000001</v>
      </c>
      <c r="Y299" s="11">
        <f>'UC Withheld Payment by Hospital'!K299+'UC Withheld Payment by Hospital'!AB299</f>
        <v>12743810.91</v>
      </c>
      <c r="Z299" s="11">
        <f>'UC Withheld Payment by Hospital'!L299+'UC Withheld Payment by Hospital'!AC299</f>
        <v>12108182.809999999</v>
      </c>
      <c r="AA299" s="11">
        <f>(X299/$X$1)*'UPL Debt Allocated by DY'!$E$4</f>
        <v>359669.12703843729</v>
      </c>
      <c r="AB299" s="11">
        <f>(Y299/$Y$1)*'UPL Debt Allocated by DY'!$E$5</f>
        <v>348461.85688556836</v>
      </c>
      <c r="AC299" s="11">
        <f>(Z299/$Z$1)*'UPL Debt Allocated by DY'!$E$6</f>
        <v>331083.00520473224</v>
      </c>
    </row>
    <row r="300" spans="1:29" ht="16.2" x14ac:dyDescent="0.3">
      <c r="A300" s="13" t="s">
        <v>511</v>
      </c>
      <c r="B300" s="13" t="s">
        <v>511</v>
      </c>
      <c r="C300" s="12" t="s">
        <v>178</v>
      </c>
      <c r="D300" s="12" t="s">
        <v>13</v>
      </c>
      <c r="E300" s="12" t="s">
        <v>14</v>
      </c>
      <c r="F300" s="12"/>
      <c r="G300" s="12" t="s">
        <v>738</v>
      </c>
      <c r="H300" s="11">
        <v>2985177.98</v>
      </c>
      <c r="I300" s="11">
        <f>(H300/$H$1)*'UPL Debt Allocated by DY'!$E$2</f>
        <v>30558.681316324688</v>
      </c>
      <c r="J300" s="11">
        <v>2165298.15</v>
      </c>
      <c r="K300" s="11">
        <f>(J300/$J$1)*'UPL Debt Allocated by DY'!$E$3</f>
        <v>36448.774751732381</v>
      </c>
      <c r="L300" s="11">
        <f>'UC Withheld Payment by Hospital'!J300+'UC Withheld Payment by Hospital'!M300</f>
        <v>1934846.0486275663</v>
      </c>
      <c r="M300" s="11">
        <f>'UC Withheld Payment by Hospital'!K300+'UC Withheld Payment by Hospital'!N300</f>
        <v>870792.92006988556</v>
      </c>
      <c r="N300" s="11">
        <f>'UC Withheld Payment by Hospital'!L300+'UC Withheld Payment by Hospital'!O300</f>
        <v>1511467.1065783487</v>
      </c>
      <c r="O300" s="11">
        <f>(L300/$L$1)*'UPL Debt Allocated by DY'!$E$4</f>
        <v>52911.132394453241</v>
      </c>
      <c r="P300" s="11">
        <f>(M300/$M$1)*'UPL Debt Allocated by DY'!$E$5</f>
        <v>23810.626195987581</v>
      </c>
      <c r="Q300" s="11">
        <f>(N300/$N$1)*'UPL Debt Allocated by DY'!$E$6</f>
        <v>41329.163902346263</v>
      </c>
      <c r="R300" s="11">
        <f>'UC Withheld Payment by Hospital'!J300+'UC Withheld Payment by Hospital'!T300</f>
        <v>1934846.0486275663</v>
      </c>
      <c r="S300" s="11">
        <f>'UC Withheld Payment by Hospital'!K300+'UC Withheld Payment by Hospital'!U300</f>
        <v>870792.92006988556</v>
      </c>
      <c r="T300" s="11">
        <f>'UC Withheld Payment by Hospital'!L300+'UC Withheld Payment by Hospital'!V300</f>
        <v>1511467.1065783487</v>
      </c>
      <c r="U300" s="11">
        <f>(R300/$R$1)*'UPL Debt Allocated by DY'!$E$4</f>
        <v>52911.132394453241</v>
      </c>
      <c r="V300" s="11">
        <f>(S300/$S$1)*'UPL Debt Allocated by DY'!$E$5</f>
        <v>23810.62619598757</v>
      </c>
      <c r="W300" s="11">
        <f>(T300/$T$1)*'UPL Debt Allocated by DY'!$E$6</f>
        <v>41329.163902346263</v>
      </c>
      <c r="X300" s="11">
        <f>'UC Withheld Payment by Hospital'!J300+'UC Withheld Payment by Hospital'!AA300</f>
        <v>1921696.4899999998</v>
      </c>
      <c r="Y300" s="11">
        <f>'UC Withheld Payment by Hospital'!K300+'UC Withheld Payment by Hospital'!AB300</f>
        <v>827585.88</v>
      </c>
      <c r="Z300" s="11">
        <f>'UC Withheld Payment by Hospital'!L300+'UC Withheld Payment by Hospital'!AC300</f>
        <v>1430164.31</v>
      </c>
      <c r="AA300" s="11">
        <f>(X300/$X$1)*'UPL Debt Allocated by DY'!$E$4</f>
        <v>52551.538907433758</v>
      </c>
      <c r="AB300" s="11">
        <f>(Y300/$Y$1)*'UPL Debt Allocated by DY'!$E$5</f>
        <v>22629.189534724283</v>
      </c>
      <c r="AC300" s="11">
        <f>(Z300/$Z$1)*'UPL Debt Allocated by DY'!$E$6</f>
        <v>39106.041354140441</v>
      </c>
    </row>
    <row r="301" spans="1:29" ht="16.2" x14ac:dyDescent="0.3">
      <c r="A301" s="13" t="s">
        <v>737</v>
      </c>
      <c r="B301" s="13" t="s">
        <v>512</v>
      </c>
      <c r="C301" s="12" t="s">
        <v>179</v>
      </c>
      <c r="D301" s="12" t="s">
        <v>13</v>
      </c>
      <c r="E301" s="12"/>
      <c r="F301" s="12"/>
      <c r="G301" s="12" t="s">
        <v>736</v>
      </c>
      <c r="H301" s="11">
        <v>5226132.5</v>
      </c>
      <c r="I301" s="11">
        <f>(H301/$H$1)*'UPL Debt Allocated by DY'!$E$2</f>
        <v>53498.893082544862</v>
      </c>
      <c r="J301" s="11">
        <v>0</v>
      </c>
      <c r="K301" s="11">
        <f>(J301/$J$1)*'UPL Debt Allocated by DY'!$E$3</f>
        <v>0</v>
      </c>
      <c r="L301" s="11">
        <f>'UC Withheld Payment by Hospital'!J301+'UC Withheld Payment by Hospital'!M301</f>
        <v>6331443.8262172658</v>
      </c>
      <c r="M301" s="11">
        <f>'UC Withheld Payment by Hospital'!K301+'UC Withheld Payment by Hospital'!N301</f>
        <v>6870840.7490050606</v>
      </c>
      <c r="N301" s="11">
        <f>'UC Withheld Payment by Hospital'!L301+'UC Withheld Payment by Hospital'!O301</f>
        <v>5429834.3112601778</v>
      </c>
      <c r="O301" s="11">
        <f>(L301/$L$1)*'UPL Debt Allocated by DY'!$E$4</f>
        <v>173142.38658659783</v>
      </c>
      <c r="P301" s="11">
        <f>(M301/$M$1)*'UPL Debt Allocated by DY'!$E$5</f>
        <v>187873.62294308635</v>
      </c>
      <c r="Q301" s="11">
        <f>(N301/$N$1)*'UPL Debt Allocated by DY'!$E$6</f>
        <v>148471.97880519854</v>
      </c>
      <c r="R301" s="11">
        <f>'UC Withheld Payment by Hospital'!J301+'UC Withheld Payment by Hospital'!T301</f>
        <v>6340141.616262408</v>
      </c>
      <c r="S301" s="11">
        <f>'UC Withheld Payment by Hospital'!K301+'UC Withheld Payment by Hospital'!U301</f>
        <v>6886035.0309914639</v>
      </c>
      <c r="T301" s="11">
        <f>'UC Withheld Payment by Hospital'!L301+'UC Withheld Payment by Hospital'!V301</f>
        <v>5450013.5186733929</v>
      </c>
      <c r="U301" s="11">
        <f>(R301/$R$1)*'UPL Debt Allocated by DY'!$E$4</f>
        <v>173380.24009486227</v>
      </c>
      <c r="V301" s="11">
        <f>(S301/$S$1)*'UPL Debt Allocated by DY'!$E$5</f>
        <v>188289.08953721711</v>
      </c>
      <c r="W301" s="11">
        <f>(T301/$T$1)*'UPL Debt Allocated by DY'!$E$6</f>
        <v>149023.75381040401</v>
      </c>
      <c r="X301" s="11">
        <f>'UC Withheld Payment by Hospital'!J301+'UC Withheld Payment by Hospital'!AA301</f>
        <v>6128764.2199999997</v>
      </c>
      <c r="Y301" s="11">
        <f>'UC Withheld Payment by Hospital'!K301+'UC Withheld Payment by Hospital'!AB301</f>
        <v>6560922.6199999992</v>
      </c>
      <c r="Z301" s="11">
        <f>'UC Withheld Payment by Hospital'!L301+'UC Withheld Payment by Hospital'!AC301</f>
        <v>5186204.8900000006</v>
      </c>
      <c r="AA301" s="11">
        <f>(X301/$X$1)*'UPL Debt Allocated by DY'!$E$4</f>
        <v>167599.82288452736</v>
      </c>
      <c r="AB301" s="11">
        <f>(Y301/$Y$1)*'UPL Debt Allocated by DY'!$E$5</f>
        <v>179399.3409972628</v>
      </c>
      <c r="AC301" s="11">
        <f>(Z301/$Z$1)*'UPL Debt Allocated by DY'!$E$6</f>
        <v>141810.23920208539</v>
      </c>
    </row>
    <row r="302" spans="1:29" ht="16.2" x14ac:dyDescent="0.3">
      <c r="A302" s="13" t="s">
        <v>735</v>
      </c>
      <c r="B302" s="13" t="s">
        <v>735</v>
      </c>
      <c r="C302" s="12" t="s">
        <v>734</v>
      </c>
      <c r="D302" s="12" t="s">
        <v>13</v>
      </c>
      <c r="E302" s="12"/>
      <c r="F302" s="12"/>
      <c r="G302" s="12" t="s">
        <v>660</v>
      </c>
      <c r="H302" s="11">
        <v>0</v>
      </c>
      <c r="I302" s="11">
        <f>(H302/$H$1)*'UPL Debt Allocated by DY'!$E$2</f>
        <v>0</v>
      </c>
      <c r="J302" s="11">
        <v>0</v>
      </c>
      <c r="K302" s="11">
        <f>(J302/$J$1)*'UPL Debt Allocated by DY'!$E$3</f>
        <v>0</v>
      </c>
      <c r="L302" s="11">
        <f>'UC Withheld Payment by Hospital'!J302+'UC Withheld Payment by Hospital'!M302</f>
        <v>0</v>
      </c>
      <c r="M302" s="11">
        <f>'UC Withheld Payment by Hospital'!K302+'UC Withheld Payment by Hospital'!N302</f>
        <v>0</v>
      </c>
      <c r="N302" s="11">
        <f>'UC Withheld Payment by Hospital'!L302+'UC Withheld Payment by Hospital'!O302</f>
        <v>0</v>
      </c>
      <c r="O302" s="11">
        <f>(L302/$L$1)*'UPL Debt Allocated by DY'!$E$4</f>
        <v>0</v>
      </c>
      <c r="P302" s="11">
        <f>(M302/$M$1)*'UPL Debt Allocated by DY'!$E$5</f>
        <v>0</v>
      </c>
      <c r="Q302" s="11">
        <f>(N302/$N$1)*'UPL Debt Allocated by DY'!$E$6</f>
        <v>0</v>
      </c>
      <c r="R302" s="11">
        <f>'UC Withheld Payment by Hospital'!J302+'UC Withheld Payment by Hospital'!T302</f>
        <v>0</v>
      </c>
      <c r="S302" s="11">
        <f>'UC Withheld Payment by Hospital'!K302+'UC Withheld Payment by Hospital'!U302</f>
        <v>0</v>
      </c>
      <c r="T302" s="11">
        <f>'UC Withheld Payment by Hospital'!L302+'UC Withheld Payment by Hospital'!V302</f>
        <v>0</v>
      </c>
      <c r="U302" s="11">
        <f>(R302/$R$1)*'UPL Debt Allocated by DY'!$E$4</f>
        <v>0</v>
      </c>
      <c r="V302" s="11">
        <f>(S302/$S$1)*'UPL Debt Allocated by DY'!$E$5</f>
        <v>0</v>
      </c>
      <c r="W302" s="11">
        <f>(T302/$T$1)*'UPL Debt Allocated by DY'!$E$6</f>
        <v>0</v>
      </c>
      <c r="X302" s="11">
        <f>'UC Withheld Payment by Hospital'!J302+'UC Withheld Payment by Hospital'!AA302</f>
        <v>0</v>
      </c>
      <c r="Y302" s="11">
        <f>'UC Withheld Payment by Hospital'!K302+'UC Withheld Payment by Hospital'!AB302</f>
        <v>0</v>
      </c>
      <c r="Z302" s="11">
        <f>'UC Withheld Payment by Hospital'!L302+'UC Withheld Payment by Hospital'!AC302</f>
        <v>0</v>
      </c>
      <c r="AA302" s="11">
        <f>(X302/$X$1)*'UPL Debt Allocated by DY'!$E$4</f>
        <v>0</v>
      </c>
      <c r="AB302" s="11">
        <f>(Y302/$Y$1)*'UPL Debt Allocated by DY'!$E$5</f>
        <v>0</v>
      </c>
      <c r="AC302" s="11">
        <f>(Z302/$Z$1)*'UPL Debt Allocated by DY'!$E$6</f>
        <v>0</v>
      </c>
    </row>
    <row r="303" spans="1:29" ht="16.2" x14ac:dyDescent="0.3">
      <c r="A303" s="13" t="s">
        <v>513</v>
      </c>
      <c r="B303" s="13" t="s">
        <v>513</v>
      </c>
      <c r="C303" s="12" t="s">
        <v>180</v>
      </c>
      <c r="D303" s="12" t="s">
        <v>13</v>
      </c>
      <c r="E303" s="12"/>
      <c r="F303" s="12"/>
      <c r="G303" s="12" t="s">
        <v>712</v>
      </c>
      <c r="H303" s="11">
        <v>2791799.5700000003</v>
      </c>
      <c r="I303" s="11">
        <f>(H303/$H$1)*'UPL Debt Allocated by DY'!$E$2</f>
        <v>28579.104472250699</v>
      </c>
      <c r="J303" s="11">
        <v>8717370.9800000004</v>
      </c>
      <c r="K303" s="11">
        <f>(J303/$J$1)*'UPL Debt Allocated by DY'!$E$3</f>
        <v>146740.75774613698</v>
      </c>
      <c r="L303" s="11">
        <f>'UC Withheld Payment by Hospital'!J303+'UC Withheld Payment by Hospital'!M303</f>
        <v>4693356.6260511428</v>
      </c>
      <c r="M303" s="11">
        <f>'UC Withheld Payment by Hospital'!K303+'UC Withheld Payment by Hospital'!N303</f>
        <v>6671801.6274893759</v>
      </c>
      <c r="N303" s="11">
        <f>'UC Withheld Payment by Hospital'!L303+'UC Withheld Payment by Hospital'!O303</f>
        <v>5355029.9750406919</v>
      </c>
      <c r="O303" s="11">
        <f>(L303/$L$1)*'UPL Debt Allocated by DY'!$E$4</f>
        <v>128346.54932444032</v>
      </c>
      <c r="P303" s="11">
        <f>(M303/$M$1)*'UPL Debt Allocated by DY'!$E$5</f>
        <v>182431.17386988146</v>
      </c>
      <c r="Q303" s="11">
        <f>(N303/$N$1)*'UPL Debt Allocated by DY'!$E$6</f>
        <v>146426.54846882811</v>
      </c>
      <c r="R303" s="11">
        <f>'UC Withheld Payment by Hospital'!J303+'UC Withheld Payment by Hospital'!T303</f>
        <v>4716623.8319292832</v>
      </c>
      <c r="S303" s="11">
        <f>'UC Withheld Payment by Hospital'!K303+'UC Withheld Payment by Hospital'!U303</f>
        <v>6690351.9309062855</v>
      </c>
      <c r="T303" s="11">
        <f>'UC Withheld Payment by Hospital'!L303+'UC Withheld Payment by Hospital'!V303</f>
        <v>5385457.1086363792</v>
      </c>
      <c r="U303" s="11">
        <f>(R303/$R$1)*'UPL Debt Allocated by DY'!$E$4</f>
        <v>128982.82434567032</v>
      </c>
      <c r="V303" s="11">
        <f>(S303/$S$1)*'UPL Debt Allocated by DY'!$E$5</f>
        <v>182938.40622134189</v>
      </c>
      <c r="W303" s="11">
        <f>(T303/$T$1)*'UPL Debt Allocated by DY'!$E$6</f>
        <v>147258.54010528626</v>
      </c>
      <c r="X303" s="11">
        <f>'UC Withheld Payment by Hospital'!J303+'UC Withheld Payment by Hospital'!AA303</f>
        <v>5457625.9135426125</v>
      </c>
      <c r="Y303" s="11">
        <f>'UC Withheld Payment by Hospital'!K303+'UC Withheld Payment by Hospital'!AB303</f>
        <v>6506927.5808820967</v>
      </c>
      <c r="Z303" s="11">
        <f>'UC Withheld Payment by Hospital'!L303+'UC Withheld Payment by Hospital'!AC303</f>
        <v>5711372.8266884908</v>
      </c>
      <c r="AA303" s="11">
        <f>(X303/$X$1)*'UPL Debt Allocated by DY'!$E$4</f>
        <v>149246.58604010529</v>
      </c>
      <c r="AB303" s="11">
        <f>(Y303/$Y$1)*'UPL Debt Allocated by DY'!$E$5</f>
        <v>177922.92144533197</v>
      </c>
      <c r="AC303" s="11">
        <f>(Z303/$Z$1)*'UPL Debt Allocated by DY'!$E$6</f>
        <v>156170.29483094433</v>
      </c>
    </row>
    <row r="304" spans="1:29" ht="16.2" x14ac:dyDescent="0.3">
      <c r="A304" s="13" t="s">
        <v>611</v>
      </c>
      <c r="B304" s="13" t="s">
        <v>611</v>
      </c>
      <c r="C304" s="12" t="s">
        <v>643</v>
      </c>
      <c r="D304" s="12" t="s">
        <v>13</v>
      </c>
      <c r="E304" s="12"/>
      <c r="F304" s="12" t="s">
        <v>661</v>
      </c>
      <c r="G304" s="12" t="s">
        <v>733</v>
      </c>
      <c r="H304" s="11">
        <v>7860692.0600000005</v>
      </c>
      <c r="I304" s="11">
        <f>(H304/$H$1)*'UPL Debt Allocated by DY'!$E$2</f>
        <v>80468.362421494166</v>
      </c>
      <c r="J304" s="11">
        <v>10100839.300000001</v>
      </c>
      <c r="K304" s="11">
        <f>(J304/$J$1)*'UPL Debt Allocated by DY'!$E$3</f>
        <v>170028.87867850726</v>
      </c>
      <c r="L304" s="11">
        <f>'UC Withheld Payment by Hospital'!J304+'UC Withheld Payment by Hospital'!M304</f>
        <v>5777412.6323533254</v>
      </c>
      <c r="M304" s="11">
        <f>'UC Withheld Payment by Hospital'!K304+'UC Withheld Payment by Hospital'!N304</f>
        <v>2986718.0364208822</v>
      </c>
      <c r="N304" s="11">
        <f>'UC Withheld Payment by Hospital'!L304+'UC Withheld Payment by Hospital'!O304</f>
        <v>367616.99546974077</v>
      </c>
      <c r="O304" s="11">
        <f>(L304/$L$1)*'UPL Debt Allocated by DY'!$E$4</f>
        <v>157991.61122129919</v>
      </c>
      <c r="P304" s="11">
        <f>(M304/$M$1)*'UPL Debt Allocated by DY'!$E$5</f>
        <v>81667.66756937372</v>
      </c>
      <c r="Q304" s="11">
        <f>(N304/$N$1)*'UPL Debt Allocated by DY'!$E$6</f>
        <v>10052.023621904362</v>
      </c>
      <c r="R304" s="11">
        <f>'UC Withheld Payment by Hospital'!J304+'UC Withheld Payment by Hospital'!T304</f>
        <v>5806521.5762589835</v>
      </c>
      <c r="S304" s="11">
        <f>'UC Withheld Payment by Hospital'!K304+'UC Withheld Payment by Hospital'!U304</f>
        <v>3016880.6443096763</v>
      </c>
      <c r="T304" s="11">
        <f>'UC Withheld Payment by Hospital'!L304+'UC Withheld Payment by Hospital'!V304</f>
        <v>398065.77937209565</v>
      </c>
      <c r="U304" s="11">
        <f>(R304/$R$1)*'UPL Debt Allocated by DY'!$E$4</f>
        <v>158787.63692367871</v>
      </c>
      <c r="V304" s="11">
        <f>(S304/$S$1)*'UPL Debt Allocated by DY'!$E$5</f>
        <v>82492.422301507453</v>
      </c>
      <c r="W304" s="11">
        <f>(T304/$T$1)*'UPL Debt Allocated by DY'!$E$6</f>
        <v>10884.607258723532</v>
      </c>
      <c r="X304" s="11">
        <f>'UC Withheld Payment by Hospital'!J304+'UC Withheld Payment by Hospital'!AA304</f>
        <v>6756348.0449364148</v>
      </c>
      <c r="Y304" s="11">
        <f>'UC Withheld Payment by Hospital'!K304+'UC Withheld Payment by Hospital'!AB304</f>
        <v>5673209.0622875998</v>
      </c>
      <c r="Z304" s="11">
        <f>'UC Withheld Payment by Hospital'!L304+'UC Withheld Payment by Hospital'!AC304</f>
        <v>2862628.6639607069</v>
      </c>
      <c r="AA304" s="11">
        <f>(X304/$X$1)*'UPL Debt Allocated by DY'!$E$4</f>
        <v>184762.00014063617</v>
      </c>
      <c r="AB304" s="11">
        <f>(Y304/$Y$1)*'UPL Debt Allocated by DY'!$E$5</f>
        <v>155126.04340303811</v>
      </c>
      <c r="AC304" s="11">
        <f>(Z304/$Z$1)*'UPL Debt Allocated by DY'!$E$6</f>
        <v>78274.974512820278</v>
      </c>
    </row>
    <row r="305" spans="1:29" ht="16.2" x14ac:dyDescent="0.3">
      <c r="A305" s="13" t="s">
        <v>514</v>
      </c>
      <c r="B305" s="13" t="s">
        <v>514</v>
      </c>
      <c r="C305" s="12" t="s">
        <v>181</v>
      </c>
      <c r="D305" s="12" t="s">
        <v>13</v>
      </c>
      <c r="E305" s="12"/>
      <c r="F305" s="12"/>
      <c r="G305" s="12" t="s">
        <v>732</v>
      </c>
      <c r="H305" s="11">
        <v>1993056.79</v>
      </c>
      <c r="I305" s="11">
        <f>(H305/$H$1)*'UPL Debt Allocated by DY'!$E$2</f>
        <v>20402.531339503937</v>
      </c>
      <c r="J305" s="11">
        <v>8380553.9900000002</v>
      </c>
      <c r="K305" s="11">
        <f>(J305/$J$1)*'UPL Debt Allocated by DY'!$E$3</f>
        <v>141071.06897784126</v>
      </c>
      <c r="L305" s="11">
        <f>'UC Withheld Payment by Hospital'!J305+'UC Withheld Payment by Hospital'!M305</f>
        <v>4957891.7954113483</v>
      </c>
      <c r="M305" s="11">
        <f>'UC Withheld Payment by Hospital'!K305+'UC Withheld Payment by Hospital'!N305</f>
        <v>4623323.4016299192</v>
      </c>
      <c r="N305" s="11">
        <f>'UC Withheld Payment by Hospital'!L305+'UC Withheld Payment by Hospital'!O305</f>
        <v>4163616.3073885236</v>
      </c>
      <c r="O305" s="11">
        <f>(L305/$L$1)*'UPL Debt Allocated by DY'!$E$4</f>
        <v>135580.64186577467</v>
      </c>
      <c r="P305" s="11">
        <f>(M305/$M$1)*'UPL Debt Allocated by DY'!$E$5</f>
        <v>126418.37429102769</v>
      </c>
      <c r="Q305" s="11">
        <f>(N305/$N$1)*'UPL Debt Allocated by DY'!$E$6</f>
        <v>113848.84265466621</v>
      </c>
      <c r="R305" s="11">
        <f>'UC Withheld Payment by Hospital'!J305+'UC Withheld Payment by Hospital'!T305</f>
        <v>4964858.9256815026</v>
      </c>
      <c r="S305" s="11">
        <f>'UC Withheld Payment by Hospital'!K305+'UC Withheld Payment by Hospital'!U305</f>
        <v>4633599.1073033297</v>
      </c>
      <c r="T305" s="11">
        <f>'UC Withheld Payment by Hospital'!L305+'UC Withheld Payment by Hospital'!V305</f>
        <v>4179732.4744675765</v>
      </c>
      <c r="U305" s="11">
        <f>(R305/$R$1)*'UPL Debt Allocated by DY'!$E$4</f>
        <v>135771.16800732224</v>
      </c>
      <c r="V305" s="11">
        <f>(S305/$S$1)*'UPL Debt Allocated by DY'!$E$5</f>
        <v>126699.34922898411</v>
      </c>
      <c r="W305" s="11">
        <f>(T305/$T$1)*'UPL Debt Allocated by DY'!$E$6</f>
        <v>114289.51894050058</v>
      </c>
      <c r="X305" s="11">
        <f>'UC Withheld Payment by Hospital'!J305+'UC Withheld Payment by Hospital'!AA305</f>
        <v>4795540.76</v>
      </c>
      <c r="Y305" s="11">
        <f>'UC Withheld Payment by Hospital'!K305+'UC Withheld Payment by Hospital'!AB305</f>
        <v>4413729.59</v>
      </c>
      <c r="Z305" s="11">
        <f>'UC Withheld Payment by Hospital'!L305+'UC Withheld Payment by Hospital'!AC305</f>
        <v>3969041.15</v>
      </c>
      <c r="AA305" s="11">
        <f>(X305/$X$1)*'UPL Debt Allocated by DY'!$E$4</f>
        <v>131140.92060985367</v>
      </c>
      <c r="AB305" s="11">
        <f>(Y305/$Y$1)*'UPL Debt Allocated by DY'!$E$5</f>
        <v>120687.3218367753</v>
      </c>
      <c r="AC305" s="11">
        <f>(Z305/$Z$1)*'UPL Debt Allocated by DY'!$E$6</f>
        <v>108528.43009918567</v>
      </c>
    </row>
    <row r="306" spans="1:29" ht="16.2" x14ac:dyDescent="0.3">
      <c r="A306" s="13" t="s">
        <v>515</v>
      </c>
      <c r="B306" s="13" t="s">
        <v>515</v>
      </c>
      <c r="C306" s="12" t="s">
        <v>182</v>
      </c>
      <c r="D306" s="12" t="s">
        <v>28</v>
      </c>
      <c r="E306" s="12" t="s">
        <v>14</v>
      </c>
      <c r="F306" s="12"/>
      <c r="G306" s="12" t="s">
        <v>731</v>
      </c>
      <c r="H306" s="11">
        <v>1288090.24</v>
      </c>
      <c r="I306" s="11">
        <f>(H306/$H$1)*'UPL Debt Allocated by DY'!$E$2</f>
        <v>13185.927075218537</v>
      </c>
      <c r="J306" s="11">
        <v>1004746.26</v>
      </c>
      <c r="K306" s="11">
        <f>(J306/$J$1)*'UPL Debt Allocated by DY'!$E$3</f>
        <v>16913.038102113347</v>
      </c>
      <c r="L306" s="11">
        <f>'UC Withheld Payment by Hospital'!J306+'UC Withheld Payment by Hospital'!M306</f>
        <v>307328.38</v>
      </c>
      <c r="M306" s="11">
        <f>'UC Withheld Payment by Hospital'!K306+'UC Withheld Payment by Hospital'!N306</f>
        <v>1248940.4627958375</v>
      </c>
      <c r="N306" s="11">
        <f>'UC Withheld Payment by Hospital'!L306+'UC Withheld Payment by Hospital'!O306</f>
        <v>512962.21116251178</v>
      </c>
      <c r="O306" s="11">
        <f>(L306/$L$1)*'UPL Debt Allocated by DY'!$E$4</f>
        <v>8404.3340886409169</v>
      </c>
      <c r="P306" s="11">
        <f>(M306/$M$1)*'UPL Debt Allocated by DY'!$E$5</f>
        <v>34150.546950116208</v>
      </c>
      <c r="Q306" s="11">
        <f>(N306/$N$1)*'UPL Debt Allocated by DY'!$E$6</f>
        <v>14026.305440968894</v>
      </c>
      <c r="R306" s="11">
        <f>'UC Withheld Payment by Hospital'!J306+'UC Withheld Payment by Hospital'!T306</f>
        <v>307328.38</v>
      </c>
      <c r="S306" s="11">
        <f>'UC Withheld Payment by Hospital'!K306+'UC Withheld Payment by Hospital'!U306</f>
        <v>1248940.4627958375</v>
      </c>
      <c r="T306" s="11">
        <f>'UC Withheld Payment by Hospital'!L306+'UC Withheld Payment by Hospital'!V306</f>
        <v>512962.21116251178</v>
      </c>
      <c r="U306" s="11">
        <f>(R306/$R$1)*'UPL Debt Allocated by DY'!$E$4</f>
        <v>8404.3340886409169</v>
      </c>
      <c r="V306" s="11">
        <f>(S306/$S$1)*'UPL Debt Allocated by DY'!$E$5</f>
        <v>34150.546950116193</v>
      </c>
      <c r="W306" s="11">
        <f>(T306/$T$1)*'UPL Debt Allocated by DY'!$E$6</f>
        <v>14026.305440968894</v>
      </c>
      <c r="X306" s="11">
        <f>'UC Withheld Payment by Hospital'!J306+'UC Withheld Payment by Hospital'!AA306</f>
        <v>307328.38</v>
      </c>
      <c r="Y306" s="11">
        <f>'UC Withheld Payment by Hospital'!K306+'UC Withheld Payment by Hospital'!AB306</f>
        <v>1233337.1554609376</v>
      </c>
      <c r="Z306" s="11">
        <f>'UC Withheld Payment by Hospital'!L306+'UC Withheld Payment by Hospital'!AC306</f>
        <v>514718.68279959337</v>
      </c>
      <c r="AA306" s="11">
        <f>(X306/$X$1)*'UPL Debt Allocated by DY'!$E$4</f>
        <v>8404.3340886409114</v>
      </c>
      <c r="AB306" s="11">
        <f>(Y306/$Y$1)*'UPL Debt Allocated by DY'!$E$5</f>
        <v>33723.896124403749</v>
      </c>
      <c r="AC306" s="11">
        <f>(Z306/$Z$1)*'UPL Debt Allocated by DY'!$E$6</f>
        <v>14074.333945104247</v>
      </c>
    </row>
    <row r="307" spans="1:29" ht="16.2" x14ac:dyDescent="0.3">
      <c r="A307" s="13" t="s">
        <v>516</v>
      </c>
      <c r="B307" s="13" t="s">
        <v>516</v>
      </c>
      <c r="C307" s="12" t="s">
        <v>730</v>
      </c>
      <c r="D307" s="12" t="s">
        <v>13</v>
      </c>
      <c r="E307" s="12"/>
      <c r="F307" s="12"/>
      <c r="G307" s="12" t="s">
        <v>729</v>
      </c>
      <c r="H307" s="11">
        <v>0</v>
      </c>
      <c r="I307" s="11">
        <f>(H307/$H$1)*'UPL Debt Allocated by DY'!$E$2</f>
        <v>0</v>
      </c>
      <c r="J307" s="11">
        <v>2313713.1</v>
      </c>
      <c r="K307" s="11">
        <f>(J307/$J$1)*'UPL Debt Allocated by DY'!$E$3</f>
        <v>38947.064921305391</v>
      </c>
      <c r="L307" s="11">
        <f>'UC Withheld Payment by Hospital'!J307+'UC Withheld Payment by Hospital'!M307</f>
        <v>1917646.9389628384</v>
      </c>
      <c r="M307" s="11">
        <f>'UC Withheld Payment by Hospital'!K307+'UC Withheld Payment by Hospital'!N307</f>
        <v>3159544.8651747294</v>
      </c>
      <c r="N307" s="11">
        <f>'UC Withheld Payment by Hospital'!L307+'UC Withheld Payment by Hospital'!O307</f>
        <v>741773.77205686236</v>
      </c>
      <c r="O307" s="11">
        <f>(L307/$L$1)*'UPL Debt Allocated by DY'!$E$4</f>
        <v>52440.798142700944</v>
      </c>
      <c r="P307" s="11">
        <f>(M307/$M$1)*'UPL Debt Allocated by DY'!$E$5</f>
        <v>86393.377805701268</v>
      </c>
      <c r="Q307" s="11">
        <f>(N307/$N$1)*'UPL Debt Allocated by DY'!$E$6</f>
        <v>20282.869319730424</v>
      </c>
      <c r="R307" s="11">
        <f>'UC Withheld Payment by Hospital'!J307+'UC Withheld Payment by Hospital'!T307</f>
        <v>1940726.0980193261</v>
      </c>
      <c r="S307" s="11">
        <f>'UC Withheld Payment by Hospital'!K307+'UC Withheld Payment by Hospital'!U307</f>
        <v>3190401.05556837</v>
      </c>
      <c r="T307" s="11">
        <f>'UC Withheld Payment by Hospital'!L307+'UC Withheld Payment by Hospital'!V307</f>
        <v>803213.01335454395</v>
      </c>
      <c r="U307" s="11">
        <f>(R307/$R$1)*'UPL Debt Allocated by DY'!$E$4</f>
        <v>53071.930754650435</v>
      </c>
      <c r="V307" s="11">
        <f>(S307/$S$1)*'UPL Debt Allocated by DY'!$E$5</f>
        <v>87237.097590694699</v>
      </c>
      <c r="W307" s="11">
        <f>(T307/$T$1)*'UPL Debt Allocated by DY'!$E$6</f>
        <v>21962.847972640699</v>
      </c>
      <c r="X307" s="11">
        <f>'UC Withheld Payment by Hospital'!J307+'UC Withheld Payment by Hospital'!AA307</f>
        <v>3337001.2815123517</v>
      </c>
      <c r="Y307" s="11">
        <f>'UC Withheld Payment by Hospital'!K307+'UC Withheld Payment by Hospital'!AB307</f>
        <v>5868669.744616868</v>
      </c>
      <c r="Z307" s="11">
        <f>'UC Withheld Payment by Hospital'!L307+'UC Withheld Payment by Hospital'!AC307</f>
        <v>5776182.5166731505</v>
      </c>
      <c r="AA307" s="11">
        <f>(X307/$X$1)*'UPL Debt Allocated by DY'!$E$4</f>
        <v>91255.07258409608</v>
      </c>
      <c r="AB307" s="11">
        <f>(Y307/$Y$1)*'UPL Debt Allocated by DY'!$E$5</f>
        <v>160470.64501346622</v>
      </c>
      <c r="AC307" s="11">
        <f>(Z307/$Z$1)*'UPL Debt Allocated by DY'!$E$6</f>
        <v>157942.43415715164</v>
      </c>
    </row>
    <row r="308" spans="1:29" ht="16.2" x14ac:dyDescent="0.3">
      <c r="A308" s="13" t="s">
        <v>517</v>
      </c>
      <c r="B308" s="13" t="s">
        <v>517</v>
      </c>
      <c r="C308" s="12" t="s">
        <v>183</v>
      </c>
      <c r="D308" s="12" t="s">
        <v>13</v>
      </c>
      <c r="E308" s="12"/>
      <c r="F308" s="12"/>
      <c r="G308" s="12" t="s">
        <v>729</v>
      </c>
      <c r="H308" s="11">
        <v>0</v>
      </c>
      <c r="I308" s="11">
        <f>(H308/$H$1)*'UPL Debt Allocated by DY'!$E$2</f>
        <v>0</v>
      </c>
      <c r="J308" s="11">
        <v>3114041.62</v>
      </c>
      <c r="K308" s="11">
        <f>(J308/$J$1)*'UPL Debt Allocated by DY'!$E$3</f>
        <v>52419.109846327534</v>
      </c>
      <c r="L308" s="11">
        <f>'UC Withheld Payment by Hospital'!J308+'UC Withheld Payment by Hospital'!M308</f>
        <v>2126569.4628660651</v>
      </c>
      <c r="M308" s="11">
        <f>'UC Withheld Payment by Hospital'!K308+'UC Withheld Payment by Hospital'!N308</f>
        <v>3901106.278190291</v>
      </c>
      <c r="N308" s="11">
        <f>'UC Withheld Payment by Hospital'!L308+'UC Withheld Payment by Hospital'!O308</f>
        <v>3535958.9213413969</v>
      </c>
      <c r="O308" s="11">
        <f>(L308/$L$1)*'UPL Debt Allocated by DY'!$E$4</f>
        <v>58154.083357443509</v>
      </c>
      <c r="P308" s="11">
        <f>(M308/$M$1)*'UPL Debt Allocated by DY'!$E$5</f>
        <v>106670.34744994785</v>
      </c>
      <c r="Q308" s="11">
        <f>(N308/$N$1)*'UPL Debt Allocated by DY'!$E$6</f>
        <v>96686.3421480002</v>
      </c>
      <c r="R308" s="11">
        <f>'UC Withheld Payment by Hospital'!J308+'UC Withheld Payment by Hospital'!T308</f>
        <v>2140538.8979437463</v>
      </c>
      <c r="S308" s="11">
        <f>'UC Withheld Payment by Hospital'!K308+'UC Withheld Payment by Hospital'!U308</f>
        <v>3912694.0501249861</v>
      </c>
      <c r="T308" s="11">
        <f>'UC Withheld Payment by Hospital'!L308+'UC Withheld Payment by Hospital'!V308</f>
        <v>3549864.3740049605</v>
      </c>
      <c r="U308" s="11">
        <f>(R308/$R$1)*'UPL Debt Allocated by DY'!$E$4</f>
        <v>58536.097538569287</v>
      </c>
      <c r="V308" s="11">
        <f>(S308/$S$1)*'UPL Debt Allocated by DY'!$E$5</f>
        <v>106987.19902237358</v>
      </c>
      <c r="W308" s="11">
        <f>(T308/$T$1)*'UPL Debt Allocated by DY'!$E$6</f>
        <v>97066.569233172922</v>
      </c>
      <c r="X308" s="11">
        <f>'UC Withheld Payment by Hospital'!J308+'UC Withheld Payment by Hospital'!AA308</f>
        <v>2752397.4110175399</v>
      </c>
      <c r="Y308" s="11">
        <f>'UC Withheld Payment by Hospital'!K308+'UC Withheld Payment by Hospital'!AB308</f>
        <v>3898291.5897013838</v>
      </c>
      <c r="Z308" s="11">
        <f>'UC Withheld Payment by Hospital'!L308+'UC Withheld Payment by Hospital'!AC308</f>
        <v>3368074.3600000003</v>
      </c>
      <c r="AA308" s="11">
        <f>(X308/$X$1)*'UPL Debt Allocated by DY'!$E$4</f>
        <v>75268.243651633136</v>
      </c>
      <c r="AB308" s="11">
        <f>(Y308/$Y$1)*'UPL Debt Allocated by DY'!$E$5</f>
        <v>106593.38369206377</v>
      </c>
      <c r="AC308" s="11">
        <f>(Z308/$Z$1)*'UPL Debt Allocated by DY'!$E$6</f>
        <v>92095.750316954902</v>
      </c>
    </row>
    <row r="309" spans="1:29" ht="16.2" x14ac:dyDescent="0.3">
      <c r="A309" s="13" t="s">
        <v>518</v>
      </c>
      <c r="B309" s="13" t="s">
        <v>518</v>
      </c>
      <c r="C309" s="12" t="s">
        <v>184</v>
      </c>
      <c r="D309" s="12" t="s">
        <v>13</v>
      </c>
      <c r="E309" s="12"/>
      <c r="F309" s="12"/>
      <c r="G309" s="12" t="s">
        <v>673</v>
      </c>
      <c r="H309" s="11">
        <v>18558204.59</v>
      </c>
      <c r="I309" s="11">
        <f>(H309/$H$1)*'UPL Debt Allocated by DY'!$E$2</f>
        <v>189976.6994358454</v>
      </c>
      <c r="J309" s="11">
        <v>15299366.859999999</v>
      </c>
      <c r="K309" s="11">
        <f>(J309/$J$1)*'UPL Debt Allocated by DY'!$E$3</f>
        <v>257536.43973891498</v>
      </c>
      <c r="L309" s="11">
        <f>'UC Withheld Payment by Hospital'!J309+'UC Withheld Payment by Hospital'!M309</f>
        <v>18652096.022250503</v>
      </c>
      <c r="M309" s="11">
        <f>'UC Withheld Payment by Hospital'!K309+'UC Withheld Payment by Hospital'!N309</f>
        <v>15517501.745371617</v>
      </c>
      <c r="N309" s="11">
        <f>'UC Withheld Payment by Hospital'!L309+'UC Withheld Payment by Hospital'!O309</f>
        <v>12847618.338478094</v>
      </c>
      <c r="O309" s="11">
        <f>(L309/$L$1)*'UPL Debt Allocated by DY'!$E$4</f>
        <v>510068.24174325704</v>
      </c>
      <c r="P309" s="11">
        <f>(M309/$M$1)*'UPL Debt Allocated by DY'!$E$5</f>
        <v>424304.59072287311</v>
      </c>
      <c r="Q309" s="11">
        <f>(N309/$N$1)*'UPL Debt Allocated by DY'!$E$6</f>
        <v>351301.93819949107</v>
      </c>
      <c r="R309" s="11">
        <f>'UC Withheld Payment by Hospital'!J309+'UC Withheld Payment by Hospital'!T309</f>
        <v>18690826.084697817</v>
      </c>
      <c r="S309" s="11">
        <f>'UC Withheld Payment by Hospital'!K309+'UC Withheld Payment by Hospital'!U309</f>
        <v>15553629.129349554</v>
      </c>
      <c r="T309" s="11">
        <f>'UC Withheld Payment by Hospital'!L309+'UC Withheld Payment by Hospital'!V309</f>
        <v>12899565.741641346</v>
      </c>
      <c r="U309" s="11">
        <f>(R309/$R$1)*'UPL Debt Allocated by DY'!$E$4</f>
        <v>511127.37069217197</v>
      </c>
      <c r="V309" s="11">
        <f>(S309/$S$1)*'UPL Debt Allocated by DY'!$E$5</f>
        <v>425292.44399488688</v>
      </c>
      <c r="W309" s="11">
        <f>(T309/$T$1)*'UPL Debt Allocated by DY'!$E$6</f>
        <v>352722.3744963124</v>
      </c>
      <c r="X309" s="11">
        <f>'UC Withheld Payment by Hospital'!J309+'UC Withheld Payment by Hospital'!AA309</f>
        <v>17749591.620000001</v>
      </c>
      <c r="Y309" s="11">
        <f>'UC Withheld Payment by Hospital'!K309+'UC Withheld Payment by Hospital'!AB309</f>
        <v>14780610.640000001</v>
      </c>
      <c r="Z309" s="11">
        <f>'UC Withheld Payment by Hospital'!L309+'UC Withheld Payment by Hospital'!AC309</f>
        <v>12220442.280000001</v>
      </c>
      <c r="AA309" s="11">
        <f>(X309/$X$1)*'UPL Debt Allocated by DY'!$E$4</f>
        <v>485387.96811222273</v>
      </c>
      <c r="AB309" s="11">
        <f>(Y309/$Y$1)*'UPL Debt Allocated by DY'!$E$5</f>
        <v>404155.3241719426</v>
      </c>
      <c r="AC309" s="11">
        <f>(Z309/$Z$1)*'UPL Debt Allocated by DY'!$E$6</f>
        <v>334152.59898882965</v>
      </c>
    </row>
    <row r="310" spans="1:29" ht="16.2" x14ac:dyDescent="0.3">
      <c r="A310" s="13" t="s">
        <v>519</v>
      </c>
      <c r="B310" s="13" t="s">
        <v>519</v>
      </c>
      <c r="C310" s="12" t="s">
        <v>644</v>
      </c>
      <c r="D310" s="12" t="s">
        <v>13</v>
      </c>
      <c r="E310" s="12"/>
      <c r="F310" s="12"/>
      <c r="G310" s="12" t="s">
        <v>673</v>
      </c>
      <c r="H310" s="11">
        <v>0</v>
      </c>
      <c r="I310" s="11">
        <f>(H310/$H$1)*'UPL Debt Allocated by DY'!$E$2</f>
        <v>0</v>
      </c>
      <c r="J310" s="11">
        <v>31096794.989999998</v>
      </c>
      <c r="K310" s="11">
        <f>(J310/$J$1)*'UPL Debt Allocated by DY'!$E$3</f>
        <v>523456.81637021207</v>
      </c>
      <c r="L310" s="11">
        <f>'UC Withheld Payment by Hospital'!J310+'UC Withheld Payment by Hospital'!M310</f>
        <v>21534688.007068206</v>
      </c>
      <c r="M310" s="11">
        <f>'UC Withheld Payment by Hospital'!K310+'UC Withheld Payment by Hospital'!N310</f>
        <v>19233540.230094671</v>
      </c>
      <c r="N310" s="11">
        <f>'UC Withheld Payment by Hospital'!L310+'UC Withheld Payment by Hospital'!O310</f>
        <v>16886103.330068979</v>
      </c>
      <c r="O310" s="11">
        <f>(L310/$L$1)*'UPL Debt Allocated by DY'!$E$4</f>
        <v>588896.84221824887</v>
      </c>
      <c r="P310" s="11">
        <f>(M310/$M$1)*'UPL Debt Allocated by DY'!$E$5</f>
        <v>525914.51571232267</v>
      </c>
      <c r="Q310" s="11">
        <f>(N310/$N$1)*'UPL Debt Allocated by DY'!$E$6</f>
        <v>461729.22266251117</v>
      </c>
      <c r="R310" s="11">
        <f>'UC Withheld Payment by Hospital'!J310+'UC Withheld Payment by Hospital'!T310</f>
        <v>21570529.164468888</v>
      </c>
      <c r="S310" s="11">
        <f>'UC Withheld Payment by Hospital'!K310+'UC Withheld Payment by Hospital'!U310</f>
        <v>19276118.20250098</v>
      </c>
      <c r="T310" s="11">
        <f>'UC Withheld Payment by Hospital'!L310+'UC Withheld Payment by Hospital'!V310</f>
        <v>16949600.483352266</v>
      </c>
      <c r="U310" s="11">
        <f>(R310/$R$1)*'UPL Debt Allocated by DY'!$E$4</f>
        <v>589876.96992698475</v>
      </c>
      <c r="V310" s="11">
        <f>(S310/$S$1)*'UPL Debt Allocated by DY'!$E$5</f>
        <v>527078.75138969603</v>
      </c>
      <c r="W310" s="11">
        <f>(T310/$T$1)*'UPL Debt Allocated by DY'!$E$6</f>
        <v>463465.47232613649</v>
      </c>
      <c r="X310" s="11">
        <f>'UC Withheld Payment by Hospital'!J310+'UC Withheld Payment by Hospital'!AA310</f>
        <v>20699502.100000001</v>
      </c>
      <c r="Y310" s="11">
        <f>'UC Withheld Payment by Hospital'!K310+'UC Withheld Payment by Hospital'!AB310</f>
        <v>18365076.32</v>
      </c>
      <c r="Z310" s="11">
        <f>'UC Withheld Payment by Hospital'!L310+'UC Withheld Payment by Hospital'!AC310</f>
        <v>16119483.790000001</v>
      </c>
      <c r="AA310" s="11">
        <f>(X310/$X$1)*'UPL Debt Allocated by DY'!$E$4</f>
        <v>566057.48911611782</v>
      </c>
      <c r="AB310" s="11">
        <f>(Y310/$Y$1)*'UPL Debt Allocated by DY'!$E$5</f>
        <v>502167.57306801406</v>
      </c>
      <c r="AC310" s="11">
        <f>(Z310/$Z$1)*'UPL Debt Allocated by DY'!$E$6</f>
        <v>440766.97711687163</v>
      </c>
    </row>
    <row r="311" spans="1:29" ht="16.2" x14ac:dyDescent="0.3">
      <c r="A311" s="13" t="s">
        <v>520</v>
      </c>
      <c r="B311" s="13" t="s">
        <v>520</v>
      </c>
      <c r="C311" s="12" t="s">
        <v>185</v>
      </c>
      <c r="D311" s="12" t="s">
        <v>13</v>
      </c>
      <c r="E311" s="12"/>
      <c r="F311" s="12"/>
      <c r="G311" s="12" t="s">
        <v>729</v>
      </c>
      <c r="H311" s="11">
        <v>8967062.6500000004</v>
      </c>
      <c r="I311" s="11">
        <f>(H311/$H$1)*'UPL Debt Allocated by DY'!$E$2</f>
        <v>91794.06109141538</v>
      </c>
      <c r="J311" s="11">
        <v>9737528.3500000015</v>
      </c>
      <c r="K311" s="11">
        <f>(J311/$J$1)*'UPL Debt Allocated by DY'!$E$3</f>
        <v>163913.21327631408</v>
      </c>
      <c r="L311" s="11">
        <f>'UC Withheld Payment by Hospital'!J311+'UC Withheld Payment by Hospital'!M311</f>
        <v>6932701.6234935075</v>
      </c>
      <c r="M311" s="11">
        <f>'UC Withheld Payment by Hospital'!K311+'UC Withheld Payment by Hospital'!N311</f>
        <v>13000113.077547068</v>
      </c>
      <c r="N311" s="11">
        <f>'UC Withheld Payment by Hospital'!L311+'UC Withheld Payment by Hospital'!O311</f>
        <v>11911378.633077342</v>
      </c>
      <c r="O311" s="11">
        <f>(L311/$L$1)*'UPL Debt Allocated by DY'!$E$4</f>
        <v>189584.64096515495</v>
      </c>
      <c r="P311" s="11">
        <f>(M311/$M$1)*'UPL Debt Allocated by DY'!$E$5</f>
        <v>355470.08463298104</v>
      </c>
      <c r="Q311" s="11">
        <f>(N311/$N$1)*'UPL Debt Allocated by DY'!$E$6</f>
        <v>325701.64291818172</v>
      </c>
      <c r="R311" s="11">
        <f>'UC Withheld Payment by Hospital'!J311+'UC Withheld Payment by Hospital'!T311</f>
        <v>6974487.9184628045</v>
      </c>
      <c r="S311" s="11">
        <f>'UC Withheld Payment by Hospital'!K311+'UC Withheld Payment by Hospital'!U311</f>
        <v>13030179.088554487</v>
      </c>
      <c r="T311" s="11">
        <f>'UC Withheld Payment by Hospital'!L311+'UC Withheld Payment by Hospital'!V311</f>
        <v>11956590.883187467</v>
      </c>
      <c r="U311" s="11">
        <f>(R311/$R$1)*'UPL Debt Allocated by DY'!$E$4</f>
        <v>190727.34696337243</v>
      </c>
      <c r="V311" s="11">
        <f>(S311/$S$1)*'UPL Debt Allocated by DY'!$E$5</f>
        <v>356292.19805719733</v>
      </c>
      <c r="W311" s="11">
        <f>(T311/$T$1)*'UPL Debt Allocated by DY'!$E$6</f>
        <v>326937.91493962542</v>
      </c>
      <c r="X311" s="11">
        <f>'UC Withheld Payment by Hospital'!J311+'UC Withheld Payment by Hospital'!AA311</f>
        <v>8666667.5338783264</v>
      </c>
      <c r="Y311" s="11">
        <f>'UC Withheld Payment by Hospital'!K311+'UC Withheld Payment by Hospital'!AB311</f>
        <v>12386855.939999999</v>
      </c>
      <c r="Z311" s="11">
        <f>'UC Withheld Payment by Hospital'!L311+'UC Withheld Payment by Hospital'!AC311</f>
        <v>11365518.030000001</v>
      </c>
      <c r="AA311" s="11">
        <f>(X311/$X$1)*'UPL Debt Allocated by DY'!$E$4</f>
        <v>237002.41868287945</v>
      </c>
      <c r="AB311" s="11">
        <f>(Y311/$Y$1)*'UPL Debt Allocated by DY'!$E$5</f>
        <v>338701.41767714219</v>
      </c>
      <c r="AC311" s="11">
        <f>(Z311/$Z$1)*'UPL Debt Allocated by DY'!$E$6</f>
        <v>310775.77239527734</v>
      </c>
    </row>
    <row r="312" spans="1:29" ht="16.2" x14ac:dyDescent="0.3">
      <c r="A312" s="13" t="s">
        <v>521</v>
      </c>
      <c r="B312" s="13" t="s">
        <v>521</v>
      </c>
      <c r="C312" s="12" t="s">
        <v>186</v>
      </c>
      <c r="D312" s="12" t="s">
        <v>13</v>
      </c>
      <c r="E312" s="12"/>
      <c r="F312" s="12"/>
      <c r="G312" s="12" t="s">
        <v>708</v>
      </c>
      <c r="H312" s="11">
        <v>0</v>
      </c>
      <c r="I312" s="11">
        <f>(H312/$H$1)*'UPL Debt Allocated by DY'!$E$2</f>
        <v>0</v>
      </c>
      <c r="J312" s="11">
        <v>0</v>
      </c>
      <c r="K312" s="11">
        <f>(J312/$J$1)*'UPL Debt Allocated by DY'!$E$3</f>
        <v>0</v>
      </c>
      <c r="L312" s="11">
        <f>'UC Withheld Payment by Hospital'!J312+'UC Withheld Payment by Hospital'!M312</f>
        <v>1291630.8955467008</v>
      </c>
      <c r="M312" s="11">
        <f>'UC Withheld Payment by Hospital'!K312+'UC Withheld Payment by Hospital'!N312</f>
        <v>964434.44322382624</v>
      </c>
      <c r="N312" s="11">
        <f>'UC Withheld Payment by Hospital'!L312+'UC Withheld Payment by Hospital'!O312</f>
        <v>706506.76188098965</v>
      </c>
      <c r="O312" s="11">
        <f>(L312/$L$1)*'UPL Debt Allocated by DY'!$E$4</f>
        <v>35321.494114487352</v>
      </c>
      <c r="P312" s="11">
        <f>(M312/$M$1)*'UPL Debt Allocated by DY'!$E$5</f>
        <v>26371.123936440563</v>
      </c>
      <c r="Q312" s="11">
        <f>(N312/$N$1)*'UPL Debt Allocated by DY'!$E$6</f>
        <v>19318.537355402092</v>
      </c>
      <c r="R312" s="11">
        <f>'UC Withheld Payment by Hospital'!J312+'UC Withheld Payment by Hospital'!T312</f>
        <v>1347059.9273815146</v>
      </c>
      <c r="S312" s="11">
        <f>'UC Withheld Payment by Hospital'!K312+'UC Withheld Payment by Hospital'!U312</f>
        <v>1011717.5400042142</v>
      </c>
      <c r="T312" s="11">
        <f>'UC Withheld Payment by Hospital'!L312+'UC Withheld Payment by Hospital'!V312</f>
        <v>765024.92612031812</v>
      </c>
      <c r="U312" s="11">
        <f>(R312/$R$1)*'UPL Debt Allocated by DY'!$E$4</f>
        <v>36837.280263978944</v>
      </c>
      <c r="V312" s="11">
        <f>(S312/$S$1)*'UPL Debt Allocated by DY'!$E$5</f>
        <v>27664.014722387878</v>
      </c>
      <c r="W312" s="11">
        <f>(T312/$T$1)*'UPL Debt Allocated by DY'!$E$6</f>
        <v>20918.642836087431</v>
      </c>
      <c r="X312" s="11">
        <f>'UC Withheld Payment by Hospital'!J312+'UC Withheld Payment by Hospital'!AA312</f>
        <v>5500913.0154236294</v>
      </c>
      <c r="Y312" s="11">
        <f>'UC Withheld Payment by Hospital'!K312+'UC Withheld Payment by Hospital'!AB312</f>
        <v>6572949.3160713539</v>
      </c>
      <c r="Z312" s="11">
        <f>'UC Withheld Payment by Hospital'!L312+'UC Withheld Payment by Hospital'!AC312</f>
        <v>5501558.7765692817</v>
      </c>
      <c r="AA312" s="11">
        <f>(X312/$X$1)*'UPL Debt Allocated by DY'!$E$4</f>
        <v>150430.33374976067</v>
      </c>
      <c r="AB312" s="11">
        <f>(Y312/$Y$1)*'UPL Debt Allocated by DY'!$E$5</f>
        <v>179728.19434221741</v>
      </c>
      <c r="AC312" s="11">
        <f>(Z312/$Z$1)*'UPL Debt Allocated by DY'!$E$6</f>
        <v>150433.19395150658</v>
      </c>
    </row>
    <row r="313" spans="1:29" ht="16.2" x14ac:dyDescent="0.3">
      <c r="A313" s="13" t="s">
        <v>522</v>
      </c>
      <c r="B313" s="13" t="s">
        <v>522</v>
      </c>
      <c r="C313" s="12" t="s">
        <v>187</v>
      </c>
      <c r="D313" s="12" t="s">
        <v>13</v>
      </c>
      <c r="E313" s="12"/>
      <c r="F313" s="12"/>
      <c r="G313" s="12" t="s">
        <v>698</v>
      </c>
      <c r="H313" s="11">
        <v>0</v>
      </c>
      <c r="I313" s="11">
        <f>(H313/$H$1)*'UPL Debt Allocated by DY'!$E$2</f>
        <v>0</v>
      </c>
      <c r="J313" s="11">
        <v>12795607.98</v>
      </c>
      <c r="K313" s="11">
        <f>(J313/$J$1)*'UPL Debt Allocated by DY'!$E$3</f>
        <v>215390.30690738335</v>
      </c>
      <c r="L313" s="11">
        <f>'UC Withheld Payment by Hospital'!J313+'UC Withheld Payment by Hospital'!M313</f>
        <v>7799898.8887361912</v>
      </c>
      <c r="M313" s="11">
        <f>'UC Withheld Payment by Hospital'!K313+'UC Withheld Payment by Hospital'!N313</f>
        <v>6418538.5606403807</v>
      </c>
      <c r="N313" s="11">
        <f>'UC Withheld Payment by Hospital'!L313+'UC Withheld Payment by Hospital'!O313</f>
        <v>6035119.0217197929</v>
      </c>
      <c r="O313" s="11">
        <f>(L313/$L$1)*'UPL Debt Allocated by DY'!$E$4</f>
        <v>213299.39043884582</v>
      </c>
      <c r="P313" s="11">
        <f>(M313/$M$1)*'UPL Debt Allocated by DY'!$E$5</f>
        <v>175506.04612136135</v>
      </c>
      <c r="Q313" s="11">
        <f>(N313/$N$1)*'UPL Debt Allocated by DY'!$E$6</f>
        <v>165022.72668273622</v>
      </c>
      <c r="R313" s="11">
        <f>'UC Withheld Payment by Hospital'!J313+'UC Withheld Payment by Hospital'!T313</f>
        <v>7813726.3470010925</v>
      </c>
      <c r="S313" s="11">
        <f>'UC Withheld Payment by Hospital'!K313+'UC Withheld Payment by Hospital'!U313</f>
        <v>6435081.2703243112</v>
      </c>
      <c r="T313" s="11">
        <f>'UC Withheld Payment by Hospital'!L313+'UC Withheld Payment by Hospital'!V313</f>
        <v>6059034.8130131867</v>
      </c>
      <c r="U313" s="11">
        <f>(R313/$R$1)*'UPL Debt Allocated by DY'!$E$4</f>
        <v>213677.52206097252</v>
      </c>
      <c r="V313" s="11">
        <f>(S313/$S$1)*'UPL Debt Allocated by DY'!$E$5</f>
        <v>175958.38360306839</v>
      </c>
      <c r="W313" s="11">
        <f>(T313/$T$1)*'UPL Debt Allocated by DY'!$E$6</f>
        <v>165676.67386684433</v>
      </c>
      <c r="X313" s="11">
        <f>'UC Withheld Payment by Hospital'!J313+'UC Withheld Payment by Hospital'!AA313</f>
        <v>7477685.5700000003</v>
      </c>
      <c r="Y313" s="11">
        <f>'UC Withheld Payment by Hospital'!K313+'UC Withheld Payment by Hospital'!AB313</f>
        <v>6095325.5073554013</v>
      </c>
      <c r="Z313" s="11">
        <f>'UC Withheld Payment by Hospital'!L313+'UC Withheld Payment by Hospital'!AC313</f>
        <v>5746376.7400000002</v>
      </c>
      <c r="AA313" s="11">
        <f>(X313/$X$1)*'UPL Debt Allocated by DY'!$E$4</f>
        <v>204488.00641219417</v>
      </c>
      <c r="AB313" s="11">
        <f>(Y313/$Y$1)*'UPL Debt Allocated by DY'!$E$5</f>
        <v>166668.23288694199</v>
      </c>
      <c r="AC313" s="11">
        <f>(Z313/$Z$1)*'UPL Debt Allocated by DY'!$E$6</f>
        <v>157127.43274296276</v>
      </c>
    </row>
    <row r="314" spans="1:29" ht="16.2" x14ac:dyDescent="0.3">
      <c r="A314" s="13" t="s">
        <v>523</v>
      </c>
      <c r="B314" s="13" t="s">
        <v>523</v>
      </c>
      <c r="C314" s="12" t="s">
        <v>188</v>
      </c>
      <c r="D314" s="12" t="s">
        <v>13</v>
      </c>
      <c r="E314" s="12" t="s">
        <v>14</v>
      </c>
      <c r="F314" s="12"/>
      <c r="G314" s="12" t="s">
        <v>728</v>
      </c>
      <c r="H314" s="11">
        <v>3190464.35</v>
      </c>
      <c r="I314" s="11">
        <f>(H314/$H$1)*'UPL Debt Allocated by DY'!$E$2</f>
        <v>32660.157610684571</v>
      </c>
      <c r="J314" s="11">
        <v>2122334.9900000002</v>
      </c>
      <c r="K314" s="11">
        <f>(J314/$J$1)*'UPL Debt Allocated by DY'!$E$3</f>
        <v>35725.56970883211</v>
      </c>
      <c r="L314" s="11">
        <f>'UC Withheld Payment by Hospital'!J314+'UC Withheld Payment by Hospital'!M314</f>
        <v>3918916.8741167667</v>
      </c>
      <c r="M314" s="11">
        <f>'UC Withheld Payment by Hospital'!K314+'UC Withheld Payment by Hospital'!N314</f>
        <v>3807485.6706699836</v>
      </c>
      <c r="N314" s="11">
        <f>'UC Withheld Payment by Hospital'!L314+'UC Withheld Payment by Hospital'!O314</f>
        <v>3144688.6531353425</v>
      </c>
      <c r="O314" s="11">
        <f>(L314/$L$1)*'UPL Debt Allocated by DY'!$E$4</f>
        <v>107168.38671290183</v>
      </c>
      <c r="P314" s="11">
        <f>(M314/$M$1)*'UPL Debt Allocated by DY'!$E$5</f>
        <v>104110.42161852468</v>
      </c>
      <c r="Q314" s="11">
        <f>(N314/$N$1)*'UPL Debt Allocated by DY'!$E$6</f>
        <v>85987.549581213505</v>
      </c>
      <c r="R314" s="11">
        <f>'UC Withheld Payment by Hospital'!J314+'UC Withheld Payment by Hospital'!T314</f>
        <v>3918916.8741167667</v>
      </c>
      <c r="S314" s="11">
        <f>'UC Withheld Payment by Hospital'!K314+'UC Withheld Payment by Hospital'!U314</f>
        <v>3807485.6706699836</v>
      </c>
      <c r="T314" s="11">
        <f>'UC Withheld Payment by Hospital'!L314+'UC Withheld Payment by Hospital'!V314</f>
        <v>3144688.6531353425</v>
      </c>
      <c r="U314" s="11">
        <f>(R314/$R$1)*'UPL Debt Allocated by DY'!$E$4</f>
        <v>107168.38671290183</v>
      </c>
      <c r="V314" s="11">
        <f>(S314/$S$1)*'UPL Debt Allocated by DY'!$E$5</f>
        <v>104110.42161852463</v>
      </c>
      <c r="W314" s="11">
        <f>(T314/$T$1)*'UPL Debt Allocated by DY'!$E$6</f>
        <v>85987.549581213505</v>
      </c>
      <c r="X314" s="11">
        <f>'UC Withheld Payment by Hospital'!J314+'UC Withheld Payment by Hospital'!AA314</f>
        <v>3866690.1</v>
      </c>
      <c r="Y314" s="11">
        <f>'UC Withheld Payment by Hospital'!K314+'UC Withheld Payment by Hospital'!AB314</f>
        <v>3675936.87</v>
      </c>
      <c r="Z314" s="11">
        <f>'UC Withheld Payment by Hospital'!L314+'UC Withheld Payment by Hospital'!AC314</f>
        <v>3009883.44</v>
      </c>
      <c r="AA314" s="11">
        <f>(X314/$X$1)*'UPL Debt Allocated by DY'!$E$4</f>
        <v>105740.1708805426</v>
      </c>
      <c r="AB314" s="11">
        <f>(Y314/$Y$1)*'UPL Debt Allocated by DY'!$E$5</f>
        <v>100513.40188272802</v>
      </c>
      <c r="AC314" s="11">
        <f>(Z314/$Z$1)*'UPL Debt Allocated by DY'!$E$6</f>
        <v>82301.470853920619</v>
      </c>
    </row>
    <row r="315" spans="1:29" ht="16.2" x14ac:dyDescent="0.3">
      <c r="A315" s="13" t="s">
        <v>613</v>
      </c>
      <c r="B315" s="13" t="s">
        <v>613</v>
      </c>
      <c r="C315" s="12" t="s">
        <v>623</v>
      </c>
      <c r="D315" s="12" t="s">
        <v>13</v>
      </c>
      <c r="E315" s="12" t="s">
        <v>14</v>
      </c>
      <c r="F315" s="12"/>
      <c r="G315" s="12" t="s">
        <v>727</v>
      </c>
      <c r="H315" s="11">
        <v>0</v>
      </c>
      <c r="I315" s="11">
        <f>(H315/$H$1)*'UPL Debt Allocated by DY'!$E$2</f>
        <v>0</v>
      </c>
      <c r="J315" s="11">
        <v>2161162.16</v>
      </c>
      <c r="K315" s="11">
        <f>(J315/$J$1)*'UPL Debt Allocated by DY'!$E$3</f>
        <v>36379.153038027318</v>
      </c>
      <c r="L315" s="11">
        <f>'UC Withheld Payment by Hospital'!J315+'UC Withheld Payment by Hospital'!M315</f>
        <v>260548.40546463599</v>
      </c>
      <c r="M315" s="11">
        <f>'UC Withheld Payment by Hospital'!K315+'UC Withheld Payment by Hospital'!N315</f>
        <v>0</v>
      </c>
      <c r="N315" s="11">
        <f>'UC Withheld Payment by Hospital'!L315+'UC Withheld Payment by Hospital'!O315</f>
        <v>0</v>
      </c>
      <c r="O315" s="11">
        <f>(L315/$L$1)*'UPL Debt Allocated by DY'!$E$4</f>
        <v>7125.0687807858012</v>
      </c>
      <c r="P315" s="11">
        <f>(M315/$M$1)*'UPL Debt Allocated by DY'!$E$5</f>
        <v>0</v>
      </c>
      <c r="Q315" s="11">
        <f>(N315/$N$1)*'UPL Debt Allocated by DY'!$E$6</f>
        <v>0</v>
      </c>
      <c r="R315" s="11">
        <f>'UC Withheld Payment by Hospital'!J315+'UC Withheld Payment by Hospital'!T315</f>
        <v>260548.40546463599</v>
      </c>
      <c r="S315" s="11">
        <f>'UC Withheld Payment by Hospital'!K315+'UC Withheld Payment by Hospital'!U315</f>
        <v>0</v>
      </c>
      <c r="T315" s="11">
        <f>'UC Withheld Payment by Hospital'!L315+'UC Withheld Payment by Hospital'!V315</f>
        <v>0</v>
      </c>
      <c r="U315" s="11">
        <f>(R315/$R$1)*'UPL Debt Allocated by DY'!$E$4</f>
        <v>7125.0687807858012</v>
      </c>
      <c r="V315" s="11">
        <f>(S315/$S$1)*'UPL Debt Allocated by DY'!$E$5</f>
        <v>0</v>
      </c>
      <c r="W315" s="11">
        <f>(T315/$T$1)*'UPL Debt Allocated by DY'!$E$6</f>
        <v>0</v>
      </c>
      <c r="X315" s="11">
        <f>'UC Withheld Payment by Hospital'!J315+'UC Withheld Payment by Hospital'!AA315</f>
        <v>1359747.3051660268</v>
      </c>
      <c r="Y315" s="11">
        <f>'UC Withheld Payment by Hospital'!K315+'UC Withheld Payment by Hospital'!AB315</f>
        <v>0</v>
      </c>
      <c r="Z315" s="11">
        <f>'UC Withheld Payment by Hospital'!L315+'UC Withheld Payment by Hospital'!AC315</f>
        <v>0</v>
      </c>
      <c r="AA315" s="11">
        <f>(X315/$X$1)*'UPL Debt Allocated by DY'!$E$4</f>
        <v>37184.234754839286</v>
      </c>
      <c r="AB315" s="11">
        <f>(Y315/$Y$1)*'UPL Debt Allocated by DY'!$E$5</f>
        <v>0</v>
      </c>
      <c r="AC315" s="11">
        <f>(Z315/$Z$1)*'UPL Debt Allocated by DY'!$E$6</f>
        <v>0</v>
      </c>
    </row>
    <row r="316" spans="1:29" ht="16.2" x14ac:dyDescent="0.3">
      <c r="A316" s="15" t="s">
        <v>236</v>
      </c>
      <c r="B316" s="13" t="s">
        <v>236</v>
      </c>
      <c r="C316" s="12" t="s">
        <v>237</v>
      </c>
      <c r="D316" s="12" t="s">
        <v>219</v>
      </c>
      <c r="E316" s="12"/>
      <c r="F316" s="12"/>
      <c r="G316" s="12" t="s">
        <v>672</v>
      </c>
      <c r="H316" s="11">
        <v>1852044.0000000002</v>
      </c>
      <c r="I316" s="11">
        <f>(H316/$H$1)*'UPL Debt Allocated by DY'!$E$2</f>
        <v>18959.011073708658</v>
      </c>
      <c r="J316" s="11">
        <v>1487832.48</v>
      </c>
      <c r="K316" s="11">
        <f>(J316/$J$1)*'UPL Debt Allocated by DY'!$E$3</f>
        <v>25044.897827041219</v>
      </c>
      <c r="L316" s="11">
        <f>'UC Withheld Payment by Hospital'!J316+'UC Withheld Payment by Hospital'!M316</f>
        <v>1528512.1594545792</v>
      </c>
      <c r="M316" s="11">
        <f>'UC Withheld Payment by Hospital'!K316+'UC Withheld Payment by Hospital'!N316</f>
        <v>889033.39333150676</v>
      </c>
      <c r="N316" s="11">
        <f>'UC Withheld Payment by Hospital'!L316+'UC Withheld Payment by Hospital'!O316</f>
        <v>1707500.3066705142</v>
      </c>
      <c r="O316" s="11">
        <f>(L316/$L$1)*'UPL Debt Allocated by DY'!$E$4</f>
        <v>41799.351060927926</v>
      </c>
      <c r="P316" s="11">
        <f>(M316/$M$1)*'UPL Debt Allocated by DY'!$E$5</f>
        <v>24309.386671021661</v>
      </c>
      <c r="Q316" s="11">
        <f>(N316/$N$1)*'UPL Debt Allocated by DY'!$E$6</f>
        <v>46689.444798734119</v>
      </c>
      <c r="R316" s="11">
        <f>'UC Withheld Payment by Hospital'!J316+'UC Withheld Payment by Hospital'!T316</f>
        <v>1530862.9529262192</v>
      </c>
      <c r="S316" s="11">
        <f>'UC Withheld Payment by Hospital'!K316+'UC Withheld Payment by Hospital'!U316</f>
        <v>891133.13588882645</v>
      </c>
      <c r="T316" s="11">
        <f>'UC Withheld Payment by Hospital'!L316+'UC Withheld Payment by Hospital'!V316</f>
        <v>1714517.3763590434</v>
      </c>
      <c r="U316" s="11">
        <f>(R316/$R$1)*'UPL Debt Allocated by DY'!$E$4</f>
        <v>41863.636870487913</v>
      </c>
      <c r="V316" s="11">
        <f>(S316/$S$1)*'UPL Debt Allocated by DY'!$E$5</f>
        <v>24366.801222734051</v>
      </c>
      <c r="W316" s="11">
        <f>(T316/$T$1)*'UPL Debt Allocated by DY'!$E$6</f>
        <v>46881.317729351802</v>
      </c>
      <c r="X316" s="11">
        <f>'UC Withheld Payment by Hospital'!J316+'UC Withheld Payment by Hospital'!AA316</f>
        <v>1473820.3900000001</v>
      </c>
      <c r="Y316" s="11">
        <f>'UC Withheld Payment by Hospital'!K316+'UC Withheld Payment by Hospital'!AB316</f>
        <v>846227.7</v>
      </c>
      <c r="Z316" s="11">
        <f>'UC Withheld Payment by Hospital'!L316+'UC Withheld Payment by Hospital'!AC316</f>
        <v>1624942.470969181</v>
      </c>
      <c r="AA316" s="11">
        <f>(X316/$X$1)*'UPL Debt Allocated by DY'!$E$4</f>
        <v>40303.726405648064</v>
      </c>
      <c r="AB316" s="11">
        <f>(Y316/$Y$1)*'UPL Debt Allocated by DY'!$E$5</f>
        <v>23138.924280382598</v>
      </c>
      <c r="AC316" s="11">
        <f>(Z316/$Z$1)*'UPL Debt Allocated by DY'!$E$6</f>
        <v>44432.004786792604</v>
      </c>
    </row>
    <row r="317" spans="1:29" ht="16.2" x14ac:dyDescent="0.3">
      <c r="A317" s="13" t="s">
        <v>524</v>
      </c>
      <c r="B317" s="13" t="s">
        <v>524</v>
      </c>
      <c r="C317" s="12" t="s">
        <v>189</v>
      </c>
      <c r="D317" s="12" t="s">
        <v>28</v>
      </c>
      <c r="E317" s="12" t="s">
        <v>14</v>
      </c>
      <c r="F317" s="12"/>
      <c r="G317" s="12" t="s">
        <v>726</v>
      </c>
      <c r="H317" s="11">
        <v>292467.99</v>
      </c>
      <c r="I317" s="11">
        <f>(H317/$H$1)*'UPL Debt Allocated by DY'!$E$2</f>
        <v>2993.9374340541112</v>
      </c>
      <c r="J317" s="11">
        <v>191637.02000000002</v>
      </c>
      <c r="K317" s="11">
        <f>(J317/$J$1)*'UPL Debt Allocated by DY'!$E$3</f>
        <v>3225.8534816894539</v>
      </c>
      <c r="L317" s="11">
        <f>'UC Withheld Payment by Hospital'!J317+'UC Withheld Payment by Hospital'!M317</f>
        <v>83490.027778910458</v>
      </c>
      <c r="M317" s="11">
        <f>'UC Withheld Payment by Hospital'!K317+'UC Withheld Payment by Hospital'!N317</f>
        <v>185837.96046379668</v>
      </c>
      <c r="N317" s="11">
        <f>'UC Withheld Payment by Hospital'!L317+'UC Withheld Payment by Hospital'!O317</f>
        <v>294913.92998940306</v>
      </c>
      <c r="O317" s="11">
        <f>(L317/$L$1)*'UPL Debt Allocated by DY'!$E$4</f>
        <v>2283.1542160989957</v>
      </c>
      <c r="P317" s="11">
        <f>(M317/$M$1)*'UPL Debt Allocated by DY'!$E$5</f>
        <v>5081.4816102008026</v>
      </c>
      <c r="Q317" s="11">
        <f>(N317/$N$1)*'UPL Debt Allocated by DY'!$E$6</f>
        <v>8064.0498867418137</v>
      </c>
      <c r="R317" s="11">
        <f>'UC Withheld Payment by Hospital'!J317+'UC Withheld Payment by Hospital'!T317</f>
        <v>83578.423230239991</v>
      </c>
      <c r="S317" s="11">
        <f>'UC Withheld Payment by Hospital'!K317+'UC Withheld Payment by Hospital'!U317</f>
        <v>186009.03633413016</v>
      </c>
      <c r="T317" s="11">
        <f>'UC Withheld Payment by Hospital'!L317+'UC Withheld Payment by Hospital'!V317</f>
        <v>294913.92998940306</v>
      </c>
      <c r="U317" s="11">
        <f>(R317/$R$1)*'UPL Debt Allocated by DY'!$E$4</f>
        <v>2285.571516137767</v>
      </c>
      <c r="V317" s="11">
        <f>(S317/$S$1)*'UPL Debt Allocated by DY'!$E$5</f>
        <v>5086.1594429045126</v>
      </c>
      <c r="W317" s="11">
        <f>(T317/$T$1)*'UPL Debt Allocated by DY'!$E$6</f>
        <v>8064.0498867418137</v>
      </c>
      <c r="X317" s="11">
        <f>'UC Withheld Payment by Hospital'!J317+'UC Withheld Payment by Hospital'!AA317</f>
        <v>87880.092116702246</v>
      </c>
      <c r="Y317" s="11">
        <f>'UC Withheld Payment by Hospital'!K317+'UC Withheld Payment by Hospital'!AB317</f>
        <v>181030.47067071722</v>
      </c>
      <c r="Z317" s="11">
        <f>'UC Withheld Payment by Hospital'!L317+'UC Withheld Payment by Hospital'!AC317</f>
        <v>288177.27528515179</v>
      </c>
      <c r="AA317" s="11">
        <f>(X317/$X$1)*'UPL Debt Allocated by DY'!$E$4</f>
        <v>2403.2068040358135</v>
      </c>
      <c r="AB317" s="11">
        <f>(Y317/$Y$1)*'UPL Debt Allocated by DY'!$E$5</f>
        <v>4950.0274610388533</v>
      </c>
      <c r="AC317" s="11">
        <f>(Z317/$Z$1)*'UPL Debt Allocated by DY'!$E$6</f>
        <v>7879.8445506059779</v>
      </c>
    </row>
    <row r="318" spans="1:29" ht="16.2" x14ac:dyDescent="0.3">
      <c r="A318" s="13" t="s">
        <v>525</v>
      </c>
      <c r="B318" s="13" t="s">
        <v>525</v>
      </c>
      <c r="C318" s="12" t="s">
        <v>624</v>
      </c>
      <c r="D318" s="12" t="s">
        <v>13</v>
      </c>
      <c r="E318" s="12" t="s">
        <v>14</v>
      </c>
      <c r="F318" s="12"/>
      <c r="G318" s="12" t="s">
        <v>725</v>
      </c>
      <c r="H318" s="11">
        <v>528169.99</v>
      </c>
      <c r="I318" s="11">
        <f>(H318/$H$1)*'UPL Debt Allocated by DY'!$E$2</f>
        <v>5406.7725654523274</v>
      </c>
      <c r="J318" s="11">
        <v>1082149.3599999999</v>
      </c>
      <c r="K318" s="11">
        <f>(J318/$J$1)*'UPL Debt Allocated by DY'!$E$3</f>
        <v>18215.975601499198</v>
      </c>
      <c r="L318" s="11">
        <f>'UC Withheld Payment by Hospital'!J318+'UC Withheld Payment by Hospital'!M318</f>
        <v>1039983.2861507583</v>
      </c>
      <c r="M318" s="11">
        <f>'UC Withheld Payment by Hospital'!K318+'UC Withheld Payment by Hospital'!N318</f>
        <v>107188.97516045634</v>
      </c>
      <c r="N318" s="11">
        <f>'UC Withheld Payment by Hospital'!L318+'UC Withheld Payment by Hospital'!O318</f>
        <v>70941.924168995989</v>
      </c>
      <c r="O318" s="11">
        <f>(L318/$L$1)*'UPL Debt Allocated by DY'!$E$4</f>
        <v>28439.830332016911</v>
      </c>
      <c r="P318" s="11">
        <f>(M318/$M$1)*'UPL Debt Allocated by DY'!$E$5</f>
        <v>2930.9340499366872</v>
      </c>
      <c r="Q318" s="11">
        <f>(N318/$N$1)*'UPL Debt Allocated by DY'!$E$6</f>
        <v>1939.8175446673361</v>
      </c>
      <c r="R318" s="11">
        <f>'UC Withheld Payment by Hospital'!J318+'UC Withheld Payment by Hospital'!T318</f>
        <v>1039983.2861507583</v>
      </c>
      <c r="S318" s="11">
        <f>'UC Withheld Payment by Hospital'!K318+'UC Withheld Payment by Hospital'!U318</f>
        <v>107188.97516045634</v>
      </c>
      <c r="T318" s="11">
        <f>'UC Withheld Payment by Hospital'!L318+'UC Withheld Payment by Hospital'!V318</f>
        <v>70941.924168995989</v>
      </c>
      <c r="U318" s="11">
        <f>(R318/$R$1)*'UPL Debt Allocated by DY'!$E$4</f>
        <v>28439.830332016911</v>
      </c>
      <c r="V318" s="11">
        <f>(S318/$S$1)*'UPL Debt Allocated by DY'!$E$5</f>
        <v>2930.9340499366858</v>
      </c>
      <c r="W318" s="11">
        <f>(T318/$T$1)*'UPL Debt Allocated by DY'!$E$6</f>
        <v>1939.8175446673361</v>
      </c>
      <c r="X318" s="11">
        <f>'UC Withheld Payment by Hospital'!J318+'UC Withheld Payment by Hospital'!AA318</f>
        <v>1032483.44</v>
      </c>
      <c r="Y318" s="11">
        <f>'UC Withheld Payment by Hospital'!K318+'UC Withheld Payment by Hospital'!AB318</f>
        <v>621077.16888380295</v>
      </c>
      <c r="Z318" s="11">
        <f>'UC Withheld Payment by Hospital'!L318+'UC Withheld Payment by Hospital'!AC318</f>
        <v>388592.14789801149</v>
      </c>
      <c r="AA318" s="11">
        <f>(X318/$X$1)*'UPL Debt Allocated by DY'!$E$4</f>
        <v>28234.736312830053</v>
      </c>
      <c r="AB318" s="11">
        <f>(Y318/$Y$1)*'UPL Debt Allocated by DY'!$E$5</f>
        <v>16982.494880605671</v>
      </c>
      <c r="AC318" s="11">
        <f>(Z318/$Z$1)*'UPL Debt Allocated by DY'!$E$6</f>
        <v>10625.56274082514</v>
      </c>
    </row>
    <row r="319" spans="1:29" ht="16.2" x14ac:dyDescent="0.3">
      <c r="A319" s="13" t="s">
        <v>526</v>
      </c>
      <c r="B319" s="13" t="s">
        <v>526</v>
      </c>
      <c r="C319" s="12" t="s">
        <v>91</v>
      </c>
      <c r="D319" s="12" t="s">
        <v>13</v>
      </c>
      <c r="E319" s="12"/>
      <c r="F319" s="12"/>
      <c r="G319" s="12" t="s">
        <v>678</v>
      </c>
      <c r="H319" s="11">
        <v>4258493.88</v>
      </c>
      <c r="I319" s="11">
        <f>(H319/$H$1)*'UPL Debt Allocated by DY'!$E$2</f>
        <v>43593.366371555181</v>
      </c>
      <c r="J319" s="11">
        <v>6996834.5500000007</v>
      </c>
      <c r="K319" s="11">
        <f>(J319/$J$1)*'UPL Debt Allocated by DY'!$E$3</f>
        <v>117778.72090644368</v>
      </c>
      <c r="L319" s="11">
        <f>'UC Withheld Payment by Hospital'!J319+'UC Withheld Payment by Hospital'!M319</f>
        <v>5522980.7950228201</v>
      </c>
      <c r="M319" s="11">
        <f>'UC Withheld Payment by Hospital'!K319+'UC Withheld Payment by Hospital'!N319</f>
        <v>5538267.2563800281</v>
      </c>
      <c r="N319" s="11">
        <f>'UC Withheld Payment by Hospital'!L319+'UC Withheld Payment by Hospital'!O319</f>
        <v>4441810.6846050909</v>
      </c>
      <c r="O319" s="11">
        <f>(L319/$L$1)*'UPL Debt Allocated by DY'!$E$4</f>
        <v>151033.80874398712</v>
      </c>
      <c r="P319" s="11">
        <f>(M319/$M$1)*'UPL Debt Allocated by DY'!$E$5</f>
        <v>151436.24663893611</v>
      </c>
      <c r="Q319" s="11">
        <f>(N319/$N$1)*'UPL Debt Allocated by DY'!$E$6</f>
        <v>121455.71743391478</v>
      </c>
      <c r="R319" s="11">
        <f>'UC Withheld Payment by Hospital'!J319+'UC Withheld Payment by Hospital'!T319</f>
        <v>5534398.122923865</v>
      </c>
      <c r="S319" s="11">
        <f>'UC Withheld Payment by Hospital'!K319+'UC Withheld Payment by Hospital'!U319</f>
        <v>5550708.408125883</v>
      </c>
      <c r="T319" s="11">
        <f>'UC Withheld Payment by Hospital'!L319+'UC Withheld Payment by Hospital'!V319</f>
        <v>4459694.7788502369</v>
      </c>
      <c r="U319" s="11">
        <f>(R319/$R$1)*'UPL Debt Allocated by DY'!$E$4</f>
        <v>151346.03190437323</v>
      </c>
      <c r="V319" s="11">
        <f>(S319/$S$1)*'UPL Debt Allocated by DY'!$E$5</f>
        <v>151776.43270021491</v>
      </c>
      <c r="W319" s="11">
        <f>(T319/$T$1)*'UPL Debt Allocated by DY'!$E$6</f>
        <v>121944.7354608938</v>
      </c>
      <c r="X319" s="11">
        <f>'UC Withheld Payment by Hospital'!J319+'UC Withheld Payment by Hospital'!AA319</f>
        <v>5256929.3600000003</v>
      </c>
      <c r="Y319" s="11">
        <f>'UC Withheld Payment by Hospital'!K319+'UC Withheld Payment by Hospital'!AB319</f>
        <v>5284504.79</v>
      </c>
      <c r="Z319" s="11">
        <f>'UC Withheld Payment by Hospital'!L319+'UC Withheld Payment by Hospital'!AC319</f>
        <v>4225890.83</v>
      </c>
      <c r="AA319" s="11">
        <f>(X319/$X$1)*'UPL Debt Allocated by DY'!$E$4</f>
        <v>143758.25174956262</v>
      </c>
      <c r="AB319" s="11">
        <f>(Y319/$Y$1)*'UPL Debt Allocated by DY'!$E$5</f>
        <v>144497.46350199732</v>
      </c>
      <c r="AC319" s="11">
        <f>(Z319/$Z$1)*'UPL Debt Allocated by DY'!$E$6</f>
        <v>115551.66102282533</v>
      </c>
    </row>
    <row r="320" spans="1:29" ht="16.2" x14ac:dyDescent="0.3">
      <c r="A320" s="13" t="s">
        <v>527</v>
      </c>
      <c r="B320" s="13" t="s">
        <v>527</v>
      </c>
      <c r="C320" s="12" t="s">
        <v>724</v>
      </c>
      <c r="D320" s="12" t="s">
        <v>13</v>
      </c>
      <c r="E320" s="12" t="s">
        <v>14</v>
      </c>
      <c r="F320" s="12"/>
      <c r="G320" s="12" t="s">
        <v>723</v>
      </c>
      <c r="H320" s="11">
        <v>307860.96999999997</v>
      </c>
      <c r="I320" s="11">
        <f>(H320/$H$1)*'UPL Debt Allocated by DY'!$E$2</f>
        <v>3151.5123503505797</v>
      </c>
      <c r="J320" s="11">
        <v>513850.1</v>
      </c>
      <c r="K320" s="11">
        <f>(J320/$J$1)*'UPL Debt Allocated by DY'!$E$3</f>
        <v>8649.7125354562177</v>
      </c>
      <c r="L320" s="11">
        <f>'UC Withheld Payment by Hospital'!J320+'UC Withheld Payment by Hospital'!M320</f>
        <v>1824665.0673865103</v>
      </c>
      <c r="M320" s="11">
        <f>'UC Withheld Payment by Hospital'!K320+'UC Withheld Payment by Hospital'!N320</f>
        <v>1499629.9661431618</v>
      </c>
      <c r="N320" s="11">
        <f>'UC Withheld Payment by Hospital'!L320+'UC Withheld Payment by Hospital'!O320</f>
        <v>91011.189113867149</v>
      </c>
      <c r="O320" s="11">
        <f>(L320/$L$1)*'UPL Debt Allocated by DY'!$E$4</f>
        <v>49898.075882834914</v>
      </c>
      <c r="P320" s="11">
        <f>(M320/$M$1)*'UPL Debt Allocated by DY'!$E$5</f>
        <v>41005.304169527073</v>
      </c>
      <c r="Q320" s="11">
        <f>(N320/$N$1)*'UPL Debt Allocated by DY'!$E$6</f>
        <v>2488.5863115800926</v>
      </c>
      <c r="R320" s="11">
        <f>'UC Withheld Payment by Hospital'!J320+'UC Withheld Payment by Hospital'!T320</f>
        <v>1824665.0673865103</v>
      </c>
      <c r="S320" s="11">
        <f>'UC Withheld Payment by Hospital'!K320+'UC Withheld Payment by Hospital'!U320</f>
        <v>1499629.9661431618</v>
      </c>
      <c r="T320" s="11">
        <f>'UC Withheld Payment by Hospital'!L320+'UC Withheld Payment by Hospital'!V320</f>
        <v>91011.189113867149</v>
      </c>
      <c r="U320" s="11">
        <f>(R320/$R$1)*'UPL Debt Allocated by DY'!$E$4</f>
        <v>49898.075882834914</v>
      </c>
      <c r="V320" s="11">
        <f>(S320/$S$1)*'UPL Debt Allocated by DY'!$E$5</f>
        <v>41005.304169527051</v>
      </c>
      <c r="W320" s="11">
        <f>(T320/$T$1)*'UPL Debt Allocated by DY'!$E$6</f>
        <v>2488.5863115800926</v>
      </c>
      <c r="X320" s="11">
        <f>'UC Withheld Payment by Hospital'!J320+'UC Withheld Payment by Hospital'!AA320</f>
        <v>1798176.3699999999</v>
      </c>
      <c r="Y320" s="11">
        <f>'UC Withheld Payment by Hospital'!K320+'UC Withheld Payment by Hospital'!AB320</f>
        <v>1474859.7200000002</v>
      </c>
      <c r="Z320" s="11">
        <f>'UC Withheld Payment by Hospital'!L320+'UC Withheld Payment by Hospital'!AC320</f>
        <v>498523.74142349506</v>
      </c>
      <c r="AA320" s="11">
        <f>(X320/$X$1)*'UPL Debt Allocated by DY'!$E$4</f>
        <v>49173.704568968125</v>
      </c>
      <c r="AB320" s="11">
        <f>(Y320/$Y$1)*'UPL Debt Allocated by DY'!$E$5</f>
        <v>40327.996099946009</v>
      </c>
      <c r="AC320" s="11">
        <f>(Z320/$Z$1)*'UPL Debt Allocated by DY'!$E$6</f>
        <v>13631.503675356025</v>
      </c>
    </row>
    <row r="321" spans="1:29" ht="16.2" x14ac:dyDescent="0.3">
      <c r="A321" s="13" t="s">
        <v>528</v>
      </c>
      <c r="B321" s="13" t="s">
        <v>528</v>
      </c>
      <c r="C321" s="12" t="s">
        <v>190</v>
      </c>
      <c r="D321" s="12" t="s">
        <v>13</v>
      </c>
      <c r="E321" s="12" t="s">
        <v>14</v>
      </c>
      <c r="F321" s="12"/>
      <c r="G321" s="12" t="s">
        <v>722</v>
      </c>
      <c r="H321" s="11">
        <v>3085578.99</v>
      </c>
      <c r="I321" s="11">
        <f>(H321/$H$1)*'UPL Debt Allocated by DY'!$E$2</f>
        <v>31586.4667579241</v>
      </c>
      <c r="J321" s="11">
        <v>6466149.1400000006</v>
      </c>
      <c r="K321" s="11">
        <f>(J321/$J$1)*'UPL Debt Allocated by DY'!$E$3</f>
        <v>108845.61717977178</v>
      </c>
      <c r="L321" s="11">
        <f>'UC Withheld Payment by Hospital'!J321+'UC Withheld Payment by Hospital'!M321</f>
        <v>7592711.614939576</v>
      </c>
      <c r="M321" s="11">
        <f>'UC Withheld Payment by Hospital'!K321+'UC Withheld Payment by Hospital'!N321</f>
        <v>5480502.5805108361</v>
      </c>
      <c r="N321" s="11">
        <f>'UC Withheld Payment by Hospital'!L321+'UC Withheld Payment by Hospital'!O321</f>
        <v>5160890.6031896872</v>
      </c>
      <c r="O321" s="11">
        <f>(L321/$L$1)*'UPL Debt Allocated by DY'!$E$4</f>
        <v>207633.55812000344</v>
      </c>
      <c r="P321" s="11">
        <f>(M321/$M$1)*'UPL Debt Allocated by DY'!$E$5</f>
        <v>149856.7515916597</v>
      </c>
      <c r="Q321" s="11">
        <f>(N321/$N$1)*'UPL Debt Allocated by DY'!$E$6</f>
        <v>141118.05191987407</v>
      </c>
      <c r="R321" s="11">
        <f>'UC Withheld Payment by Hospital'!J321+'UC Withheld Payment by Hospital'!T321</f>
        <v>7610078.6822259268</v>
      </c>
      <c r="S321" s="11">
        <f>'UC Withheld Payment by Hospital'!K321+'UC Withheld Payment by Hospital'!U321</f>
        <v>5505228.1311201518</v>
      </c>
      <c r="T321" s="11">
        <f>'UC Withheld Payment by Hospital'!L321+'UC Withheld Payment by Hospital'!V321</f>
        <v>5180592.8372084703</v>
      </c>
      <c r="U321" s="11">
        <f>(R321/$R$1)*'UPL Debt Allocated by DY'!$E$4</f>
        <v>208108.48541313011</v>
      </c>
      <c r="V321" s="11">
        <f>(S321/$S$1)*'UPL Debt Allocated by DY'!$E$5</f>
        <v>150532.83752377902</v>
      </c>
      <c r="W321" s="11">
        <f>(T321/$T$1)*'UPL Debt Allocated by DY'!$E$6</f>
        <v>141656.78468849385</v>
      </c>
      <c r="X321" s="11">
        <f>'UC Withheld Payment by Hospital'!J321+'UC Withheld Payment by Hospital'!AA321</f>
        <v>7188016.8200000003</v>
      </c>
      <c r="Y321" s="11">
        <f>'UC Withheld Payment by Hospital'!K321+'UC Withheld Payment by Hospital'!AB321</f>
        <v>6543167.4091780642</v>
      </c>
      <c r="Z321" s="11">
        <f>'UC Withheld Payment by Hospital'!L321+'UC Withheld Payment by Hospital'!AC321</f>
        <v>4923019.82</v>
      </c>
      <c r="AA321" s="11">
        <f>(X321/$X$1)*'UPL Debt Allocated by DY'!$E$4</f>
        <v>196566.6001625045</v>
      </c>
      <c r="AB321" s="11">
        <f>(Y321/$Y$1)*'UPL Debt Allocated by DY'!$E$5</f>
        <v>178913.84935146701</v>
      </c>
      <c r="AC321" s="11">
        <f>(Z321/$Z$1)*'UPL Debt Allocated by DY'!$E$6</f>
        <v>134613.7750201395</v>
      </c>
    </row>
    <row r="322" spans="1:29" ht="16.2" x14ac:dyDescent="0.3">
      <c r="A322" s="13" t="s">
        <v>529</v>
      </c>
      <c r="B322" s="13" t="s">
        <v>529</v>
      </c>
      <c r="C322" s="12" t="s">
        <v>191</v>
      </c>
      <c r="D322" s="12" t="s">
        <v>13</v>
      </c>
      <c r="E322" s="12"/>
      <c r="F322" s="12"/>
      <c r="G322" s="12" t="s">
        <v>721</v>
      </c>
      <c r="H322" s="11">
        <v>4380086</v>
      </c>
      <c r="I322" s="11">
        <f>(H322/$H$1)*'UPL Debt Allocated by DY'!$E$2</f>
        <v>44838.081048720363</v>
      </c>
      <c r="J322" s="11">
        <v>5901822.4299999997</v>
      </c>
      <c r="K322" s="11">
        <f>(J322/$J$1)*'UPL Debt Allocated by DY'!$E$3</f>
        <v>99346.224618439664</v>
      </c>
      <c r="L322" s="11">
        <f>'UC Withheld Payment by Hospital'!J322+'UC Withheld Payment by Hospital'!M322</f>
        <v>6993574.2779437201</v>
      </c>
      <c r="M322" s="11">
        <f>'UC Withheld Payment by Hospital'!K322+'UC Withheld Payment by Hospital'!N322</f>
        <v>8804784.8743834961</v>
      </c>
      <c r="N322" s="11">
        <f>'UC Withheld Payment by Hospital'!L322+'UC Withheld Payment by Hospital'!O322</f>
        <v>9060902.8939665463</v>
      </c>
      <c r="O322" s="11">
        <f>(L322/$L$1)*'UPL Debt Allocated by DY'!$E$4</f>
        <v>191249.29076047154</v>
      </c>
      <c r="P322" s="11">
        <f>(M322/$M$1)*'UPL Debt Allocated by DY'!$E$5</f>
        <v>240754.64619441968</v>
      </c>
      <c r="Q322" s="11">
        <f>(N322/$N$1)*'UPL Debt Allocated by DY'!$E$6</f>
        <v>247758.97482528203</v>
      </c>
      <c r="R322" s="11">
        <f>'UC Withheld Payment by Hospital'!J322+'UC Withheld Payment by Hospital'!T322</f>
        <v>7018060.7252118904</v>
      </c>
      <c r="S322" s="11">
        <f>'UC Withheld Payment by Hospital'!K322+'UC Withheld Payment by Hospital'!U322</f>
        <v>8825381.1722362824</v>
      </c>
      <c r="T322" s="11">
        <f>'UC Withheld Payment by Hospital'!L322+'UC Withheld Payment by Hospital'!V322</f>
        <v>9096686.2618120704</v>
      </c>
      <c r="U322" s="11">
        <f>(R322/$R$1)*'UPL Debt Allocated by DY'!$E$4</f>
        <v>191918.90768125703</v>
      </c>
      <c r="V322" s="11">
        <f>(S322/$S$1)*'UPL Debt Allocated by DY'!$E$5</f>
        <v>241317.8234296623</v>
      </c>
      <c r="W322" s="11">
        <f>(T322/$T$1)*'UPL Debt Allocated by DY'!$E$6</f>
        <v>248737.42593958619</v>
      </c>
      <c r="X322" s="11">
        <f>'UC Withheld Payment by Hospital'!J322+'UC Withheld Payment by Hospital'!AA322</f>
        <v>7301718.0292190202</v>
      </c>
      <c r="Y322" s="11">
        <f>'UC Withheld Payment by Hospital'!K322+'UC Withheld Payment by Hospital'!AB322</f>
        <v>8384681.7000000002</v>
      </c>
      <c r="Z322" s="11">
        <f>'UC Withheld Payment by Hospital'!L322+'UC Withheld Payment by Hospital'!AC322</f>
        <v>8628879.9199999981</v>
      </c>
      <c r="AA322" s="11">
        <f>(X322/$X$1)*'UPL Debt Allocated by DY'!$E$4</f>
        <v>199675.92234277012</v>
      </c>
      <c r="AB322" s="11">
        <f>(Y322/$Y$1)*'UPL Debt Allocated by DY'!$E$5</f>
        <v>229267.50680863985</v>
      </c>
      <c r="AC322" s="11">
        <f>(Z322/$Z$1)*'UPL Debt Allocated by DY'!$E$6</f>
        <v>235945.85085921487</v>
      </c>
    </row>
    <row r="323" spans="1:29" ht="16.2" x14ac:dyDescent="0.3">
      <c r="A323" s="13" t="s">
        <v>530</v>
      </c>
      <c r="B323" s="13" t="s">
        <v>530</v>
      </c>
      <c r="C323" s="12" t="s">
        <v>192</v>
      </c>
      <c r="D323" s="12" t="s">
        <v>13</v>
      </c>
      <c r="E323" s="12" t="s">
        <v>14</v>
      </c>
      <c r="F323" s="12"/>
      <c r="G323" s="12" t="s">
        <v>720</v>
      </c>
      <c r="H323" s="11">
        <v>148432.26</v>
      </c>
      <c r="I323" s="11">
        <f>(H323/$H$1)*'UPL Debt Allocated by DY'!$E$2</f>
        <v>1519.471924552334</v>
      </c>
      <c r="J323" s="11">
        <v>558216.22</v>
      </c>
      <c r="K323" s="11">
        <f>(J323/$J$1)*'UPL Debt Allocated by DY'!$E$3</f>
        <v>9396.5338055378124</v>
      </c>
      <c r="L323" s="11">
        <f>'UC Withheld Payment by Hospital'!J323+'UC Withheld Payment by Hospital'!M323</f>
        <v>419378.14670358016</v>
      </c>
      <c r="M323" s="11">
        <f>'UC Withheld Payment by Hospital'!K323+'UC Withheld Payment by Hospital'!N323</f>
        <v>2247443.3047022037</v>
      </c>
      <c r="N323" s="11">
        <f>'UC Withheld Payment by Hospital'!L323+'UC Withheld Payment by Hospital'!O323</f>
        <v>1363874.7365616329</v>
      </c>
      <c r="O323" s="11">
        <f>(L323/$L$1)*'UPL Debt Allocated by DY'!$E$4</f>
        <v>11468.495211447605</v>
      </c>
      <c r="P323" s="11">
        <f>(M323/$M$1)*'UPL Debt Allocated by DY'!$E$5</f>
        <v>61453.224057729472</v>
      </c>
      <c r="Q323" s="11">
        <f>(N323/$N$1)*'UPL Debt Allocated by DY'!$E$6</f>
        <v>37293.436479229902</v>
      </c>
      <c r="R323" s="11">
        <f>'UC Withheld Payment by Hospital'!J323+'UC Withheld Payment by Hospital'!T323</f>
        <v>419378.14670358016</v>
      </c>
      <c r="S323" s="11">
        <f>'UC Withheld Payment by Hospital'!K323+'UC Withheld Payment by Hospital'!U323</f>
        <v>2247443.3047022037</v>
      </c>
      <c r="T323" s="11">
        <f>'UC Withheld Payment by Hospital'!L323+'UC Withheld Payment by Hospital'!V323</f>
        <v>1363874.7365616329</v>
      </c>
      <c r="U323" s="11">
        <f>(R323/$R$1)*'UPL Debt Allocated by DY'!$E$4</f>
        <v>11468.495211447605</v>
      </c>
      <c r="V323" s="11">
        <f>(S323/$S$1)*'UPL Debt Allocated by DY'!$E$5</f>
        <v>61453.224057729443</v>
      </c>
      <c r="W323" s="11">
        <f>(T323/$T$1)*'UPL Debt Allocated by DY'!$E$6</f>
        <v>37293.436479229902</v>
      </c>
      <c r="X323" s="11">
        <f>'UC Withheld Payment by Hospital'!J323+'UC Withheld Payment by Hospital'!AA323</f>
        <v>1652066.0080149414</v>
      </c>
      <c r="Y323" s="11">
        <f>'UC Withheld Payment by Hospital'!K323+'UC Withheld Payment by Hospital'!AB323</f>
        <v>2191728.024528299</v>
      </c>
      <c r="Z323" s="11">
        <f>'UC Withheld Payment by Hospital'!L323+'UC Withheld Payment by Hospital'!AC323</f>
        <v>1410137.0074749622</v>
      </c>
      <c r="AA323" s="11">
        <f>(X323/$X$1)*'UPL Debt Allocated by DY'!$E$4</f>
        <v>45178.107755114841</v>
      </c>
      <c r="AB323" s="11">
        <f>(Y323/$Y$1)*'UPL Debt Allocated by DY'!$E$5</f>
        <v>59929.766896962654</v>
      </c>
      <c r="AC323" s="11">
        <f>(Z323/$Z$1)*'UPL Debt Allocated by DY'!$E$6</f>
        <v>38558.419996734301</v>
      </c>
    </row>
    <row r="324" spans="1:29" ht="16.2" x14ac:dyDescent="0.3">
      <c r="A324" s="13" t="s">
        <v>531</v>
      </c>
      <c r="B324" s="13" t="s">
        <v>531</v>
      </c>
      <c r="C324" s="12" t="s">
        <v>193</v>
      </c>
      <c r="D324" s="12" t="s">
        <v>13</v>
      </c>
      <c r="E324" s="12"/>
      <c r="F324" s="12"/>
      <c r="G324" s="12" t="s">
        <v>653</v>
      </c>
      <c r="H324" s="11">
        <v>397876.14</v>
      </c>
      <c r="I324" s="11">
        <f>(H324/$H$1)*'UPL Debt Allocated by DY'!$E$2</f>
        <v>4072.979985477913</v>
      </c>
      <c r="J324" s="11">
        <v>6895852.1299999999</v>
      </c>
      <c r="K324" s="11">
        <f>(J324/$J$1)*'UPL Debt Allocated by DY'!$E$3</f>
        <v>116078.86932689798</v>
      </c>
      <c r="L324" s="11">
        <f>'UC Withheld Payment by Hospital'!J324+'UC Withheld Payment by Hospital'!M324</f>
        <v>5825433.5395762855</v>
      </c>
      <c r="M324" s="11">
        <f>'UC Withheld Payment by Hospital'!K324+'UC Withheld Payment by Hospital'!N324</f>
        <v>6069840.5979756424</v>
      </c>
      <c r="N324" s="11">
        <f>'UC Withheld Payment by Hospital'!L324+'UC Withheld Payment by Hospital'!O324</f>
        <v>6689949.4530645721</v>
      </c>
      <c r="O324" s="11">
        <f>(L324/$L$1)*'UPL Debt Allocated by DY'!$E$4</f>
        <v>159304.8116082644</v>
      </c>
      <c r="P324" s="11">
        <f>(M324/$M$1)*'UPL Debt Allocated by DY'!$E$5</f>
        <v>165971.38334109186</v>
      </c>
      <c r="Q324" s="11">
        <f>(N324/$N$1)*'UPL Debt Allocated by DY'!$E$6</f>
        <v>182928.23988080962</v>
      </c>
      <c r="R324" s="11">
        <f>'UC Withheld Payment by Hospital'!J324+'UC Withheld Payment by Hospital'!T324</f>
        <v>5838006.9940930232</v>
      </c>
      <c r="S324" s="11">
        <f>'UC Withheld Payment by Hospital'!K324+'UC Withheld Payment by Hospital'!U324</f>
        <v>6085468.7167375926</v>
      </c>
      <c r="T324" s="11">
        <f>'UC Withheld Payment by Hospital'!L324+'UC Withheld Payment by Hospital'!V324</f>
        <v>6720256.6639228053</v>
      </c>
      <c r="U324" s="11">
        <f>(R324/$R$1)*'UPL Debt Allocated by DY'!$E$4</f>
        <v>159648.65070443571</v>
      </c>
      <c r="V324" s="11">
        <f>(S324/$S$1)*'UPL Debt Allocated by DY'!$E$5</f>
        <v>166398.71260090874</v>
      </c>
      <c r="W324" s="11">
        <f>(T324/$T$1)*'UPL Debt Allocated by DY'!$E$6</f>
        <v>183756.95238108921</v>
      </c>
      <c r="X324" s="11">
        <f>'UC Withheld Payment by Hospital'!J324+'UC Withheld Payment by Hospital'!AA324</f>
        <v>5532441.5499999998</v>
      </c>
      <c r="Y324" s="11">
        <f>'UC Withheld Payment by Hospital'!K324+'UC Withheld Payment by Hospital'!AB324</f>
        <v>5762181.2620969871</v>
      </c>
      <c r="Z324" s="11">
        <f>'UC Withheld Payment by Hospital'!L324+'UC Withheld Payment by Hospital'!AC324</f>
        <v>6463919.010823519</v>
      </c>
      <c r="AA324" s="11">
        <f>(X324/$X$1)*'UPL Debt Allocated by DY'!$E$4</f>
        <v>151292.52661950179</v>
      </c>
      <c r="AB324" s="11">
        <f>(Y324/$Y$1)*'UPL Debt Allocated by DY'!$E$5</f>
        <v>157558.86496447897</v>
      </c>
      <c r="AC324" s="11">
        <f>(Z324/$Z$1)*'UPL Debt Allocated by DY'!$E$6</f>
        <v>176747.72218800444</v>
      </c>
    </row>
    <row r="325" spans="1:29" ht="16.2" x14ac:dyDescent="0.3">
      <c r="A325" s="13" t="s">
        <v>532</v>
      </c>
      <c r="B325" s="13" t="s">
        <v>532</v>
      </c>
      <c r="C325" s="12" t="s">
        <v>719</v>
      </c>
      <c r="D325" s="12" t="s">
        <v>13</v>
      </c>
      <c r="E325" s="12"/>
      <c r="F325" s="12"/>
      <c r="G325" s="12" t="s">
        <v>653</v>
      </c>
      <c r="H325" s="11">
        <v>0</v>
      </c>
      <c r="I325" s="11">
        <f>(H325/$H$1)*'UPL Debt Allocated by DY'!$E$2</f>
        <v>0</v>
      </c>
      <c r="J325" s="11">
        <v>0</v>
      </c>
      <c r="K325" s="11">
        <f>(J325/$J$1)*'UPL Debt Allocated by DY'!$E$3</f>
        <v>0</v>
      </c>
      <c r="L325" s="11">
        <f>'UC Withheld Payment by Hospital'!J325+'UC Withheld Payment by Hospital'!M325</f>
        <v>0</v>
      </c>
      <c r="M325" s="11">
        <f>'UC Withheld Payment by Hospital'!K325+'UC Withheld Payment by Hospital'!N325</f>
        <v>0</v>
      </c>
      <c r="N325" s="11">
        <f>'UC Withheld Payment by Hospital'!L325+'UC Withheld Payment by Hospital'!O325</f>
        <v>4243101.185205589</v>
      </c>
      <c r="O325" s="11">
        <f>(L325/$L$1)*'UPL Debt Allocated by DY'!$E$4</f>
        <v>0</v>
      </c>
      <c r="P325" s="11">
        <f>(M325/$M$1)*'UPL Debt Allocated by DY'!$E$5</f>
        <v>0</v>
      </c>
      <c r="Q325" s="11">
        <f>(N325/$N$1)*'UPL Debt Allocated by DY'!$E$6</f>
        <v>116022.25650453565</v>
      </c>
      <c r="R325" s="11">
        <f>'UC Withheld Payment by Hospital'!J325+'UC Withheld Payment by Hospital'!T325</f>
        <v>0</v>
      </c>
      <c r="S325" s="11">
        <f>'UC Withheld Payment by Hospital'!K325+'UC Withheld Payment by Hospital'!U325</f>
        <v>0</v>
      </c>
      <c r="T325" s="11">
        <f>'UC Withheld Payment by Hospital'!L325+'UC Withheld Payment by Hospital'!V325</f>
        <v>4274335.081517756</v>
      </c>
      <c r="U325" s="11">
        <f>(R325/$R$1)*'UPL Debt Allocated by DY'!$E$4</f>
        <v>0</v>
      </c>
      <c r="V325" s="11">
        <f>(S325/$S$1)*'UPL Debt Allocated by DY'!$E$5</f>
        <v>0</v>
      </c>
      <c r="W325" s="11">
        <f>(T325/$T$1)*'UPL Debt Allocated by DY'!$E$6</f>
        <v>116876.3080511265</v>
      </c>
      <c r="X325" s="11">
        <f>'UC Withheld Payment by Hospital'!J325+'UC Withheld Payment by Hospital'!AA325</f>
        <v>0</v>
      </c>
      <c r="Y325" s="11">
        <f>'UC Withheld Payment by Hospital'!K325+'UC Withheld Payment by Hospital'!AB325</f>
        <v>0</v>
      </c>
      <c r="Z325" s="11">
        <f>'UC Withheld Payment by Hospital'!L325+'UC Withheld Payment by Hospital'!AC325</f>
        <v>5146113.5883108126</v>
      </c>
      <c r="AA325" s="11">
        <f>(X325/$X$1)*'UPL Debt Allocated by DY'!$E$4</f>
        <v>0</v>
      </c>
      <c r="AB325" s="11">
        <f>(Y325/$Y$1)*'UPL Debt Allocated by DY'!$E$5</f>
        <v>0</v>
      </c>
      <c r="AC325" s="11">
        <f>(Z325/$Z$1)*'UPL Debt Allocated by DY'!$E$6</f>
        <v>140713.99306390653</v>
      </c>
    </row>
    <row r="326" spans="1:29" ht="16.2" x14ac:dyDescent="0.3">
      <c r="A326" s="13" t="s">
        <v>533</v>
      </c>
      <c r="B326" s="13" t="s">
        <v>533</v>
      </c>
      <c r="C326" s="12" t="s">
        <v>718</v>
      </c>
      <c r="D326" s="12" t="s">
        <v>13</v>
      </c>
      <c r="E326" s="12"/>
      <c r="F326" s="12"/>
      <c r="G326" s="12" t="s">
        <v>717</v>
      </c>
      <c r="H326" s="11">
        <v>153490.97999999998</v>
      </c>
      <c r="I326" s="11">
        <f>(H326/$H$1)*'UPL Debt Allocated by DY'!$E$2</f>
        <v>1571.2570487171977</v>
      </c>
      <c r="J326" s="11">
        <v>88488.29</v>
      </c>
      <c r="K326" s="11">
        <f>(J326/$J$1)*'UPL Debt Allocated by DY'!$E$3</f>
        <v>1489.5360947756651</v>
      </c>
      <c r="L326" s="11">
        <f>'UC Withheld Payment by Hospital'!J326+'UC Withheld Payment by Hospital'!M326</f>
        <v>232521.51199148782</v>
      </c>
      <c r="M326" s="11">
        <f>'UC Withheld Payment by Hospital'!K326+'UC Withheld Payment by Hospital'!N326</f>
        <v>310095.2489961026</v>
      </c>
      <c r="N326" s="11">
        <f>'UC Withheld Payment by Hospital'!L326+'UC Withheld Payment by Hospital'!O326</f>
        <v>436614.55907641613</v>
      </c>
      <c r="O326" s="11">
        <f>(L326/$L$1)*'UPL Debt Allocated by DY'!$E$4</f>
        <v>6358.6332950194474</v>
      </c>
      <c r="P326" s="11">
        <f>(M326/$M$1)*'UPL Debt Allocated by DY'!$E$5</f>
        <v>8479.125046636027</v>
      </c>
      <c r="Q326" s="11">
        <f>(N326/$N$1)*'UPL Debt Allocated by DY'!$E$6</f>
        <v>11938.675076475751</v>
      </c>
      <c r="R326" s="11">
        <f>'UC Withheld Payment by Hospital'!J326+'UC Withheld Payment by Hospital'!T326</f>
        <v>232989.40542607234</v>
      </c>
      <c r="S326" s="11">
        <f>'UC Withheld Payment by Hospital'!K326+'UC Withheld Payment by Hospital'!U326</f>
        <v>310896.28836720547</v>
      </c>
      <c r="T326" s="11">
        <f>'UC Withheld Payment by Hospital'!L326+'UC Withheld Payment by Hospital'!V326</f>
        <v>438231.60622938251</v>
      </c>
      <c r="U326" s="11">
        <f>(R326/$R$1)*'UPL Debt Allocated by DY'!$E$4</f>
        <v>6371.4285101640098</v>
      </c>
      <c r="V326" s="11">
        <f>(S326/$S$1)*'UPL Debt Allocated by DY'!$E$5</f>
        <v>8501.0283586566002</v>
      </c>
      <c r="W326" s="11">
        <f>(T326/$T$1)*'UPL Debt Allocated by DY'!$E$6</f>
        <v>11982.891193738178</v>
      </c>
      <c r="X326" s="11">
        <f>'UC Withheld Payment by Hospital'!J326+'UC Withheld Payment by Hospital'!AA326</f>
        <v>221618.46000000002</v>
      </c>
      <c r="Y326" s="11">
        <f>'UC Withheld Payment by Hospital'!K326+'UC Withheld Payment by Hospital'!AB326</f>
        <v>294709.96227846877</v>
      </c>
      <c r="Z326" s="11">
        <f>'UC Withheld Payment by Hospital'!L326+'UC Withheld Payment by Hospital'!AC326</f>
        <v>417091.48</v>
      </c>
      <c r="AA326" s="11">
        <f>(X326/$X$1)*'UPL Debt Allocated by DY'!$E$4</f>
        <v>6060.4737448917094</v>
      </c>
      <c r="AB326" s="11">
        <f>(Y326/$Y$1)*'UPL Debt Allocated by DY'!$E$5</f>
        <v>8058.4356927052859</v>
      </c>
      <c r="AC326" s="11">
        <f>(Z326/$Z$1)*'UPL Debt Allocated by DY'!$E$6</f>
        <v>11404.841074057875</v>
      </c>
    </row>
    <row r="327" spans="1:29" ht="16.2" x14ac:dyDescent="0.3">
      <c r="A327" s="13" t="s">
        <v>534</v>
      </c>
      <c r="B327" s="13" t="s">
        <v>534</v>
      </c>
      <c r="C327" s="12" t="s">
        <v>716</v>
      </c>
      <c r="D327" s="12" t="s">
        <v>13</v>
      </c>
      <c r="E327" s="12" t="s">
        <v>14</v>
      </c>
      <c r="F327" s="12"/>
      <c r="G327" s="12" t="s">
        <v>715</v>
      </c>
      <c r="H327" s="11">
        <v>827268.28</v>
      </c>
      <c r="I327" s="11">
        <f>(H327/$H$1)*'UPL Debt Allocated by DY'!$E$2</f>
        <v>8468.583079801514</v>
      </c>
      <c r="J327" s="11">
        <v>404120</v>
      </c>
      <c r="K327" s="11">
        <f>(J327/$J$1)*'UPL Debt Allocated by DY'!$E$3</f>
        <v>6802.6100020775839</v>
      </c>
      <c r="L327" s="11">
        <f>'UC Withheld Payment by Hospital'!J327+'UC Withheld Payment by Hospital'!M327</f>
        <v>1088978.9206576315</v>
      </c>
      <c r="M327" s="11">
        <f>'UC Withheld Payment by Hospital'!K327+'UC Withheld Payment by Hospital'!N327</f>
        <v>945476.24794011668</v>
      </c>
      <c r="N327" s="11">
        <f>'UC Withheld Payment by Hospital'!L327+'UC Withheld Payment by Hospital'!O327</f>
        <v>1229315.3512652288</v>
      </c>
      <c r="O327" s="11">
        <f>(L327/$L$1)*'UPL Debt Allocated by DY'!$E$4</f>
        <v>29779.686030604542</v>
      </c>
      <c r="P327" s="11">
        <f>(M327/$M$1)*'UPL Debt Allocated by DY'!$E$5</f>
        <v>25852.73834688534</v>
      </c>
      <c r="Q327" s="11">
        <f>(N327/$N$1)*'UPL Debt Allocated by DY'!$E$6</f>
        <v>33614.079604502062</v>
      </c>
      <c r="R327" s="11">
        <f>'UC Withheld Payment by Hospital'!J327+'UC Withheld Payment by Hospital'!T327</f>
        <v>1088978.9206576315</v>
      </c>
      <c r="S327" s="11">
        <f>'UC Withheld Payment by Hospital'!K327+'UC Withheld Payment by Hospital'!U327</f>
        <v>945476.24794011668</v>
      </c>
      <c r="T327" s="11">
        <f>'UC Withheld Payment by Hospital'!L327+'UC Withheld Payment by Hospital'!V327</f>
        <v>1229315.3512652288</v>
      </c>
      <c r="U327" s="11">
        <f>(R327/$R$1)*'UPL Debt Allocated by DY'!$E$4</f>
        <v>29779.686030604542</v>
      </c>
      <c r="V327" s="11">
        <f>(S327/$S$1)*'UPL Debt Allocated by DY'!$E$5</f>
        <v>25852.738346885326</v>
      </c>
      <c r="W327" s="11">
        <f>(T327/$T$1)*'UPL Debt Allocated by DY'!$E$6</f>
        <v>33614.079604502062</v>
      </c>
      <c r="X327" s="11">
        <f>'UC Withheld Payment by Hospital'!J327+'UC Withheld Payment by Hospital'!AA327</f>
        <v>1082608.4000000001</v>
      </c>
      <c r="Y327" s="11">
        <f>'UC Withheld Payment by Hospital'!K327+'UC Withheld Payment by Hospital'!AB327</f>
        <v>931125.74</v>
      </c>
      <c r="Z327" s="11">
        <f>'UC Withheld Payment by Hospital'!L327+'UC Withheld Payment by Hospital'!AC327</f>
        <v>1200709.3800000001</v>
      </c>
      <c r="AA327" s="11">
        <f>(X327/$X$1)*'UPL Debt Allocated by DY'!$E$4</f>
        <v>29605.475032175669</v>
      </c>
      <c r="AB327" s="11">
        <f>(Y327/$Y$1)*'UPL Debt Allocated by DY'!$E$5</f>
        <v>25460.343585272873</v>
      </c>
      <c r="AC327" s="11">
        <f>(Z327/$Z$1)*'UPL Debt Allocated by DY'!$E$6</f>
        <v>32831.885357693151</v>
      </c>
    </row>
    <row r="328" spans="1:29" ht="16.2" x14ac:dyDescent="0.3">
      <c r="A328" s="13" t="s">
        <v>535</v>
      </c>
      <c r="B328" s="13" t="s">
        <v>535</v>
      </c>
      <c r="C328" s="12" t="s">
        <v>194</v>
      </c>
      <c r="D328" s="12" t="s">
        <v>28</v>
      </c>
      <c r="E328" s="12" t="s">
        <v>14</v>
      </c>
      <c r="F328" s="12"/>
      <c r="G328" s="12" t="s">
        <v>714</v>
      </c>
      <c r="H328" s="11">
        <v>2460028.63</v>
      </c>
      <c r="I328" s="11">
        <f>(H328/$H$1)*'UPL Debt Allocated by DY'!$E$2</f>
        <v>25182.830449930098</v>
      </c>
      <c r="J328" s="11">
        <v>1178879</v>
      </c>
      <c r="K328" s="11">
        <f>(J328/$J$1)*'UPL Debt Allocated by DY'!$E$3</f>
        <v>19844.239524495744</v>
      </c>
      <c r="L328" s="11">
        <f>'UC Withheld Payment by Hospital'!J328+'UC Withheld Payment by Hospital'!M328</f>
        <v>1871457.5591098375</v>
      </c>
      <c r="M328" s="11">
        <f>'UC Withheld Payment by Hospital'!K328+'UC Withheld Payment by Hospital'!N328</f>
        <v>2063484.6253845263</v>
      </c>
      <c r="N328" s="11">
        <f>'UC Withheld Payment by Hospital'!L328+'UC Withheld Payment by Hospital'!O328</f>
        <v>1651565.0573872162</v>
      </c>
      <c r="O328" s="11">
        <f>(L328/$L$1)*'UPL Debt Allocated by DY'!$E$4</f>
        <v>51177.683491096817</v>
      </c>
      <c r="P328" s="11">
        <f>(M328/$M$1)*'UPL Debt Allocated by DY'!$E$5</f>
        <v>56423.128787330119</v>
      </c>
      <c r="Q328" s="11">
        <f>(N328/$N$1)*'UPL Debt Allocated by DY'!$E$6</f>
        <v>45159.965873598027</v>
      </c>
      <c r="R328" s="11">
        <f>'UC Withheld Payment by Hospital'!J328+'UC Withheld Payment by Hospital'!T328</f>
        <v>1873002.7383034704</v>
      </c>
      <c r="S328" s="11">
        <f>'UC Withheld Payment by Hospital'!K328+'UC Withheld Payment by Hospital'!U328</f>
        <v>2065353.1090401055</v>
      </c>
      <c r="T328" s="11">
        <f>'UC Withheld Payment by Hospital'!L328+'UC Withheld Payment by Hospital'!V328</f>
        <v>1651565.0573872162</v>
      </c>
      <c r="U328" s="11">
        <f>(R328/$R$1)*'UPL Debt Allocated by DY'!$E$4</f>
        <v>51219.938626044357</v>
      </c>
      <c r="V328" s="11">
        <f>(S328/$S$1)*'UPL Debt Allocated by DY'!$E$5</f>
        <v>56474.219884709186</v>
      </c>
      <c r="W328" s="11">
        <f>(T328/$T$1)*'UPL Debt Allocated by DY'!$E$6</f>
        <v>45159.965873598027</v>
      </c>
      <c r="X328" s="11">
        <f>'UC Withheld Payment by Hospital'!J328+'UC Withheld Payment by Hospital'!AA328</f>
        <v>1825692.1957975181</v>
      </c>
      <c r="Y328" s="11">
        <f>'UC Withheld Payment by Hospital'!K328+'UC Withheld Payment by Hospital'!AB328</f>
        <v>2002046.1674639164</v>
      </c>
      <c r="Z328" s="11">
        <f>'UC Withheld Payment by Hospital'!L328+'UC Withheld Payment by Hospital'!AC328</f>
        <v>1591665.5114699139</v>
      </c>
      <c r="AA328" s="11">
        <f>(X328/$X$1)*'UPL Debt Allocated by DY'!$E$4</f>
        <v>49926.16417822121</v>
      </c>
      <c r="AB328" s="11">
        <f>(Y328/$Y$1)*'UPL Debt Allocated by DY'!$E$5</f>
        <v>54743.179258700395</v>
      </c>
      <c r="AC328" s="11">
        <f>(Z328/$Z$1)*'UPL Debt Allocated by DY'!$E$6</f>
        <v>43522.088251175519</v>
      </c>
    </row>
    <row r="329" spans="1:29" ht="16.2" x14ac:dyDescent="0.3">
      <c r="A329" s="13" t="s">
        <v>536</v>
      </c>
      <c r="B329" s="13" t="s">
        <v>536</v>
      </c>
      <c r="C329" s="12" t="s">
        <v>713</v>
      </c>
      <c r="D329" s="12" t="s">
        <v>28</v>
      </c>
      <c r="E329" s="12" t="s">
        <v>14</v>
      </c>
      <c r="F329" s="12"/>
      <c r="G329" s="12" t="s">
        <v>712</v>
      </c>
      <c r="H329" s="11">
        <v>1594922.03</v>
      </c>
      <c r="I329" s="11">
        <f>(H329/$H$1)*'UPL Debt Allocated by DY'!$E$2</f>
        <v>16326.903911824931</v>
      </c>
      <c r="J329" s="11">
        <v>1021015.14</v>
      </c>
      <c r="K329" s="11">
        <f>(J329/$J$1)*'UPL Debt Allocated by DY'!$E$3</f>
        <v>17186.894495785029</v>
      </c>
      <c r="L329" s="11">
        <f>'UC Withheld Payment by Hospital'!J329+'UC Withheld Payment by Hospital'!M329</f>
        <v>452464.56158903084</v>
      </c>
      <c r="M329" s="11">
        <f>'UC Withheld Payment by Hospital'!K329+'UC Withheld Payment by Hospital'!N329</f>
        <v>1592105.0656588897</v>
      </c>
      <c r="N329" s="11">
        <f>'UC Withheld Payment by Hospital'!L329+'UC Withheld Payment by Hospital'!O329</f>
        <v>1725438.2904991354</v>
      </c>
      <c r="O329" s="11">
        <f>(L329/$L$1)*'UPL Debt Allocated by DY'!$E$4</f>
        <v>12373.29054630314</v>
      </c>
      <c r="P329" s="11">
        <f>(M329/$M$1)*'UPL Debt Allocated by DY'!$E$5</f>
        <v>43533.90767129766</v>
      </c>
      <c r="Q329" s="11">
        <f>(N329/$N$1)*'UPL Debt Allocated by DY'!$E$6</f>
        <v>47179.936368483868</v>
      </c>
      <c r="R329" s="11">
        <f>'UC Withheld Payment by Hospital'!J329+'UC Withheld Payment by Hospital'!T329</f>
        <v>452873.12144488055</v>
      </c>
      <c r="S329" s="11">
        <f>'UC Withheld Payment by Hospital'!K329+'UC Withheld Payment by Hospital'!U329</f>
        <v>1592105.0656588897</v>
      </c>
      <c r="T329" s="11">
        <f>'UC Withheld Payment by Hospital'!L329+'UC Withheld Payment by Hospital'!V329</f>
        <v>1725438.2904991354</v>
      </c>
      <c r="U329" s="11">
        <f>(R329/$R$1)*'UPL Debt Allocated by DY'!$E$4</f>
        <v>12384.463199878994</v>
      </c>
      <c r="V329" s="11">
        <f>(S329/$S$1)*'UPL Debt Allocated by DY'!$E$5</f>
        <v>43533.907671297638</v>
      </c>
      <c r="W329" s="11">
        <f>(T329/$T$1)*'UPL Debt Allocated by DY'!$E$6</f>
        <v>47179.936368483868</v>
      </c>
      <c r="X329" s="11">
        <f>'UC Withheld Payment by Hospital'!J329+'UC Withheld Payment by Hospital'!AA329</f>
        <v>447257.33539782465</v>
      </c>
      <c r="Y329" s="11">
        <f>'UC Withheld Payment by Hospital'!K329+'UC Withheld Payment by Hospital'!AB329</f>
        <v>1544870.0742351261</v>
      </c>
      <c r="Z329" s="11">
        <f>'UC Withheld Payment by Hospital'!L329+'UC Withheld Payment by Hospital'!AC329</f>
        <v>1654847.8340295469</v>
      </c>
      <c r="AA329" s="11">
        <f>(X329/$X$1)*'UPL Debt Allocated by DY'!$E$4</f>
        <v>12230.891498789142</v>
      </c>
      <c r="AB329" s="11">
        <f>(Y329/$Y$1)*'UPL Debt Allocated by DY'!$E$5</f>
        <v>42242.332259692783</v>
      </c>
      <c r="AC329" s="11">
        <f>(Z329/$Z$1)*'UPL Debt Allocated by DY'!$E$6</f>
        <v>45249.729265282243</v>
      </c>
    </row>
    <row r="330" spans="1:29" ht="16.2" x14ac:dyDescent="0.3">
      <c r="A330" s="13" t="s">
        <v>537</v>
      </c>
      <c r="B330" s="13" t="s">
        <v>537</v>
      </c>
      <c r="C330" s="12" t="s">
        <v>195</v>
      </c>
      <c r="D330" s="12" t="s">
        <v>28</v>
      </c>
      <c r="E330" s="12" t="s">
        <v>14</v>
      </c>
      <c r="F330" s="12"/>
      <c r="G330" s="12" t="s">
        <v>711</v>
      </c>
      <c r="H330" s="11">
        <v>1316882.58</v>
      </c>
      <c r="I330" s="11">
        <f>(H330/$H$1)*'UPL Debt Allocated by DY'!$E$2</f>
        <v>13480.668611001698</v>
      </c>
      <c r="J330" s="11">
        <v>613064.47</v>
      </c>
      <c r="K330" s="11">
        <f>(J330/$J$1)*'UPL Debt Allocated by DY'!$E$3</f>
        <v>10319.802275414217</v>
      </c>
      <c r="L330" s="11">
        <f>'UC Withheld Payment by Hospital'!J330+'UC Withheld Payment by Hospital'!M330</f>
        <v>746825.63699559099</v>
      </c>
      <c r="M330" s="11">
        <f>'UC Withheld Payment by Hospital'!K330+'UC Withheld Payment by Hospital'!N330</f>
        <v>527034.1439885993</v>
      </c>
      <c r="N330" s="11">
        <f>'UC Withheld Payment by Hospital'!L330+'UC Withheld Payment by Hospital'!O330</f>
        <v>561863.33269705228</v>
      </c>
      <c r="O330" s="11">
        <f>(L330/$L$1)*'UPL Debt Allocated by DY'!$E$4</f>
        <v>20423.015145145437</v>
      </c>
      <c r="P330" s="11">
        <f>(M330/$M$1)*'UPL Debt Allocated by DY'!$E$5</f>
        <v>14411.018631189274</v>
      </c>
      <c r="Q330" s="11">
        <f>(N330/$N$1)*'UPL Debt Allocated by DY'!$E$6</f>
        <v>15363.445004319898</v>
      </c>
      <c r="R330" s="11">
        <f>'UC Withheld Payment by Hospital'!J330+'UC Withheld Payment by Hospital'!T330</f>
        <v>747282.90617045353</v>
      </c>
      <c r="S330" s="11">
        <f>'UC Withheld Payment by Hospital'!K330+'UC Withheld Payment by Hospital'!U330</f>
        <v>527034.1439885993</v>
      </c>
      <c r="T330" s="11">
        <f>'UC Withheld Payment by Hospital'!L330+'UC Withheld Payment by Hospital'!V330</f>
        <v>561863.33269705228</v>
      </c>
      <c r="U330" s="11">
        <f>(R330/$R$1)*'UPL Debt Allocated by DY'!$E$4</f>
        <v>20435.519824713207</v>
      </c>
      <c r="V330" s="11">
        <f>(S330/$S$1)*'UPL Debt Allocated by DY'!$E$5</f>
        <v>14411.018631189265</v>
      </c>
      <c r="W330" s="11">
        <f>(T330/$T$1)*'UPL Debt Allocated by DY'!$E$6</f>
        <v>15363.445004319898</v>
      </c>
      <c r="X330" s="11">
        <f>'UC Withheld Payment by Hospital'!J330+'UC Withheld Payment by Hospital'!AA330</f>
        <v>730854.08</v>
      </c>
      <c r="Y330" s="11">
        <f>'UC Withheld Payment by Hospital'!K330+'UC Withheld Payment by Hospital'!AB330</f>
        <v>507889.01745138376</v>
      </c>
      <c r="Z330" s="11">
        <f>'UC Withheld Payment by Hospital'!L330+'UC Withheld Payment by Hospital'!AC330</f>
        <v>545420.9878230521</v>
      </c>
      <c r="AA330" s="11">
        <f>(X330/$X$1)*'UPL Debt Allocated by DY'!$E$4</f>
        <v>19986.250076762488</v>
      </c>
      <c r="AB330" s="11">
        <f>(Y330/$Y$1)*'UPL Debt Allocated by DY'!$E$5</f>
        <v>13887.521665440028</v>
      </c>
      <c r="AC330" s="11">
        <f>(Z330/$Z$1)*'UPL Debt Allocated by DY'!$E$6</f>
        <v>14913.849797597315</v>
      </c>
    </row>
    <row r="331" spans="1:29" ht="16.2" x14ac:dyDescent="0.3">
      <c r="A331" s="13" t="s">
        <v>612</v>
      </c>
      <c r="B331" s="13" t="s">
        <v>612</v>
      </c>
      <c r="C331" s="12" t="s">
        <v>710</v>
      </c>
      <c r="D331" s="12" t="s">
        <v>13</v>
      </c>
      <c r="E331" s="12"/>
      <c r="F331" s="12"/>
      <c r="G331" s="12" t="s">
        <v>653</v>
      </c>
      <c r="H331" s="11">
        <v>0</v>
      </c>
      <c r="I331" s="11">
        <f>(H331/$H$1)*'UPL Debt Allocated by DY'!$E$2</f>
        <v>0</v>
      </c>
      <c r="J331" s="11">
        <v>0</v>
      </c>
      <c r="K331" s="11">
        <f>(J331/$J$1)*'UPL Debt Allocated by DY'!$E$3</f>
        <v>0</v>
      </c>
      <c r="L331" s="11">
        <f>'UC Withheld Payment by Hospital'!J331+'UC Withheld Payment by Hospital'!M331</f>
        <v>0</v>
      </c>
      <c r="M331" s="11">
        <f>'UC Withheld Payment by Hospital'!K331+'UC Withheld Payment by Hospital'!N331</f>
        <v>0</v>
      </c>
      <c r="N331" s="11">
        <f>'UC Withheld Payment by Hospital'!L331+'UC Withheld Payment by Hospital'!O331</f>
        <v>0</v>
      </c>
      <c r="O331" s="11">
        <f>(L331/$L$1)*'UPL Debt Allocated by DY'!$E$4</f>
        <v>0</v>
      </c>
      <c r="P331" s="11">
        <f>(M331/$M$1)*'UPL Debt Allocated by DY'!$E$5</f>
        <v>0</v>
      </c>
      <c r="Q331" s="11">
        <f>(N331/$N$1)*'UPL Debt Allocated by DY'!$E$6</f>
        <v>0</v>
      </c>
      <c r="R331" s="11">
        <f>'UC Withheld Payment by Hospital'!J331+'UC Withheld Payment by Hospital'!T331</f>
        <v>0</v>
      </c>
      <c r="S331" s="11">
        <f>'UC Withheld Payment by Hospital'!K331+'UC Withheld Payment by Hospital'!U331</f>
        <v>0</v>
      </c>
      <c r="T331" s="11">
        <f>'UC Withheld Payment by Hospital'!L331+'UC Withheld Payment by Hospital'!V331</f>
        <v>0</v>
      </c>
      <c r="U331" s="11">
        <f>(R331/$R$1)*'UPL Debt Allocated by DY'!$E$4</f>
        <v>0</v>
      </c>
      <c r="V331" s="11">
        <f>(S331/$S$1)*'UPL Debt Allocated by DY'!$E$5</f>
        <v>0</v>
      </c>
      <c r="W331" s="11">
        <f>(T331/$T$1)*'UPL Debt Allocated by DY'!$E$6</f>
        <v>0</v>
      </c>
      <c r="X331" s="11">
        <f>'UC Withheld Payment by Hospital'!J331+'UC Withheld Payment by Hospital'!AA331</f>
        <v>0</v>
      </c>
      <c r="Y331" s="11">
        <f>'UC Withheld Payment by Hospital'!K331+'UC Withheld Payment by Hospital'!AB331</f>
        <v>0</v>
      </c>
      <c r="Z331" s="11">
        <f>'UC Withheld Payment by Hospital'!L331+'UC Withheld Payment by Hospital'!AC331</f>
        <v>0</v>
      </c>
      <c r="AA331" s="11">
        <f>(X331/$X$1)*'UPL Debt Allocated by DY'!$E$4</f>
        <v>0</v>
      </c>
      <c r="AB331" s="11">
        <f>(Y331/$Y$1)*'UPL Debt Allocated by DY'!$E$5</f>
        <v>0</v>
      </c>
      <c r="AC331" s="11">
        <f>(Z331/$Z$1)*'UPL Debt Allocated by DY'!$E$6</f>
        <v>0</v>
      </c>
    </row>
    <row r="332" spans="1:29" ht="16.2" x14ac:dyDescent="0.3">
      <c r="A332" s="13" t="s">
        <v>538</v>
      </c>
      <c r="B332" s="13" t="s">
        <v>538</v>
      </c>
      <c r="C332" s="12" t="s">
        <v>709</v>
      </c>
      <c r="D332" s="12" t="s">
        <v>13</v>
      </c>
      <c r="E332" s="12"/>
      <c r="F332" s="12"/>
      <c r="G332" s="12" t="s">
        <v>708</v>
      </c>
      <c r="H332" s="11">
        <v>0</v>
      </c>
      <c r="I332" s="11">
        <f>(H332/$H$1)*'UPL Debt Allocated by DY'!$E$2</f>
        <v>0</v>
      </c>
      <c r="J332" s="11">
        <v>0</v>
      </c>
      <c r="K332" s="11">
        <f>(J332/$J$1)*'UPL Debt Allocated by DY'!$E$3</f>
        <v>0</v>
      </c>
      <c r="L332" s="11">
        <f>'UC Withheld Payment by Hospital'!J332+'UC Withheld Payment by Hospital'!M332</f>
        <v>0</v>
      </c>
      <c r="M332" s="11">
        <f>'UC Withheld Payment by Hospital'!K332+'UC Withheld Payment by Hospital'!N332</f>
        <v>0</v>
      </c>
      <c r="N332" s="11">
        <f>'UC Withheld Payment by Hospital'!L332+'UC Withheld Payment by Hospital'!O332</f>
        <v>369773.13434332027</v>
      </c>
      <c r="O332" s="11">
        <f>(L332/$L$1)*'UPL Debt Allocated by DY'!$E$4</f>
        <v>0</v>
      </c>
      <c r="P332" s="11">
        <f>(M332/$M$1)*'UPL Debt Allocated by DY'!$E$5</f>
        <v>0</v>
      </c>
      <c r="Q332" s="11">
        <f>(N332/$N$1)*'UPL Debt Allocated by DY'!$E$6</f>
        <v>10110.980523126062</v>
      </c>
      <c r="R332" s="11">
        <f>'UC Withheld Payment by Hospital'!J332+'UC Withheld Payment by Hospital'!T332</f>
        <v>0</v>
      </c>
      <c r="S332" s="11">
        <f>'UC Withheld Payment by Hospital'!K332+'UC Withheld Payment by Hospital'!U332</f>
        <v>0</v>
      </c>
      <c r="T332" s="11">
        <f>'UC Withheld Payment by Hospital'!L332+'UC Withheld Payment by Hospital'!V332</f>
        <v>400400.50576321146</v>
      </c>
      <c r="U332" s="11">
        <f>(R332/$R$1)*'UPL Debt Allocated by DY'!$E$4</f>
        <v>0</v>
      </c>
      <c r="V332" s="11">
        <f>(S332/$S$1)*'UPL Debt Allocated by DY'!$E$5</f>
        <v>0</v>
      </c>
      <c r="W332" s="11">
        <f>(T332/$T$1)*'UPL Debt Allocated by DY'!$E$6</f>
        <v>10948.447410629977</v>
      </c>
      <c r="X332" s="11">
        <f>'UC Withheld Payment by Hospital'!J332+'UC Withheld Payment by Hospital'!AA332</f>
        <v>0</v>
      </c>
      <c r="Y332" s="11">
        <f>'UC Withheld Payment by Hospital'!K332+'UC Withheld Payment by Hospital'!AB332</f>
        <v>0</v>
      </c>
      <c r="Z332" s="11">
        <f>'UC Withheld Payment by Hospital'!L332+'UC Withheld Payment by Hospital'!AC332</f>
        <v>2879418.4887485998</v>
      </c>
      <c r="AA332" s="11">
        <f>(X332/$X$1)*'UPL Debt Allocated by DY'!$E$4</f>
        <v>0</v>
      </c>
      <c r="AB332" s="11">
        <f>(Y332/$Y$1)*'UPL Debt Allocated by DY'!$E$5</f>
        <v>0</v>
      </c>
      <c r="AC332" s="11">
        <f>(Z332/$Z$1)*'UPL Debt Allocated by DY'!$E$6</f>
        <v>78734.071120037464</v>
      </c>
    </row>
    <row r="333" spans="1:29" ht="16.2" x14ac:dyDescent="0.3">
      <c r="A333" s="13" t="s">
        <v>539</v>
      </c>
      <c r="B333" s="13" t="s">
        <v>539</v>
      </c>
      <c r="C333" s="12" t="s">
        <v>196</v>
      </c>
      <c r="D333" s="12" t="s">
        <v>13</v>
      </c>
      <c r="E333" s="12" t="s">
        <v>14</v>
      </c>
      <c r="F333" s="12"/>
      <c r="G333" s="12" t="s">
        <v>707</v>
      </c>
      <c r="H333" s="11">
        <v>366117.61</v>
      </c>
      <c r="I333" s="11">
        <f>(H333/$H$1)*'UPL Debt Allocated by DY'!$E$2</f>
        <v>3747.8741446044196</v>
      </c>
      <c r="J333" s="11">
        <v>357343.2</v>
      </c>
      <c r="K333" s="11">
        <f>(J333/$J$1)*'UPL Debt Allocated by DY'!$E$3</f>
        <v>6015.2094093200312</v>
      </c>
      <c r="L333" s="11">
        <f>'UC Withheld Payment by Hospital'!J333+'UC Withheld Payment by Hospital'!M333</f>
        <v>839174.4266821479</v>
      </c>
      <c r="M333" s="11">
        <f>'UC Withheld Payment by Hospital'!K333+'UC Withheld Payment by Hospital'!N333</f>
        <v>538030.29724409827</v>
      </c>
      <c r="N333" s="11">
        <f>'UC Withheld Payment by Hospital'!L333+'UC Withheld Payment by Hospital'!O333</f>
        <v>469278.28836644965</v>
      </c>
      <c r="O333" s="11">
        <f>(L333/$L$1)*'UPL Debt Allocated by DY'!$E$4</f>
        <v>22948.424875309182</v>
      </c>
      <c r="P333" s="11">
        <f>(M333/$M$1)*'UPL Debt Allocated by DY'!$E$5</f>
        <v>14711.693210329702</v>
      </c>
      <c r="Q333" s="11">
        <f>(N333/$N$1)*'UPL Debt Allocated by DY'!$E$6</f>
        <v>12831.823604560961</v>
      </c>
      <c r="R333" s="11">
        <f>'UC Withheld Payment by Hospital'!J333+'UC Withheld Payment by Hospital'!T333</f>
        <v>839174.4266821479</v>
      </c>
      <c r="S333" s="11">
        <f>'UC Withheld Payment by Hospital'!K333+'UC Withheld Payment by Hospital'!U333</f>
        <v>538030.29724409827</v>
      </c>
      <c r="T333" s="11">
        <f>'UC Withheld Payment by Hospital'!L333+'UC Withheld Payment by Hospital'!V333</f>
        <v>469278.28836644965</v>
      </c>
      <c r="U333" s="11">
        <f>(R333/$R$1)*'UPL Debt Allocated by DY'!$E$4</f>
        <v>22948.424875309182</v>
      </c>
      <c r="V333" s="11">
        <f>(S333/$S$1)*'UPL Debt Allocated by DY'!$E$5</f>
        <v>14711.693210329695</v>
      </c>
      <c r="W333" s="11">
        <f>(T333/$T$1)*'UPL Debt Allocated by DY'!$E$6</f>
        <v>12831.823604560961</v>
      </c>
      <c r="X333" s="11">
        <f>'UC Withheld Payment by Hospital'!J333+'UC Withheld Payment by Hospital'!AA333</f>
        <v>1996934.0379518338</v>
      </c>
      <c r="Y333" s="11">
        <f>'UC Withheld Payment by Hospital'!K333+'UC Withheld Payment by Hospital'!AB333</f>
        <v>3117469.2479880303</v>
      </c>
      <c r="Z333" s="11">
        <f>'UC Withheld Payment by Hospital'!L333+'UC Withheld Payment by Hospital'!AC333</f>
        <v>2570523.1451548026</v>
      </c>
      <c r="AA333" s="11">
        <f>(X333/$X$1)*'UPL Debt Allocated by DY'!$E$4</f>
        <v>54609.017260058899</v>
      </c>
      <c r="AB333" s="11">
        <f>(Y333/$Y$1)*'UPL Debt Allocated by DY'!$E$5</f>
        <v>85242.878335956513</v>
      </c>
      <c r="AC333" s="11">
        <f>(Z333/$Z$1)*'UPL Debt Allocated by DY'!$E$6</f>
        <v>70287.717091890547</v>
      </c>
    </row>
    <row r="334" spans="1:29" ht="16.2" x14ac:dyDescent="0.3">
      <c r="A334" s="13" t="s">
        <v>540</v>
      </c>
      <c r="B334" s="13" t="s">
        <v>540</v>
      </c>
      <c r="C334" s="12" t="s">
        <v>197</v>
      </c>
      <c r="D334" s="12" t="s">
        <v>13</v>
      </c>
      <c r="E334" s="12"/>
      <c r="F334" s="12"/>
      <c r="G334" s="12" t="s">
        <v>673</v>
      </c>
      <c r="H334" s="11">
        <v>5004247.9800000004</v>
      </c>
      <c r="I334" s="11">
        <f>(H334/$H$1)*'UPL Debt Allocated by DY'!$E$2</f>
        <v>51227.504783041979</v>
      </c>
      <c r="J334" s="11">
        <v>7721524.4199999999</v>
      </c>
      <c r="K334" s="11">
        <f>(J334/$J$1)*'UPL Debt Allocated by DY'!$E$3</f>
        <v>129977.52957235058</v>
      </c>
      <c r="L334" s="11">
        <f>'UC Withheld Payment by Hospital'!J334+'UC Withheld Payment by Hospital'!M334</f>
        <v>7726601.7566672228</v>
      </c>
      <c r="M334" s="11">
        <f>'UC Withheld Payment by Hospital'!K334+'UC Withheld Payment by Hospital'!N334</f>
        <v>9753203.8522201106</v>
      </c>
      <c r="N334" s="11">
        <f>'UC Withheld Payment by Hospital'!L334+'UC Withheld Payment by Hospital'!O334</f>
        <v>11270666.514218891</v>
      </c>
      <c r="O334" s="11">
        <f>(L334/$L$1)*'UPL Debt Allocated by DY'!$E$4</f>
        <v>211294.97553369828</v>
      </c>
      <c r="P334" s="11">
        <f>(M334/$M$1)*'UPL Debt Allocated by DY'!$E$5</f>
        <v>266687.84941411961</v>
      </c>
      <c r="Q334" s="11">
        <f>(N334/$N$1)*'UPL Debt Allocated by DY'!$E$6</f>
        <v>308182.17718897643</v>
      </c>
      <c r="R334" s="11">
        <f>'UC Withheld Payment by Hospital'!J334+'UC Withheld Payment by Hospital'!T334</f>
        <v>7741628.4247611612</v>
      </c>
      <c r="S334" s="11">
        <f>'UC Withheld Payment by Hospital'!K334+'UC Withheld Payment by Hospital'!U334</f>
        <v>9774434.6165548377</v>
      </c>
      <c r="T334" s="11">
        <f>'UC Withheld Payment by Hospital'!L334+'UC Withheld Payment by Hospital'!V334</f>
        <v>11312935.096188646</v>
      </c>
      <c r="U334" s="11">
        <f>(R334/$R$1)*'UPL Debt Allocated by DY'!$E$4</f>
        <v>211705.90126369623</v>
      </c>
      <c r="V334" s="11">
        <f>(S334/$S$1)*'UPL Debt Allocated by DY'!$E$5</f>
        <v>267268.37525646179</v>
      </c>
      <c r="W334" s="11">
        <f>(T334/$T$1)*'UPL Debt Allocated by DY'!$E$6</f>
        <v>309337.95831351733</v>
      </c>
      <c r="X334" s="11">
        <f>'UC Withheld Payment by Hospital'!J334+'UC Withheld Payment by Hospital'!AA334</f>
        <v>7376443.9400000004</v>
      </c>
      <c r="Y334" s="11">
        <f>'UC Withheld Payment by Hospital'!K334+'UC Withheld Payment by Hospital'!AB334</f>
        <v>9320159.4499999993</v>
      </c>
      <c r="Z334" s="11">
        <f>'UC Withheld Payment by Hospital'!L334+'UC Withheld Payment by Hospital'!AC334</f>
        <v>10760345.67</v>
      </c>
      <c r="AA334" s="11">
        <f>(X334/$X$1)*'UPL Debt Allocated by DY'!$E$4</f>
        <v>201719.40924522062</v>
      </c>
      <c r="AB334" s="11">
        <f>(Y334/$Y$1)*'UPL Debt Allocated by DY'!$E$5</f>
        <v>254846.85007905355</v>
      </c>
      <c r="AC334" s="11">
        <f>(Z334/$Z$1)*'UPL Debt Allocated by DY'!$E$6</f>
        <v>294228.09659952013</v>
      </c>
    </row>
    <row r="335" spans="1:29" ht="16.2" x14ac:dyDescent="0.3">
      <c r="A335" s="13" t="s">
        <v>541</v>
      </c>
      <c r="B335" s="13" t="s">
        <v>541</v>
      </c>
      <c r="C335" s="12" t="s">
        <v>706</v>
      </c>
      <c r="D335" s="12" t="s">
        <v>13</v>
      </c>
      <c r="E335" s="12"/>
      <c r="F335" s="12"/>
      <c r="G335" s="12" t="s">
        <v>673</v>
      </c>
      <c r="H335" s="11">
        <v>533524.99</v>
      </c>
      <c r="I335" s="11">
        <f>(H335/$H$1)*'UPL Debt Allocated by DY'!$E$2</f>
        <v>5461.5906498497334</v>
      </c>
      <c r="J335" s="11">
        <v>1026951.1900000001</v>
      </c>
      <c r="K335" s="11">
        <f>(J335/$J$1)*'UPL Debt Allocated by DY'!$E$3</f>
        <v>17286.81687800524</v>
      </c>
      <c r="L335" s="11">
        <f>'UC Withheld Payment by Hospital'!J335+'UC Withheld Payment by Hospital'!M335</f>
        <v>1162209.0648516002</v>
      </c>
      <c r="M335" s="11">
        <f>'UC Withheld Payment by Hospital'!K335+'UC Withheld Payment by Hospital'!N335</f>
        <v>1577637.3869985989</v>
      </c>
      <c r="N335" s="11">
        <f>'UC Withheld Payment by Hospital'!L335+'UC Withheld Payment by Hospital'!O335</f>
        <v>2623182.9590153489</v>
      </c>
      <c r="O335" s="11">
        <f>(L335/$L$1)*'UPL Debt Allocated by DY'!$E$4</f>
        <v>31782.26905650492</v>
      </c>
      <c r="P335" s="11">
        <f>(M335/$M$1)*'UPL Debt Allocated by DY'!$E$5</f>
        <v>43138.309038644329</v>
      </c>
      <c r="Q335" s="11">
        <f>(N335/$N$1)*'UPL Debt Allocated by DY'!$E$6</f>
        <v>71727.633361743457</v>
      </c>
      <c r="R335" s="11">
        <f>'UC Withheld Payment by Hospital'!J335+'UC Withheld Payment by Hospital'!T335</f>
        <v>1164512.0630698719</v>
      </c>
      <c r="S335" s="11">
        <f>'UC Withheld Payment by Hospital'!K335+'UC Withheld Payment by Hospital'!U335</f>
        <v>1581122.7154574085</v>
      </c>
      <c r="T335" s="11">
        <f>'UC Withheld Payment by Hospital'!L335+'UC Withheld Payment by Hospital'!V335</f>
        <v>2632970.6134072444</v>
      </c>
      <c r="U335" s="11">
        <f>(R335/$R$1)*'UPL Debt Allocated by DY'!$E$4</f>
        <v>31845.247836505325</v>
      </c>
      <c r="V335" s="11">
        <f>(S335/$S$1)*'UPL Debt Allocated by DY'!$E$5</f>
        <v>43233.610517549641</v>
      </c>
      <c r="W335" s="11">
        <f>(T335/$T$1)*'UPL Debt Allocated by DY'!$E$6</f>
        <v>71995.264440727318</v>
      </c>
      <c r="X335" s="11">
        <f>'UC Withheld Payment by Hospital'!J335+'UC Withheld Payment by Hospital'!AA335</f>
        <v>1108543.6199999999</v>
      </c>
      <c r="Y335" s="11">
        <f>'UC Withheld Payment by Hospital'!K335+'UC Withheld Payment by Hospital'!AB335</f>
        <v>1506547.06</v>
      </c>
      <c r="Z335" s="11">
        <f>'UC Withheld Payment by Hospital'!L335+'UC Withheld Payment by Hospital'!AC335</f>
        <v>2505013.77</v>
      </c>
      <c r="AA335" s="11">
        <f>(X335/$X$1)*'UPL Debt Allocated by DY'!$E$4</f>
        <v>30314.710715331254</v>
      </c>
      <c r="AB335" s="11">
        <f>(Y335/$Y$1)*'UPL Debt Allocated by DY'!$E$5</f>
        <v>41194.4425196351</v>
      </c>
      <c r="AC335" s="11">
        <f>(Z335/$Z$1)*'UPL Debt Allocated by DY'!$E$6</f>
        <v>68496.445756160174</v>
      </c>
    </row>
    <row r="336" spans="1:29" ht="16.2" x14ac:dyDescent="0.3">
      <c r="A336" s="13" t="s">
        <v>542</v>
      </c>
      <c r="B336" s="13" t="s">
        <v>542</v>
      </c>
      <c r="C336" s="12" t="s">
        <v>198</v>
      </c>
      <c r="D336" s="12" t="s">
        <v>13</v>
      </c>
      <c r="E336" s="12" t="s">
        <v>14</v>
      </c>
      <c r="F336" s="12"/>
      <c r="G336" s="12" t="s">
        <v>705</v>
      </c>
      <c r="H336" s="11">
        <v>827355.58</v>
      </c>
      <c r="I336" s="11">
        <f>(H336/$H$1)*'UPL Debt Allocated by DY'!$E$2</f>
        <v>8469.4767527740423</v>
      </c>
      <c r="J336" s="11">
        <v>1559506.07</v>
      </c>
      <c r="K336" s="11">
        <f>(J336/$J$1)*'UPL Debt Allocated by DY'!$E$3</f>
        <v>26251.389661691344</v>
      </c>
      <c r="L336" s="11">
        <f>'UC Withheld Payment by Hospital'!J336+'UC Withheld Payment by Hospital'!M336</f>
        <v>1273473.3713812951</v>
      </c>
      <c r="M336" s="11">
        <f>'UC Withheld Payment by Hospital'!K336+'UC Withheld Payment by Hospital'!N336</f>
        <v>1534946.5011738562</v>
      </c>
      <c r="N336" s="11">
        <f>'UC Withheld Payment by Hospital'!L336+'UC Withheld Payment by Hospital'!O336</f>
        <v>991745.85208390024</v>
      </c>
      <c r="O336" s="11">
        <f>(L336/$L$1)*'UPL Debt Allocated by DY'!$E$4</f>
        <v>34824.95064750054</v>
      </c>
      <c r="P336" s="11">
        <f>(M336/$M$1)*'UPL Debt Allocated by DY'!$E$5</f>
        <v>41970.985900248859</v>
      </c>
      <c r="Q336" s="11">
        <f>(N336/$N$1)*'UPL Debt Allocated by DY'!$E$6</f>
        <v>27118.040936422392</v>
      </c>
      <c r="R336" s="11">
        <f>'UC Withheld Payment by Hospital'!J336+'UC Withheld Payment by Hospital'!T336</f>
        <v>1273473.3713812951</v>
      </c>
      <c r="S336" s="11">
        <f>'UC Withheld Payment by Hospital'!K336+'UC Withheld Payment by Hospital'!U336</f>
        <v>1534946.5011738562</v>
      </c>
      <c r="T336" s="11">
        <f>'UC Withheld Payment by Hospital'!L336+'UC Withheld Payment by Hospital'!V336</f>
        <v>991745.85208390024</v>
      </c>
      <c r="U336" s="11">
        <f>(R336/$R$1)*'UPL Debt Allocated by DY'!$E$4</f>
        <v>34824.95064750054</v>
      </c>
      <c r="V336" s="11">
        <f>(S336/$S$1)*'UPL Debt Allocated by DY'!$E$5</f>
        <v>41970.985900248837</v>
      </c>
      <c r="W336" s="11">
        <f>(T336/$T$1)*'UPL Debt Allocated by DY'!$E$6</f>
        <v>27118.040936422392</v>
      </c>
      <c r="X336" s="11">
        <f>'UC Withheld Payment by Hospital'!J336+'UC Withheld Payment by Hospital'!AA336</f>
        <v>1259526.3600000001</v>
      </c>
      <c r="Y336" s="11">
        <f>'UC Withheld Payment by Hospital'!K336+'UC Withheld Payment by Hospital'!AB336</f>
        <v>1506560.23</v>
      </c>
      <c r="Z336" s="11">
        <f>'UC Withheld Payment by Hospital'!L336+'UC Withheld Payment by Hospital'!AC336</f>
        <v>968709.72</v>
      </c>
      <c r="AA336" s="11">
        <f>(X336/$X$1)*'UPL Debt Allocated by DY'!$E$4</f>
        <v>34443.549674422538</v>
      </c>
      <c r="AB336" s="11">
        <f>(Y336/$Y$1)*'UPL Debt Allocated by DY'!$E$5</f>
        <v>41194.802635042302</v>
      </c>
      <c r="AC336" s="11">
        <f>(Z336/$Z$1)*'UPL Debt Allocated by DY'!$E$6</f>
        <v>26488.146925214351</v>
      </c>
    </row>
    <row r="337" spans="1:29" ht="16.2" x14ac:dyDescent="0.3">
      <c r="A337" s="13" t="s">
        <v>543</v>
      </c>
      <c r="B337" s="13" t="s">
        <v>543</v>
      </c>
      <c r="C337" s="12" t="s">
        <v>199</v>
      </c>
      <c r="D337" s="12" t="s">
        <v>13</v>
      </c>
      <c r="E337" s="12"/>
      <c r="F337" s="12"/>
      <c r="G337" s="12" t="s">
        <v>704</v>
      </c>
      <c r="H337" s="11">
        <v>2046928.05</v>
      </c>
      <c r="I337" s="11">
        <f>(H337/$H$1)*'UPL Debt Allocated by DY'!$E$2</f>
        <v>20954.000859069693</v>
      </c>
      <c r="J337" s="11">
        <v>1959534.98</v>
      </c>
      <c r="K337" s="11">
        <f>(J337/$J$1)*'UPL Debt Allocated by DY'!$E$3</f>
        <v>32985.133758212658</v>
      </c>
      <c r="L337" s="11">
        <f>'UC Withheld Payment by Hospital'!J337+'UC Withheld Payment by Hospital'!M337</f>
        <v>1609458.3275030416</v>
      </c>
      <c r="M337" s="11">
        <f>'UC Withheld Payment by Hospital'!K337+'UC Withheld Payment by Hospital'!N337</f>
        <v>1130608.5953744035</v>
      </c>
      <c r="N337" s="11">
        <f>'UC Withheld Payment by Hospital'!L337+'UC Withheld Payment by Hospital'!O337</f>
        <v>987519.46332446334</v>
      </c>
      <c r="O337" s="11">
        <f>(L337/$L$1)*'UPL Debt Allocated by DY'!$E$4</f>
        <v>44012.93979449867</v>
      </c>
      <c r="P337" s="11">
        <f>(M337/$M$1)*'UPL Debt Allocated by DY'!$E$5</f>
        <v>30914.925946193944</v>
      </c>
      <c r="Q337" s="11">
        <f>(N337/$N$1)*'UPL Debt Allocated by DY'!$E$6</f>
        <v>27002.4756601464</v>
      </c>
      <c r="R337" s="11">
        <f>'UC Withheld Payment by Hospital'!J337+'UC Withheld Payment by Hospital'!T337</f>
        <v>1611759.4848250425</v>
      </c>
      <c r="S337" s="11">
        <f>'UC Withheld Payment by Hospital'!K337+'UC Withheld Payment by Hospital'!U337</f>
        <v>1133111.2843084875</v>
      </c>
      <c r="T337" s="11">
        <f>'UC Withheld Payment by Hospital'!L337+'UC Withheld Payment by Hospital'!V337</f>
        <v>991314.76631684031</v>
      </c>
      <c r="U337" s="11">
        <f>(R337/$R$1)*'UPL Debt Allocated by DY'!$E$4</f>
        <v>44075.868232557717</v>
      </c>
      <c r="V337" s="11">
        <f>(S337/$S$1)*'UPL Debt Allocated by DY'!$E$5</f>
        <v>30983.358508426438</v>
      </c>
      <c r="W337" s="11">
        <f>(T337/$T$1)*'UPL Debt Allocated by DY'!$E$6</f>
        <v>27106.253439198503</v>
      </c>
      <c r="X337" s="11">
        <f>'UC Withheld Payment by Hospital'!J337+'UC Withheld Payment by Hospital'!AA337</f>
        <v>1555835.78</v>
      </c>
      <c r="Y337" s="11">
        <f>'UC Withheld Payment by Hospital'!K337+'UC Withheld Payment by Hospital'!AB337</f>
        <v>1079561.19</v>
      </c>
      <c r="Z337" s="11">
        <f>'UC Withheld Payment by Hospital'!L337+'UC Withheld Payment by Hospital'!AC337</f>
        <v>941697.66999999993</v>
      </c>
      <c r="AA337" s="11">
        <f>(X337/$X$1)*'UPL Debt Allocated by DY'!$E$4</f>
        <v>42546.554542672631</v>
      </c>
      <c r="AB337" s="11">
        <f>(Y337/$Y$1)*'UPL Debt Allocated by DY'!$E$5</f>
        <v>29519.105355981294</v>
      </c>
      <c r="AC337" s="11">
        <f>(Z337/$Z$1)*'UPL Debt Allocated by DY'!$E$6</f>
        <v>25749.536447401413</v>
      </c>
    </row>
    <row r="338" spans="1:29" ht="16.2" x14ac:dyDescent="0.3">
      <c r="A338" s="13" t="s">
        <v>544</v>
      </c>
      <c r="B338" s="13" t="s">
        <v>544</v>
      </c>
      <c r="C338" s="12" t="s">
        <v>200</v>
      </c>
      <c r="D338" s="12" t="s">
        <v>28</v>
      </c>
      <c r="E338" s="12" t="s">
        <v>14</v>
      </c>
      <c r="F338" s="12"/>
      <c r="G338" s="12" t="s">
        <v>703</v>
      </c>
      <c r="H338" s="11">
        <v>901382.98</v>
      </c>
      <c r="I338" s="11">
        <f>(H338/$H$1)*'UPL Debt Allocated by DY'!$E$2</f>
        <v>9227.2807230673297</v>
      </c>
      <c r="J338" s="11">
        <v>1861794.94</v>
      </c>
      <c r="K338" s="11">
        <f>(J338/$J$1)*'UPL Debt Allocated by DY'!$E$3</f>
        <v>31339.861626896556</v>
      </c>
      <c r="L338" s="11">
        <f>'UC Withheld Payment by Hospital'!J338+'UC Withheld Payment by Hospital'!M338</f>
        <v>1203130.5823195004</v>
      </c>
      <c r="M338" s="11">
        <f>'UC Withheld Payment by Hospital'!K338+'UC Withheld Payment by Hospital'!N338</f>
        <v>790434.57056581567</v>
      </c>
      <c r="N338" s="11">
        <f>'UC Withheld Payment by Hospital'!L338+'UC Withheld Payment by Hospital'!O338</f>
        <v>1060287.3362192046</v>
      </c>
      <c r="O338" s="11">
        <f>(L338/$L$1)*'UPL Debt Allocated by DY'!$E$4</f>
        <v>32901.326477151815</v>
      </c>
      <c r="P338" s="11">
        <f>(M338/$M$1)*'UPL Debt Allocated by DY'!$E$5</f>
        <v>21613.338439428448</v>
      </c>
      <c r="Q338" s="11">
        <f>(N338/$N$1)*'UPL Debt Allocated by DY'!$E$6</f>
        <v>28992.221472412257</v>
      </c>
      <c r="R338" s="11">
        <f>'UC Withheld Payment by Hospital'!J338+'UC Withheld Payment by Hospital'!T338</f>
        <v>1204768.6449325068</v>
      </c>
      <c r="S338" s="11">
        <f>'UC Withheld Payment by Hospital'!K338+'UC Withheld Payment by Hospital'!U338</f>
        <v>792242.30561633175</v>
      </c>
      <c r="T338" s="11">
        <f>'UC Withheld Payment by Hospital'!L338+'UC Withheld Payment by Hospital'!V338</f>
        <v>1060287.3362192046</v>
      </c>
      <c r="U338" s="11">
        <f>(R338/$R$1)*'UPL Debt Allocated by DY'!$E$4</f>
        <v>32946.121642042926</v>
      </c>
      <c r="V338" s="11">
        <f>(S338/$S$1)*'UPL Debt Allocated by DY'!$E$5</f>
        <v>21662.768450349715</v>
      </c>
      <c r="W338" s="11">
        <f>(T338/$T$1)*'UPL Debt Allocated by DY'!$E$6</f>
        <v>28992.221472412257</v>
      </c>
      <c r="X338" s="11">
        <f>'UC Withheld Payment by Hospital'!J338+'UC Withheld Payment by Hospital'!AA338</f>
        <v>1164959.75</v>
      </c>
      <c r="Y338" s="11">
        <f>'UC Withheld Payment by Hospital'!K338+'UC Withheld Payment by Hospital'!AB338</f>
        <v>754688.24814173218</v>
      </c>
      <c r="Z338" s="11">
        <f>'UC Withheld Payment by Hospital'!L338+'UC Withheld Payment by Hospital'!AC338</f>
        <v>1030034.0332552394</v>
      </c>
      <c r="AA338" s="11">
        <f>(X338/$X$1)*'UPL Debt Allocated by DY'!$E$4</f>
        <v>31857.490475886392</v>
      </c>
      <c r="AB338" s="11">
        <f>(Y338/$Y$1)*'UPL Debt Allocated by DY'!$E$5</f>
        <v>20635.904767766562</v>
      </c>
      <c r="AC338" s="11">
        <f>(Z338/$Z$1)*'UPL Debt Allocated by DY'!$E$6</f>
        <v>28164.983015588925</v>
      </c>
    </row>
    <row r="339" spans="1:29" ht="16.2" x14ac:dyDescent="0.3">
      <c r="A339" s="13" t="s">
        <v>545</v>
      </c>
      <c r="B339" s="13" t="s">
        <v>545</v>
      </c>
      <c r="C339" s="12" t="s">
        <v>201</v>
      </c>
      <c r="D339" s="12" t="s">
        <v>13</v>
      </c>
      <c r="E339" s="12"/>
      <c r="F339" s="12"/>
      <c r="G339" s="12" t="s">
        <v>702</v>
      </c>
      <c r="H339" s="11">
        <v>669803.31000000006</v>
      </c>
      <c r="I339" s="11">
        <f>(H339/$H$1)*'UPL Debt Allocated by DY'!$E$2</f>
        <v>6856.6450751152315</v>
      </c>
      <c r="J339" s="11">
        <v>73109.039999999994</v>
      </c>
      <c r="K339" s="11">
        <f>(J339/$J$1)*'UPL Debt Allocated by DY'!$E$3</f>
        <v>1230.6549706678466</v>
      </c>
      <c r="L339" s="11">
        <f>'UC Withheld Payment by Hospital'!J339+'UC Withheld Payment by Hospital'!M339</f>
        <v>0</v>
      </c>
      <c r="M339" s="11">
        <f>'UC Withheld Payment by Hospital'!K339+'UC Withheld Payment by Hospital'!N339</f>
        <v>1903377.8491946112</v>
      </c>
      <c r="N339" s="11">
        <f>'UC Withheld Payment by Hospital'!L339+'UC Withheld Payment by Hospital'!O339</f>
        <v>1506131.9508265592</v>
      </c>
      <c r="O339" s="11">
        <f>(L339/$L$1)*'UPL Debt Allocated by DY'!$E$4</f>
        <v>0</v>
      </c>
      <c r="P339" s="11">
        <f>(M339/$M$1)*'UPL Debt Allocated by DY'!$E$5</f>
        <v>52045.230768824462</v>
      </c>
      <c r="Q339" s="11">
        <f>(N339/$N$1)*'UPL Debt Allocated by DY'!$E$6</f>
        <v>41183.280789474949</v>
      </c>
      <c r="R339" s="11">
        <f>'UC Withheld Payment by Hospital'!J339+'UC Withheld Payment by Hospital'!T339</f>
        <v>0</v>
      </c>
      <c r="S339" s="11">
        <f>'UC Withheld Payment by Hospital'!K339+'UC Withheld Payment by Hospital'!U339</f>
        <v>1907604.752623199</v>
      </c>
      <c r="T339" s="11">
        <f>'UC Withheld Payment by Hospital'!L339+'UC Withheld Payment by Hospital'!V339</f>
        <v>1511766.6503435834</v>
      </c>
      <c r="U339" s="11">
        <f>(R339/$R$1)*'UPL Debt Allocated by DY'!$E$4</f>
        <v>0</v>
      </c>
      <c r="V339" s="11">
        <f>(S339/$S$1)*'UPL Debt Allocated by DY'!$E$5</f>
        <v>52160.809588064913</v>
      </c>
      <c r="W339" s="11">
        <f>(T339/$T$1)*'UPL Debt Allocated by DY'!$E$6</f>
        <v>41337.354549245181</v>
      </c>
      <c r="X339" s="11">
        <f>'UC Withheld Payment by Hospital'!J339+'UC Withheld Payment by Hospital'!AA339</f>
        <v>0</v>
      </c>
      <c r="Y339" s="11">
        <f>'UC Withheld Payment by Hospital'!K339+'UC Withheld Payment by Hospital'!AB339</f>
        <v>1817161.6</v>
      </c>
      <c r="Z339" s="11">
        <f>'UC Withheld Payment by Hospital'!L339+'UC Withheld Payment by Hospital'!AC339</f>
        <v>1438102.59</v>
      </c>
      <c r="AA339" s="11">
        <f>(X339/$X$1)*'UPL Debt Allocated by DY'!$E$4</f>
        <v>0</v>
      </c>
      <c r="AB339" s="11">
        <f>(Y339/$Y$1)*'UPL Debt Allocated by DY'!$E$5</f>
        <v>49687.766859462165</v>
      </c>
      <c r="AC339" s="11">
        <f>(Z339/$Z$1)*'UPL Debt Allocated by DY'!$E$6</f>
        <v>39323.103620196256</v>
      </c>
    </row>
    <row r="340" spans="1:29" ht="16.2" x14ac:dyDescent="0.3">
      <c r="A340" s="13" t="s">
        <v>701</v>
      </c>
      <c r="B340" s="13" t="s">
        <v>546</v>
      </c>
      <c r="C340" s="12" t="s">
        <v>202</v>
      </c>
      <c r="D340" s="12" t="s">
        <v>13</v>
      </c>
      <c r="E340" s="12"/>
      <c r="F340" s="12"/>
      <c r="G340" s="12" t="s">
        <v>673</v>
      </c>
      <c r="H340" s="11">
        <v>10970543.800000001</v>
      </c>
      <c r="I340" s="11">
        <f>(H340/$H$1)*'UPL Debt Allocated by DY'!$E$2</f>
        <v>112303.30455907412</v>
      </c>
      <c r="J340" s="11">
        <v>2954863.14</v>
      </c>
      <c r="K340" s="11">
        <f>(J340/$J$1)*'UPL Debt Allocated by DY'!$E$3</f>
        <v>49739.635630343408</v>
      </c>
      <c r="L340" s="11">
        <f>'UC Withheld Payment by Hospital'!J340+'UC Withheld Payment by Hospital'!M340</f>
        <v>5727007.5051754415</v>
      </c>
      <c r="M340" s="11">
        <f>'UC Withheld Payment by Hospital'!K340+'UC Withheld Payment by Hospital'!N340</f>
        <v>7937785.5770348413</v>
      </c>
      <c r="N340" s="11">
        <f>'UC Withheld Payment by Hospital'!L340+'UC Withheld Payment by Hospital'!O340</f>
        <v>7314195.2737531587</v>
      </c>
      <c r="O340" s="11">
        <f>(L340/$L$1)*'UPL Debt Allocated by DY'!$E$4</f>
        <v>156613.21092978245</v>
      </c>
      <c r="P340" s="11">
        <f>(M340/$M$1)*'UPL Debt Allocated by DY'!$E$5</f>
        <v>217047.75135690087</v>
      </c>
      <c r="Q340" s="11">
        <f>(N340/$N$1)*'UPL Debt Allocated by DY'!$E$6</f>
        <v>199997.45543059302</v>
      </c>
      <c r="R340" s="11">
        <f>'UC Withheld Payment by Hospital'!J340+'UC Withheld Payment by Hospital'!T340</f>
        <v>5747825.461708108</v>
      </c>
      <c r="S340" s="11">
        <f>'UC Withheld Payment by Hospital'!K340+'UC Withheld Payment by Hospital'!U340</f>
        <v>7955311.7859164858</v>
      </c>
      <c r="T340" s="11">
        <f>'UC Withheld Payment by Hospital'!L340+'UC Withheld Payment by Hospital'!V340</f>
        <v>7342046.5882043922</v>
      </c>
      <c r="U340" s="11">
        <f>(R340/$R$1)*'UPL Debt Allocated by DY'!$E$4</f>
        <v>157182.507724772</v>
      </c>
      <c r="V340" s="11">
        <f>(S340/$S$1)*'UPL Debt Allocated by DY'!$E$5</f>
        <v>217526.9812618478</v>
      </c>
      <c r="W340" s="11">
        <f>(T340/$T$1)*'UPL Debt Allocated by DY'!$E$6</f>
        <v>200759.01453753025</v>
      </c>
      <c r="X340" s="11">
        <f>'UC Withheld Payment by Hospital'!J340+'UC Withheld Payment by Hospital'!AA340</f>
        <v>6041835.5096595231</v>
      </c>
      <c r="Y340" s="11">
        <f>'UC Withheld Payment by Hospital'!K340+'UC Withheld Payment by Hospital'!AB340</f>
        <v>7580303.0800000001</v>
      </c>
      <c r="Z340" s="11">
        <f>'UC Withheld Payment by Hospital'!L340+'UC Withheld Payment by Hospital'!AC340</f>
        <v>6977938.2799999993</v>
      </c>
      <c r="AA340" s="11">
        <f>(X340/$X$1)*'UPL Debt Allocated by DY'!$E$4</f>
        <v>165222.63297581777</v>
      </c>
      <c r="AB340" s="11">
        <f>(Y340/$Y$1)*'UPL Debt Allocated by DY'!$E$5</f>
        <v>207272.88765242617</v>
      </c>
      <c r="AC340" s="11">
        <f>(Z340/$Z$1)*'UPL Debt Allocated by DY'!$E$6</f>
        <v>190802.93154869709</v>
      </c>
    </row>
    <row r="341" spans="1:29" ht="16.2" x14ac:dyDescent="0.3">
      <c r="A341" s="15" t="s">
        <v>239</v>
      </c>
      <c r="B341" s="13" t="s">
        <v>239</v>
      </c>
      <c r="C341" s="12" t="s">
        <v>700</v>
      </c>
      <c r="D341" s="12" t="s">
        <v>219</v>
      </c>
      <c r="E341" s="12"/>
      <c r="F341" s="12"/>
      <c r="G341" s="12" t="s">
        <v>675</v>
      </c>
      <c r="H341" s="11">
        <v>626745</v>
      </c>
      <c r="I341" s="11">
        <f>(H341/$H$1)*'UPL Debt Allocated by DY'!$E$2</f>
        <v>6415.8656032964291</v>
      </c>
      <c r="J341" s="11">
        <v>563840.98</v>
      </c>
      <c r="K341" s="11">
        <f>(J341/$J$1)*'UPL Debt Allocated by DY'!$E$3</f>
        <v>9491.2161984787381</v>
      </c>
      <c r="L341" s="11">
        <f>'UC Withheld Payment by Hospital'!J341+'UC Withheld Payment by Hospital'!M341</f>
        <v>594441.56213973009</v>
      </c>
      <c r="M341" s="11">
        <f>'UC Withheld Payment by Hospital'!K341+'UC Withheld Payment by Hospital'!N341</f>
        <v>178826.19734437362</v>
      </c>
      <c r="N341" s="11">
        <f>'UC Withheld Payment by Hospital'!L341+'UC Withheld Payment by Hospital'!O341</f>
        <v>426437.39384238538</v>
      </c>
      <c r="O341" s="11">
        <f>(L341/$L$1)*'UPL Debt Allocated by DY'!$E$4</f>
        <v>16255.85468024753</v>
      </c>
      <c r="P341" s="11">
        <f>(M341/$M$1)*'UPL Debt Allocated by DY'!$E$5</f>
        <v>4889.754660241224</v>
      </c>
      <c r="Q341" s="11">
        <f>(N341/$N$1)*'UPL Debt Allocated by DY'!$E$6</f>
        <v>11660.393314214512</v>
      </c>
      <c r="R341" s="11">
        <f>'UC Withheld Payment by Hospital'!J341+'UC Withheld Payment by Hospital'!T341</f>
        <v>595355.79229713627</v>
      </c>
      <c r="S341" s="11">
        <f>'UC Withheld Payment by Hospital'!K341+'UC Withheld Payment by Hospital'!U341</f>
        <v>179248.55379689421</v>
      </c>
      <c r="T341" s="11">
        <f>'UC Withheld Payment by Hospital'!L341+'UC Withheld Payment by Hospital'!V341</f>
        <v>428189.86263917165</v>
      </c>
      <c r="U341" s="11">
        <f>(R341/$R$1)*'UPL Debt Allocated by DY'!$E$4</f>
        <v>16280.855611423338</v>
      </c>
      <c r="V341" s="11">
        <f>(S341/$S$1)*'UPL Debt Allocated by DY'!$E$5</f>
        <v>4901.3034123964699</v>
      </c>
      <c r="W341" s="11">
        <f>(T341/$T$1)*'UPL Debt Allocated by DY'!$E$6</f>
        <v>11708.312365724731</v>
      </c>
      <c r="X341" s="11">
        <f>'UC Withheld Payment by Hospital'!J341+'UC Withheld Payment by Hospital'!AA341</f>
        <v>573171.78</v>
      </c>
      <c r="Y341" s="11">
        <f>'UC Withheld Payment by Hospital'!K341+'UC Withheld Payment by Hospital'!AB341</f>
        <v>170215.97</v>
      </c>
      <c r="Z341" s="11">
        <f>'UC Withheld Payment by Hospital'!L341+'UC Withheld Payment by Hospital'!AC341</f>
        <v>405819.1018305255</v>
      </c>
      <c r="AA341" s="11">
        <f>(X341/$X$1)*'UPL Debt Allocated by DY'!$E$4</f>
        <v>15674.202067836979</v>
      </c>
      <c r="AB341" s="11">
        <f>(Y341/$Y$1)*'UPL Debt Allocated by DY'!$E$5</f>
        <v>4654.3199202080905</v>
      </c>
      <c r="AC341" s="11">
        <f>(Z341/$Z$1)*'UPL Debt Allocated by DY'!$E$6</f>
        <v>11096.612093812257</v>
      </c>
    </row>
    <row r="342" spans="1:29" ht="16.2" x14ac:dyDescent="0.3">
      <c r="A342" s="13" t="s">
        <v>547</v>
      </c>
      <c r="B342" s="13" t="s">
        <v>547</v>
      </c>
      <c r="C342" s="12" t="s">
        <v>699</v>
      </c>
      <c r="D342" s="12" t="s">
        <v>13</v>
      </c>
      <c r="E342" s="12"/>
      <c r="F342" s="12" t="s">
        <v>661</v>
      </c>
      <c r="G342" s="12" t="s">
        <v>698</v>
      </c>
      <c r="H342" s="11">
        <v>6786709</v>
      </c>
      <c r="I342" s="11">
        <f>(H342/$H$1)*'UPL Debt Allocated by DY'!$E$2</f>
        <v>69474.20854204231</v>
      </c>
      <c r="J342" s="11">
        <v>5109320</v>
      </c>
      <c r="K342" s="11">
        <f>(J342/$J$1)*'UPL Debt Allocated by DY'!$E$3</f>
        <v>86005.917390416318</v>
      </c>
      <c r="L342" s="11">
        <f>'UC Withheld Payment by Hospital'!J342+'UC Withheld Payment by Hospital'!M342</f>
        <v>832050.35821272747</v>
      </c>
      <c r="M342" s="11">
        <f>'UC Withheld Payment by Hospital'!K342+'UC Withheld Payment by Hospital'!N342</f>
        <v>7675290.5132444035</v>
      </c>
      <c r="N342" s="11">
        <f>'UC Withheld Payment by Hospital'!L342+'UC Withheld Payment by Hospital'!O342</f>
        <v>8407299.6185374223</v>
      </c>
      <c r="O342" s="11">
        <f>(L342/$L$1)*'UPL Debt Allocated by DY'!$E$4</f>
        <v>22753.607034251479</v>
      </c>
      <c r="P342" s="11">
        <f>(M342/$M$1)*'UPL Debt Allocated by DY'!$E$5</f>
        <v>209870.1874399774</v>
      </c>
      <c r="Q342" s="11">
        <f>(N342/$N$1)*'UPL Debt Allocated by DY'!$E$6</f>
        <v>229887.01665976678</v>
      </c>
      <c r="R342" s="11">
        <f>'UC Withheld Payment by Hospital'!J342+'UC Withheld Payment by Hospital'!T342</f>
        <v>867756.956709677</v>
      </c>
      <c r="S342" s="11">
        <f>'UC Withheld Payment by Hospital'!K342+'UC Withheld Payment by Hospital'!U342</f>
        <v>7693682.2335120924</v>
      </c>
      <c r="T342" s="11">
        <f>'UC Withheld Payment by Hospital'!L342+'UC Withheld Payment by Hospital'!V342</f>
        <v>8439528.7177661993</v>
      </c>
      <c r="U342" s="11">
        <f>(R342/$R$1)*'UPL Debt Allocated by DY'!$E$4</f>
        <v>23730.05503732014</v>
      </c>
      <c r="V342" s="11">
        <f>(S342/$S$1)*'UPL Debt Allocated by DY'!$E$5</f>
        <v>210373.08355488826</v>
      </c>
      <c r="W342" s="11">
        <f>(T342/$T$1)*'UPL Debt Allocated by DY'!$E$6</f>
        <v>230768.28077636837</v>
      </c>
      <c r="X342" s="11">
        <f>'UC Withheld Payment by Hospital'!J342+'UC Withheld Payment by Hospital'!AA342</f>
        <v>3543610.3772068657</v>
      </c>
      <c r="Y342" s="11">
        <f>'UC Withheld Payment by Hospital'!K342+'UC Withheld Payment by Hospital'!AB342</f>
        <v>7300154.1600000001</v>
      </c>
      <c r="Z342" s="11">
        <f>'UC Withheld Payment by Hospital'!L342+'UC Withheld Payment by Hospital'!AC342</f>
        <v>8018188.3599999994</v>
      </c>
      <c r="AA342" s="11">
        <f>(X342/$X$1)*'UPL Debt Allocated by DY'!$E$4</f>
        <v>96905.093795832785</v>
      </c>
      <c r="AB342" s="11">
        <f>(Y342/$Y$1)*'UPL Debt Allocated by DY'!$E$5</f>
        <v>199612.60349118803</v>
      </c>
      <c r="AC342" s="11">
        <f>(Z342/$Z$1)*'UPL Debt Allocated by DY'!$E$6</f>
        <v>219247.25949247568</v>
      </c>
    </row>
    <row r="343" spans="1:29" ht="16.2" x14ac:dyDescent="0.3">
      <c r="A343" s="13" t="s">
        <v>548</v>
      </c>
      <c r="B343" s="13" t="s">
        <v>548</v>
      </c>
      <c r="C343" s="12" t="s">
        <v>203</v>
      </c>
      <c r="D343" s="12" t="s">
        <v>13</v>
      </c>
      <c r="E343" s="12"/>
      <c r="F343" s="12"/>
      <c r="G343" s="12" t="s">
        <v>697</v>
      </c>
      <c r="H343" s="11">
        <v>13080981.010000002</v>
      </c>
      <c r="I343" s="11">
        <f>(H343/$H$1)*'UPL Debt Allocated by DY'!$E$2</f>
        <v>133907.43622914073</v>
      </c>
      <c r="J343" s="11">
        <v>12968275.010000002</v>
      </c>
      <c r="K343" s="11">
        <f>(J343/$J$1)*'UPL Debt Allocated by DY'!$E$3</f>
        <v>218296.83582282191</v>
      </c>
      <c r="L343" s="11">
        <f>'UC Withheld Payment by Hospital'!J343+'UC Withheld Payment by Hospital'!M343</f>
        <v>16509035.141992601</v>
      </c>
      <c r="M343" s="11">
        <f>'UC Withheld Payment by Hospital'!K343+'UC Withheld Payment by Hospital'!N343</f>
        <v>17364796.552459728</v>
      </c>
      <c r="N343" s="11">
        <f>'UC Withheld Payment by Hospital'!L343+'UC Withheld Payment by Hospital'!O343</f>
        <v>17053334.418685295</v>
      </c>
      <c r="O343" s="11">
        <f>(L343/$L$1)*'UPL Debt Allocated by DY'!$E$4</f>
        <v>451463.17699139682</v>
      </c>
      <c r="P343" s="11">
        <f>(M343/$M$1)*'UPL Debt Allocated by DY'!$E$5</f>
        <v>474816.30839029973</v>
      </c>
      <c r="Q343" s="11">
        <f>(N343/$N$1)*'UPL Debt Allocated by DY'!$E$6</f>
        <v>466301.94610512565</v>
      </c>
      <c r="R343" s="11">
        <f>'UC Withheld Payment by Hospital'!J343+'UC Withheld Payment by Hospital'!T343</f>
        <v>16538571.353847552</v>
      </c>
      <c r="S343" s="11">
        <f>'UC Withheld Payment by Hospital'!K343+'UC Withheld Payment by Hospital'!U343</f>
        <v>17403933.944571443</v>
      </c>
      <c r="T343" s="11">
        <f>'UC Withheld Payment by Hospital'!L343+'UC Withheld Payment by Hospital'!V343</f>
        <v>17119996.998202872</v>
      </c>
      <c r="U343" s="11">
        <f>(R343/$R$1)*'UPL Debt Allocated by DY'!$E$4</f>
        <v>452270.88694692351</v>
      </c>
      <c r="V343" s="11">
        <f>(S343/$S$1)*'UPL Debt Allocated by DY'!$E$5</f>
        <v>475886.46616533404</v>
      </c>
      <c r="W343" s="11">
        <f>(T343/$T$1)*'UPL Debt Allocated by DY'!$E$6</f>
        <v>468124.75036136393</v>
      </c>
      <c r="X343" s="11">
        <f>'UC Withheld Payment by Hospital'!J343+'UC Withheld Payment by Hospital'!AA343</f>
        <v>15820769.76</v>
      </c>
      <c r="Y343" s="11">
        <f>'UC Withheld Payment by Hospital'!K343+'UC Withheld Payment by Hospital'!AB343</f>
        <v>16566510.239999998</v>
      </c>
      <c r="Z343" s="11">
        <f>'UC Withheld Payment by Hospital'!L343+'UC Withheld Payment by Hospital'!AC343</f>
        <v>16248497.77</v>
      </c>
      <c r="AA343" s="11">
        <f>(X343/$X$1)*'UPL Debt Allocated by DY'!$E$4</f>
        <v>432641.57577151607</v>
      </c>
      <c r="AB343" s="11">
        <f>(Y343/$Y$1)*'UPL Debt Allocated by DY'!$E$5</f>
        <v>452988.2749448439</v>
      </c>
      <c r="AC343" s="11">
        <f>(Z343/$Z$1)*'UPL Debt Allocated by DY'!$E$6</f>
        <v>444294.70186980034</v>
      </c>
    </row>
    <row r="344" spans="1:29" ht="16.2" x14ac:dyDescent="0.3">
      <c r="A344" s="13" t="s">
        <v>549</v>
      </c>
      <c r="B344" s="13" t="s">
        <v>549</v>
      </c>
      <c r="C344" s="12" t="s">
        <v>597</v>
      </c>
      <c r="D344" s="12" t="s">
        <v>13</v>
      </c>
      <c r="E344" s="12"/>
      <c r="F344" s="12"/>
      <c r="G344" s="12" t="s">
        <v>697</v>
      </c>
      <c r="H344" s="11">
        <v>8858300.290000001</v>
      </c>
      <c r="I344" s="11">
        <f>(H344/$H$1)*'UPL Debt Allocated by DY'!$E$2</f>
        <v>90680.682150287277</v>
      </c>
      <c r="J344" s="11">
        <v>34665473.879999995</v>
      </c>
      <c r="K344" s="11">
        <f>(J344/$J$1)*'UPL Debt Allocated by DY'!$E$3</f>
        <v>583528.90068011289</v>
      </c>
      <c r="L344" s="11">
        <f>'UC Withheld Payment by Hospital'!J344+'UC Withheld Payment by Hospital'!M344</f>
        <v>11069541.99293156</v>
      </c>
      <c r="M344" s="11">
        <f>'UC Withheld Payment by Hospital'!K344+'UC Withheld Payment by Hospital'!N344</f>
        <v>10225211.589640548</v>
      </c>
      <c r="N344" s="11">
        <f>'UC Withheld Payment by Hospital'!L344+'UC Withheld Payment by Hospital'!O344</f>
        <v>11001881.003845213</v>
      </c>
      <c r="O344" s="11">
        <f>(L344/$L$1)*'UPL Debt Allocated by DY'!$E$4</f>
        <v>302712.45732931275</v>
      </c>
      <c r="P344" s="11">
        <f>(M344/$M$1)*'UPL Debt Allocated by DY'!$E$5</f>
        <v>279594.2471790784</v>
      </c>
      <c r="Q344" s="11">
        <f>(N344/$N$1)*'UPL Debt Allocated by DY'!$E$6</f>
        <v>300832.57602037588</v>
      </c>
      <c r="R344" s="11">
        <f>'UC Withheld Payment by Hospital'!J344+'UC Withheld Payment by Hospital'!T344</f>
        <v>11089893.311682079</v>
      </c>
      <c r="S344" s="11">
        <f>'UC Withheld Payment by Hospital'!K344+'UC Withheld Payment by Hospital'!U344</f>
        <v>10248773.451798117</v>
      </c>
      <c r="T344" s="11">
        <f>'UC Withheld Payment by Hospital'!L344+'UC Withheld Payment by Hospital'!V344</f>
        <v>11043397.936476547</v>
      </c>
      <c r="U344" s="11">
        <f>(R344/$R$1)*'UPL Debt Allocated by DY'!$E$4</f>
        <v>303268.99324676947</v>
      </c>
      <c r="V344" s="11">
        <f>(S344/$S$1)*'UPL Debt Allocated by DY'!$E$5</f>
        <v>280238.51366240042</v>
      </c>
      <c r="W344" s="11">
        <f>(T344/$T$1)*'UPL Debt Allocated by DY'!$E$6</f>
        <v>301967.80424067599</v>
      </c>
      <c r="X344" s="11">
        <f>'UC Withheld Payment by Hospital'!J344+'UC Withheld Payment by Hospital'!AA344</f>
        <v>10595306.9</v>
      </c>
      <c r="Y344" s="11">
        <f>'UC Withheld Payment by Hospital'!K344+'UC Withheld Payment by Hospital'!AB344</f>
        <v>9744619.7300000004</v>
      </c>
      <c r="Z344" s="11">
        <f>'UC Withheld Payment by Hospital'!L344+'UC Withheld Payment by Hospital'!AC344</f>
        <v>10500635.039999999</v>
      </c>
      <c r="AA344" s="11">
        <f>(X344/$X$1)*'UPL Debt Allocated by DY'!$E$4</f>
        <v>289743.82046748255</v>
      </c>
      <c r="AB344" s="11">
        <f>(Y344/$Y$1)*'UPL Debt Allocated by DY'!$E$5</f>
        <v>266453.12848254951</v>
      </c>
      <c r="AC344" s="11">
        <f>(Z344/$Z$1)*'UPL Debt Allocated by DY'!$E$6</f>
        <v>287126.63660231885</v>
      </c>
    </row>
    <row r="345" spans="1:29" ht="16.2" x14ac:dyDescent="0.3">
      <c r="A345" s="13" t="s">
        <v>550</v>
      </c>
      <c r="B345" s="13" t="s">
        <v>550</v>
      </c>
      <c r="C345" s="12" t="s">
        <v>645</v>
      </c>
      <c r="D345" s="12" t="s">
        <v>13</v>
      </c>
      <c r="E345" s="12"/>
      <c r="F345" s="12"/>
      <c r="G345" s="12" t="s">
        <v>678</v>
      </c>
      <c r="H345" s="11">
        <v>17356545.82</v>
      </c>
      <c r="I345" s="11">
        <f>(H345/$H$1)*'UPL Debt Allocated by DY'!$E$2</f>
        <v>177675.55436194371</v>
      </c>
      <c r="J345" s="11">
        <v>11923596.68</v>
      </c>
      <c r="K345" s="11">
        <f>(J345/$J$1)*'UPL Debt Allocated by DY'!$E$3</f>
        <v>200711.61545112112</v>
      </c>
      <c r="L345" s="11">
        <f>'UC Withheld Payment by Hospital'!J345+'UC Withheld Payment by Hospital'!M345</f>
        <v>8583130.4121184405</v>
      </c>
      <c r="M345" s="11">
        <f>'UC Withheld Payment by Hospital'!K345+'UC Withheld Payment by Hospital'!N345</f>
        <v>7211998.1974734915</v>
      </c>
      <c r="N345" s="11">
        <f>'UC Withheld Payment by Hospital'!L345+'UC Withheld Payment by Hospital'!O345</f>
        <v>4634721.7504155999</v>
      </c>
      <c r="O345" s="11">
        <f>(L345/$L$1)*'UPL Debt Allocated by DY'!$E$4</f>
        <v>234717.97661451757</v>
      </c>
      <c r="P345" s="11">
        <f>(M345/$M$1)*'UPL Debt Allocated by DY'!$E$5</f>
        <v>197202.10080761329</v>
      </c>
      <c r="Q345" s="11">
        <f>(N345/$N$1)*'UPL Debt Allocated by DY'!$E$6</f>
        <v>126730.62750159579</v>
      </c>
      <c r="R345" s="11">
        <f>'UC Withheld Payment by Hospital'!J345+'UC Withheld Payment by Hospital'!T345</f>
        <v>8595780.3223040272</v>
      </c>
      <c r="S345" s="11">
        <f>'UC Withheld Payment by Hospital'!K345+'UC Withheld Payment by Hospital'!U345</f>
        <v>7228151.5570589192</v>
      </c>
      <c r="T345" s="11">
        <f>'UC Withheld Payment by Hospital'!L345+'UC Withheld Payment by Hospital'!V345</f>
        <v>4652676.5259594517</v>
      </c>
      <c r="U345" s="11">
        <f>(R345/$R$1)*'UPL Debt Allocated by DY'!$E$4</f>
        <v>235063.90650029958</v>
      </c>
      <c r="V345" s="11">
        <f>(S345/$S$1)*'UPL Debt Allocated by DY'!$E$5</f>
        <v>197643.79205019603</v>
      </c>
      <c r="W345" s="11">
        <f>(T345/$T$1)*'UPL Debt Allocated by DY'!$E$6</f>
        <v>127221.57821964454</v>
      </c>
      <c r="X345" s="11">
        <f>'UC Withheld Payment by Hospital'!J345+'UC Withheld Payment by Hospital'!AA345</f>
        <v>8288356.8200000012</v>
      </c>
      <c r="Y345" s="11">
        <f>'UC Withheld Payment by Hospital'!K345+'UC Withheld Payment by Hospital'!AB345</f>
        <v>6882517.7400000002</v>
      </c>
      <c r="Z345" s="11">
        <f>'UC Withheld Payment by Hospital'!L345+'UC Withheld Payment by Hospital'!AC345</f>
        <v>4417948.54</v>
      </c>
      <c r="AA345" s="11">
        <f>(X345/$X$1)*'UPL Debt Allocated by DY'!$E$4</f>
        <v>226656.97115621206</v>
      </c>
      <c r="AB345" s="11">
        <f>(Y345/$Y$1)*'UPL Debt Allocated by DY'!$E$5</f>
        <v>188192.91408713043</v>
      </c>
      <c r="AC345" s="11">
        <f>(Z345/$Z$1)*'UPL Debt Allocated by DY'!$E$6</f>
        <v>120803.23715091476</v>
      </c>
    </row>
    <row r="346" spans="1:29" ht="16.2" x14ac:dyDescent="0.3">
      <c r="A346" s="13" t="s">
        <v>551</v>
      </c>
      <c r="B346" s="13" t="s">
        <v>551</v>
      </c>
      <c r="C346" s="12" t="s">
        <v>696</v>
      </c>
      <c r="D346" s="12" t="s">
        <v>13</v>
      </c>
      <c r="E346" s="12"/>
      <c r="F346" s="12"/>
      <c r="G346" s="12" t="s">
        <v>673</v>
      </c>
      <c r="H346" s="11">
        <v>3563060.99</v>
      </c>
      <c r="I346" s="11">
        <f>(H346/$H$1)*'UPL Debt Allocated by DY'!$E$2</f>
        <v>36474.35631427187</v>
      </c>
      <c r="J346" s="11">
        <v>10396985.620000001</v>
      </c>
      <c r="K346" s="11">
        <f>(J346/$J$1)*'UPL Debt Allocated by DY'!$E$3</f>
        <v>175013.95221733351</v>
      </c>
      <c r="L346" s="11">
        <f>'UC Withheld Payment by Hospital'!J346+'UC Withheld Payment by Hospital'!M346</f>
        <v>6899305.0598541945</v>
      </c>
      <c r="M346" s="11">
        <f>'UC Withheld Payment by Hospital'!K346+'UC Withheld Payment by Hospital'!N346</f>
        <v>6212866.3666019309</v>
      </c>
      <c r="N346" s="11">
        <f>'UC Withheld Payment by Hospital'!L346+'UC Withheld Payment by Hospital'!O346</f>
        <v>6216134.2633934207</v>
      </c>
      <c r="O346" s="11">
        <f>(L346/$L$1)*'UPL Debt Allocated by DY'!$E$4</f>
        <v>188671.36416905385</v>
      </c>
      <c r="P346" s="11">
        <f>(M346/$M$1)*'UPL Debt Allocated by DY'!$E$5</f>
        <v>169882.22486800855</v>
      </c>
      <c r="Q346" s="11">
        <f>(N346/$N$1)*'UPL Debt Allocated by DY'!$E$6</f>
        <v>169972.36042560218</v>
      </c>
      <c r="R346" s="11">
        <f>'UC Withheld Payment by Hospital'!J346+'UC Withheld Payment by Hospital'!T346</f>
        <v>6912824.8549179956</v>
      </c>
      <c r="S346" s="11">
        <f>'UC Withheld Payment by Hospital'!K346+'UC Withheld Payment by Hospital'!U346</f>
        <v>6226719.8704986554</v>
      </c>
      <c r="T346" s="11">
        <f>'UC Withheld Payment by Hospital'!L346+'UC Withheld Payment by Hospital'!V346</f>
        <v>6239281.7870153459</v>
      </c>
      <c r="U346" s="11">
        <f>(R346/$R$1)*'UPL Debt Allocated by DY'!$E$4</f>
        <v>189041.08230093008</v>
      </c>
      <c r="V346" s="11">
        <f>(S346/$S$1)*'UPL Debt Allocated by DY'!$E$5</f>
        <v>170261.02974249356</v>
      </c>
      <c r="W346" s="11">
        <f>(T346/$T$1)*'UPL Debt Allocated by DY'!$E$6</f>
        <v>170605.30029808782</v>
      </c>
      <c r="X346" s="11">
        <f>'UC Withheld Payment by Hospital'!J346+'UC Withheld Payment by Hospital'!AA346</f>
        <v>6584261.04</v>
      </c>
      <c r="Y346" s="11">
        <f>'UC Withheld Payment by Hospital'!K346+'UC Withheld Payment by Hospital'!AB346</f>
        <v>5930296.1199999992</v>
      </c>
      <c r="Z346" s="11">
        <f>'UC Withheld Payment by Hospital'!L346+'UC Withheld Payment by Hospital'!AC346</f>
        <v>5936667.5000000009</v>
      </c>
      <c r="AA346" s="11">
        <f>(X346/$X$1)*'UPL Debt Allocated by DY'!$E$4</f>
        <v>180056.03487377983</v>
      </c>
      <c r="AB346" s="11">
        <f>(Y346/$Y$1)*'UPL Debt Allocated by DY'!$E$5</f>
        <v>162155.73288480949</v>
      </c>
      <c r="AC346" s="11">
        <f>(Z346/$Z$1)*'UPL Debt Allocated by DY'!$E$6</f>
        <v>162330.69384928336</v>
      </c>
    </row>
    <row r="347" spans="1:29" ht="16.2" x14ac:dyDescent="0.3">
      <c r="A347" s="13" t="s">
        <v>552</v>
      </c>
      <c r="B347" s="13" t="s">
        <v>552</v>
      </c>
      <c r="C347" s="12" t="s">
        <v>204</v>
      </c>
      <c r="D347" s="12" t="s">
        <v>13</v>
      </c>
      <c r="E347" s="12" t="s">
        <v>14</v>
      </c>
      <c r="F347" s="12"/>
      <c r="G347" s="12" t="s">
        <v>695</v>
      </c>
      <c r="H347" s="11">
        <v>468613.74</v>
      </c>
      <c r="I347" s="11">
        <f>(H347/$H$1)*'UPL Debt Allocated by DY'!$E$2</f>
        <v>4797.1069186002223</v>
      </c>
      <c r="J347" s="11">
        <v>1343176.9</v>
      </c>
      <c r="K347" s="11">
        <f>(J347/$J$1)*'UPL Debt Allocated by DY'!$E$3</f>
        <v>22609.889672620913</v>
      </c>
      <c r="L347" s="11">
        <f>'UC Withheld Payment by Hospital'!J347+'UC Withheld Payment by Hospital'!M347</f>
        <v>2844570.0188382599</v>
      </c>
      <c r="M347" s="11">
        <f>'UC Withheld Payment by Hospital'!K347+'UC Withheld Payment by Hospital'!N347</f>
        <v>4207450.0570761692</v>
      </c>
      <c r="N347" s="11">
        <f>'UC Withheld Payment by Hospital'!L347+'UC Withheld Payment by Hospital'!O347</f>
        <v>802780.2335749903</v>
      </c>
      <c r="O347" s="11">
        <f>(L347/$L$1)*'UPL Debt Allocated by DY'!$E$4</f>
        <v>77788.835436702328</v>
      </c>
      <c r="P347" s="11">
        <f>(M347/$M$1)*'UPL Debt Allocated by DY'!$E$5</f>
        <v>115046.89374287419</v>
      </c>
      <c r="Q347" s="11">
        <f>(N347/$N$1)*'UPL Debt Allocated by DY'!$E$6</f>
        <v>21951.014154779266</v>
      </c>
      <c r="R347" s="11">
        <f>'UC Withheld Payment by Hospital'!J347+'UC Withheld Payment by Hospital'!T347</f>
        <v>2844570.0188382599</v>
      </c>
      <c r="S347" s="11">
        <f>'UC Withheld Payment by Hospital'!K347+'UC Withheld Payment by Hospital'!U347</f>
        <v>4207450.0570761692</v>
      </c>
      <c r="T347" s="11">
        <f>'UC Withheld Payment by Hospital'!L347+'UC Withheld Payment by Hospital'!V347</f>
        <v>802780.2335749903</v>
      </c>
      <c r="U347" s="11">
        <f>(R347/$R$1)*'UPL Debt Allocated by DY'!$E$4</f>
        <v>77788.835436702328</v>
      </c>
      <c r="V347" s="11">
        <f>(S347/$S$1)*'UPL Debt Allocated by DY'!$E$5</f>
        <v>115046.89374287413</v>
      </c>
      <c r="W347" s="11">
        <f>(T347/$T$1)*'UPL Debt Allocated by DY'!$E$6</f>
        <v>21951.014154779266</v>
      </c>
      <c r="X347" s="11">
        <f>'UC Withheld Payment by Hospital'!J347+'UC Withheld Payment by Hospital'!AA347</f>
        <v>2791053.25</v>
      </c>
      <c r="Y347" s="11">
        <f>'UC Withheld Payment by Hospital'!K347+'UC Withheld Payment by Hospital'!AB347</f>
        <v>4124930.42</v>
      </c>
      <c r="Z347" s="11">
        <f>'UC Withheld Payment by Hospital'!L347+'UC Withheld Payment by Hospital'!AC347</f>
        <v>782360.52</v>
      </c>
      <c r="AA347" s="11">
        <f>(X347/$X$1)*'UPL Debt Allocated by DY'!$E$4</f>
        <v>76325.342853748167</v>
      </c>
      <c r="AB347" s="11">
        <f>(Y347/$Y$1)*'UPL Debt Allocated by DY'!$E$5</f>
        <v>112790.50857142443</v>
      </c>
      <c r="AC347" s="11">
        <f>(Z347/$Z$1)*'UPL Debt Allocated by DY'!$E$6</f>
        <v>21392.662811566606</v>
      </c>
    </row>
    <row r="348" spans="1:29" ht="16.2" x14ac:dyDescent="0.3">
      <c r="A348" s="16" t="s">
        <v>610</v>
      </c>
      <c r="B348" s="13" t="s">
        <v>610</v>
      </c>
      <c r="C348" s="12" t="s">
        <v>625</v>
      </c>
      <c r="D348" s="12" t="s">
        <v>13</v>
      </c>
      <c r="E348" s="12" t="s">
        <v>14</v>
      </c>
      <c r="F348" s="12"/>
      <c r="G348" s="12" t="s">
        <v>694</v>
      </c>
      <c r="H348" s="11">
        <v>2805917.54</v>
      </c>
      <c r="I348" s="11">
        <f>(H348/$H$1)*'UPL Debt Allocated by DY'!$E$2</f>
        <v>28723.6273613226</v>
      </c>
      <c r="J348" s="11">
        <v>0</v>
      </c>
      <c r="K348" s="11">
        <f>(J348/$J$1)*'UPL Debt Allocated by DY'!$E$3</f>
        <v>0</v>
      </c>
      <c r="L348" s="11">
        <f>'UC Withheld Payment by Hospital'!J348+'UC Withheld Payment by Hospital'!M348</f>
        <v>347806.82575643918</v>
      </c>
      <c r="M348" s="11">
        <f>'UC Withheld Payment by Hospital'!K348+'UC Withheld Payment by Hospital'!N348</f>
        <v>0</v>
      </c>
      <c r="N348" s="11">
        <f>'UC Withheld Payment by Hospital'!L348+'UC Withheld Payment by Hospital'!O348</f>
        <v>0</v>
      </c>
      <c r="O348" s="11">
        <f>(L348/$L$1)*'UPL Debt Allocated by DY'!$E$4</f>
        <v>9511.2750796618038</v>
      </c>
      <c r="P348" s="11">
        <f>(M348/$M$1)*'UPL Debt Allocated by DY'!$E$5</f>
        <v>0</v>
      </c>
      <c r="Q348" s="11">
        <f>(N348/$N$1)*'UPL Debt Allocated by DY'!$E$6</f>
        <v>0</v>
      </c>
      <c r="R348" s="11">
        <f>'UC Withheld Payment by Hospital'!J348+'UC Withheld Payment by Hospital'!T348</f>
        <v>347806.82575643918</v>
      </c>
      <c r="S348" s="11">
        <f>'UC Withheld Payment by Hospital'!K348+'UC Withheld Payment by Hospital'!U348</f>
        <v>0</v>
      </c>
      <c r="T348" s="11">
        <f>'UC Withheld Payment by Hospital'!L348+'UC Withheld Payment by Hospital'!V348</f>
        <v>0</v>
      </c>
      <c r="U348" s="11">
        <f>(R348/$R$1)*'UPL Debt Allocated by DY'!$E$4</f>
        <v>9511.2750796618038</v>
      </c>
      <c r="V348" s="11">
        <f>(S348/$S$1)*'UPL Debt Allocated by DY'!$E$5</f>
        <v>0</v>
      </c>
      <c r="W348" s="11">
        <f>(T348/$T$1)*'UPL Debt Allocated by DY'!$E$6</f>
        <v>0</v>
      </c>
      <c r="X348" s="11">
        <f>'UC Withheld Payment by Hospital'!J348+'UC Withheld Payment by Hospital'!AA348</f>
        <v>1815130.6403019163</v>
      </c>
      <c r="Y348" s="11">
        <f>'UC Withheld Payment by Hospital'!K348+'UC Withheld Payment by Hospital'!AB348</f>
        <v>0</v>
      </c>
      <c r="Z348" s="11">
        <f>'UC Withheld Payment by Hospital'!L348+'UC Withheld Payment by Hospital'!AC348</f>
        <v>0</v>
      </c>
      <c r="AA348" s="11">
        <f>(X348/$X$1)*'UPL Debt Allocated by DY'!$E$4</f>
        <v>49637.343338177874</v>
      </c>
      <c r="AB348" s="11">
        <f>(Y348/$Y$1)*'UPL Debt Allocated by DY'!$E$5</f>
        <v>0</v>
      </c>
      <c r="AC348" s="11">
        <f>(Z348/$Z$1)*'UPL Debt Allocated by DY'!$E$6</f>
        <v>0</v>
      </c>
    </row>
    <row r="349" spans="1:29" ht="16.2" x14ac:dyDescent="0.3">
      <c r="A349" s="13" t="s">
        <v>553</v>
      </c>
      <c r="B349" s="13" t="s">
        <v>553</v>
      </c>
      <c r="C349" s="12" t="s">
        <v>205</v>
      </c>
      <c r="D349" s="12" t="s">
        <v>13</v>
      </c>
      <c r="E349" s="12" t="s">
        <v>14</v>
      </c>
      <c r="F349" s="12"/>
      <c r="G349" s="12" t="s">
        <v>694</v>
      </c>
      <c r="H349" s="11">
        <v>1073122.99</v>
      </c>
      <c r="I349" s="11">
        <f>(H349/$H$1)*'UPL Debt Allocated by DY'!$E$2</f>
        <v>10985.349511599803</v>
      </c>
      <c r="J349" s="11">
        <v>1264277.3700000001</v>
      </c>
      <c r="K349" s="11">
        <f>(J349/$J$1)*'UPL Debt Allocated by DY'!$E$3</f>
        <v>21281.762552119035</v>
      </c>
      <c r="L349" s="11">
        <f>'UC Withheld Payment by Hospital'!J349+'UC Withheld Payment by Hospital'!M349</f>
        <v>1635086.3337832955</v>
      </c>
      <c r="M349" s="11">
        <f>'UC Withheld Payment by Hospital'!K349+'UC Withheld Payment by Hospital'!N349</f>
        <v>1886696.6920274307</v>
      </c>
      <c r="N349" s="11">
        <f>'UC Withheld Payment by Hospital'!L349+'UC Withheld Payment by Hospital'!O349</f>
        <v>2028301.8299413428</v>
      </c>
      <c r="O349" s="11">
        <f>(L349/$L$1)*'UPL Debt Allocated by DY'!$E$4</f>
        <v>44713.774279114245</v>
      </c>
      <c r="P349" s="11">
        <f>(M349/$M$1)*'UPL Debt Allocated by DY'!$E$5</f>
        <v>51589.107632462285</v>
      </c>
      <c r="Q349" s="11">
        <f>(N349/$N$1)*'UPL Debt Allocated by DY'!$E$6</f>
        <v>55461.358310895732</v>
      </c>
      <c r="R349" s="11">
        <f>'UC Withheld Payment by Hospital'!J349+'UC Withheld Payment by Hospital'!T349</f>
        <v>1635086.3337832955</v>
      </c>
      <c r="S349" s="11">
        <f>'UC Withheld Payment by Hospital'!K349+'UC Withheld Payment by Hospital'!U349</f>
        <v>1886696.6920274307</v>
      </c>
      <c r="T349" s="11">
        <f>'UC Withheld Payment by Hospital'!L349+'UC Withheld Payment by Hospital'!V349</f>
        <v>2028301.8299413428</v>
      </c>
      <c r="U349" s="11">
        <f>(R349/$R$1)*'UPL Debt Allocated by DY'!$E$4</f>
        <v>44713.774279114245</v>
      </c>
      <c r="V349" s="11">
        <f>(S349/$S$1)*'UPL Debt Allocated by DY'!$E$5</f>
        <v>51589.107632462263</v>
      </c>
      <c r="W349" s="11">
        <f>(T349/$T$1)*'UPL Debt Allocated by DY'!$E$6</f>
        <v>55461.358310895732</v>
      </c>
      <c r="X349" s="11">
        <f>'UC Withheld Payment by Hospital'!J349+'UC Withheld Payment by Hospital'!AA349</f>
        <v>1620964.35</v>
      </c>
      <c r="Y349" s="11">
        <f>'UC Withheld Payment by Hospital'!K349+'UC Withheld Payment by Hospital'!AB349</f>
        <v>1858311.92</v>
      </c>
      <c r="Z349" s="11">
        <f>'UC Withheld Payment by Hospital'!L349+'UC Withheld Payment by Hospital'!AC349</f>
        <v>1976869.98</v>
      </c>
      <c r="AA349" s="11">
        <f>(X349/$X$1)*'UPL Debt Allocated by DY'!$E$4</f>
        <v>44327.588435460006</v>
      </c>
      <c r="AB349" s="11">
        <f>(Y349/$Y$1)*'UPL Debt Allocated by DY'!$E$5</f>
        <v>50812.965359338159</v>
      </c>
      <c r="AC349" s="11">
        <f>(Z349/$Z$1)*'UPL Debt Allocated by DY'!$E$6</f>
        <v>54055.019167440129</v>
      </c>
    </row>
    <row r="350" spans="1:29" ht="16.2" x14ac:dyDescent="0.3">
      <c r="A350" s="13" t="s">
        <v>554</v>
      </c>
      <c r="B350" s="13" t="s">
        <v>554</v>
      </c>
      <c r="C350" s="12" t="s">
        <v>206</v>
      </c>
      <c r="D350" s="12" t="s">
        <v>13</v>
      </c>
      <c r="E350" s="12"/>
      <c r="F350" s="12"/>
      <c r="G350" s="12" t="s">
        <v>693</v>
      </c>
      <c r="H350" s="11">
        <v>0</v>
      </c>
      <c r="I350" s="11">
        <f>(H350/$H$1)*'UPL Debt Allocated by DY'!$E$2</f>
        <v>0</v>
      </c>
      <c r="J350" s="11">
        <v>0</v>
      </c>
      <c r="K350" s="11">
        <f>(J350/$J$1)*'UPL Debt Allocated by DY'!$E$3</f>
        <v>0</v>
      </c>
      <c r="L350" s="11">
        <f>'UC Withheld Payment by Hospital'!J350+'UC Withheld Payment by Hospital'!M350</f>
        <v>14845799.036195608</v>
      </c>
      <c r="M350" s="11">
        <f>'UC Withheld Payment by Hospital'!K350+'UC Withheld Payment by Hospital'!N350</f>
        <v>7131354.7958482774</v>
      </c>
      <c r="N350" s="11">
        <f>'UC Withheld Payment by Hospital'!L350+'UC Withheld Payment by Hospital'!O350</f>
        <v>5946606.2718768194</v>
      </c>
      <c r="O350" s="11">
        <f>(L350/$L$1)*'UPL Debt Allocated by DY'!$E$4</f>
        <v>405979.60693708539</v>
      </c>
      <c r="P350" s="11">
        <f>(M350/$M$1)*'UPL Debt Allocated by DY'!$E$5</f>
        <v>194997.01869564946</v>
      </c>
      <c r="Q350" s="11">
        <f>(N350/$N$1)*'UPL Debt Allocated by DY'!$E$6</f>
        <v>162602.4570455167</v>
      </c>
      <c r="R350" s="11">
        <f>'UC Withheld Payment by Hospital'!J350+'UC Withheld Payment by Hospital'!T350</f>
        <v>14865928.068356557</v>
      </c>
      <c r="S350" s="11">
        <f>'UC Withheld Payment by Hospital'!K350+'UC Withheld Payment by Hospital'!U350</f>
        <v>7146799.986346202</v>
      </c>
      <c r="T350" s="11">
        <f>'UC Withheld Payment by Hospital'!L350+'UC Withheld Payment by Hospital'!V350</f>
        <v>5969070.2807668112</v>
      </c>
      <c r="U350" s="11">
        <f>(R350/$R$1)*'UPL Debt Allocated by DY'!$E$4</f>
        <v>406530.06410983851</v>
      </c>
      <c r="V350" s="11">
        <f>(S350/$S$1)*'UPL Debt Allocated by DY'!$E$5</f>
        <v>195419.34603547474</v>
      </c>
      <c r="W350" s="11">
        <f>(T350/$T$1)*'UPL Debt Allocated by DY'!$E$6</f>
        <v>163216.7070687408</v>
      </c>
      <c r="X350" s="11">
        <f>'UC Withheld Payment by Hospital'!J350+'UC Withheld Payment by Hospital'!AA350</f>
        <v>14376743.76</v>
      </c>
      <c r="Y350" s="11">
        <f>'UC Withheld Payment by Hospital'!K350+'UC Withheld Payment by Hospital'!AB350</f>
        <v>6816318.8799999999</v>
      </c>
      <c r="Z350" s="11">
        <f>'UC Withheld Payment by Hospital'!L350+'UC Withheld Payment by Hospital'!AC350</f>
        <v>5675391.7800000003</v>
      </c>
      <c r="AA350" s="11">
        <f>(X350/$X$1)*'UPL Debt Allocated by DY'!$E$4</f>
        <v>393152.61957201449</v>
      </c>
      <c r="AB350" s="11">
        <f>(Y350/$Y$1)*'UPL Debt Allocated by DY'!$E$5</f>
        <v>186382.79795764462</v>
      </c>
      <c r="AC350" s="11">
        <f>(Z350/$Z$1)*'UPL Debt Allocated by DY'!$E$6</f>
        <v>155186.43843771261</v>
      </c>
    </row>
    <row r="351" spans="1:29" ht="16.2" x14ac:dyDescent="0.3">
      <c r="A351" s="13" t="s">
        <v>555</v>
      </c>
      <c r="B351" s="13" t="s">
        <v>555</v>
      </c>
      <c r="C351" s="12" t="s">
        <v>207</v>
      </c>
      <c r="D351" s="12" t="s">
        <v>13</v>
      </c>
      <c r="E351" s="12"/>
      <c r="F351" s="12"/>
      <c r="G351" s="12" t="s">
        <v>692</v>
      </c>
      <c r="H351" s="11">
        <v>2154355.44</v>
      </c>
      <c r="I351" s="11">
        <f>(H351/$H$1)*'UPL Debt Allocated by DY'!$E$2</f>
        <v>22053.713974216858</v>
      </c>
      <c r="J351" s="11">
        <v>9822994.620000001</v>
      </c>
      <c r="K351" s="11">
        <f>(J351/$J$1)*'UPL Debt Allocated by DY'!$E$3</f>
        <v>165351.87927438956</v>
      </c>
      <c r="L351" s="11">
        <f>'UC Withheld Payment by Hospital'!J351+'UC Withheld Payment by Hospital'!M351</f>
        <v>8164205.3214703035</v>
      </c>
      <c r="M351" s="11">
        <f>'UC Withheld Payment by Hospital'!K351+'UC Withheld Payment by Hospital'!N351</f>
        <v>7823732.3445671601</v>
      </c>
      <c r="N351" s="11">
        <f>'UC Withheld Payment by Hospital'!L351+'UC Withheld Payment by Hospital'!O351</f>
        <v>4876413.9264329299</v>
      </c>
      <c r="O351" s="11">
        <f>(L351/$L$1)*'UPL Debt Allocated by DY'!$E$4</f>
        <v>223261.87086886168</v>
      </c>
      <c r="P351" s="11">
        <f>(M351/$M$1)*'UPL Debt Allocated by DY'!$E$5</f>
        <v>213929.12369911731</v>
      </c>
      <c r="Q351" s="11">
        <f>(N351/$N$1)*'UPL Debt Allocated by DY'!$E$6</f>
        <v>133339.39557406009</v>
      </c>
      <c r="R351" s="11">
        <f>'UC Withheld Payment by Hospital'!J351+'UC Withheld Payment by Hospital'!T351</f>
        <v>8192852.5331501001</v>
      </c>
      <c r="S351" s="11">
        <f>'UC Withheld Payment by Hospital'!K351+'UC Withheld Payment by Hospital'!U351</f>
        <v>7857207.4778179489</v>
      </c>
      <c r="T351" s="11">
        <f>'UC Withheld Payment by Hospital'!L351+'UC Withheld Payment by Hospital'!V351</f>
        <v>4924786.1133654946</v>
      </c>
      <c r="U351" s="11">
        <f>(R351/$R$1)*'UPL Debt Allocated by DY'!$E$4</f>
        <v>224045.26984316082</v>
      </c>
      <c r="V351" s="11">
        <f>(S351/$S$1)*'UPL Debt Allocated by DY'!$E$5</f>
        <v>214844.45484883702</v>
      </c>
      <c r="W351" s="11">
        <f>(T351/$T$1)*'UPL Debt Allocated by DY'!$E$6</f>
        <v>134662.07208706514</v>
      </c>
      <c r="X351" s="11">
        <f>'UC Withheld Payment by Hospital'!J351+'UC Withheld Payment by Hospital'!AA351</f>
        <v>8528990.3375892825</v>
      </c>
      <c r="Y351" s="11">
        <f>'UC Withheld Payment by Hospital'!K351+'UC Withheld Payment by Hospital'!AB351</f>
        <v>9110661.4267381337</v>
      </c>
      <c r="Z351" s="11">
        <f>'UC Withheld Payment by Hospital'!L351+'UC Withheld Payment by Hospital'!AC351</f>
        <v>7001075.9067183435</v>
      </c>
      <c r="AA351" s="11">
        <f>(X351/$X$1)*'UPL Debt Allocated by DY'!$E$4</f>
        <v>233237.43884600099</v>
      </c>
      <c r="AB351" s="11">
        <f>(Y351/$Y$1)*'UPL Debt Allocated by DY'!$E$5</f>
        <v>249118.41682504147</v>
      </c>
      <c r="AC351" s="11">
        <f>(Z351/$Z$1)*'UPL Debt Allocated by DY'!$E$6</f>
        <v>191435.60080282233</v>
      </c>
    </row>
    <row r="352" spans="1:29" ht="16.2" x14ac:dyDescent="0.3">
      <c r="A352" s="13" t="s">
        <v>691</v>
      </c>
      <c r="B352" s="13" t="s">
        <v>691</v>
      </c>
      <c r="C352" s="12" t="s">
        <v>690</v>
      </c>
      <c r="D352" s="12" t="s">
        <v>13</v>
      </c>
      <c r="E352" s="12"/>
      <c r="F352" s="12"/>
      <c r="G352" s="12" t="s">
        <v>660</v>
      </c>
      <c r="H352" s="11">
        <v>0</v>
      </c>
      <c r="I352" s="11">
        <f>(H352/$H$1)*'UPL Debt Allocated by DY'!$E$2</f>
        <v>0</v>
      </c>
      <c r="J352" s="11">
        <v>0</v>
      </c>
      <c r="K352" s="11">
        <f>(J352/$J$1)*'UPL Debt Allocated by DY'!$E$3</f>
        <v>0</v>
      </c>
      <c r="L352" s="11">
        <f>'UC Withheld Payment by Hospital'!J352+'UC Withheld Payment by Hospital'!M352</f>
        <v>0</v>
      </c>
      <c r="M352" s="11">
        <f>'UC Withheld Payment by Hospital'!K352+'UC Withheld Payment by Hospital'!N352</f>
        <v>0</v>
      </c>
      <c r="N352" s="11">
        <f>'UC Withheld Payment by Hospital'!L352+'UC Withheld Payment by Hospital'!O352</f>
        <v>0</v>
      </c>
      <c r="O352" s="11">
        <f>(L352/$L$1)*'UPL Debt Allocated by DY'!$E$4</f>
        <v>0</v>
      </c>
      <c r="P352" s="11">
        <f>(M352/$M$1)*'UPL Debt Allocated by DY'!$E$5</f>
        <v>0</v>
      </c>
      <c r="Q352" s="11">
        <f>(N352/$N$1)*'UPL Debt Allocated by DY'!$E$6</f>
        <v>0</v>
      </c>
      <c r="R352" s="11">
        <f>'UC Withheld Payment by Hospital'!J352+'UC Withheld Payment by Hospital'!T352</f>
        <v>0</v>
      </c>
      <c r="S352" s="11">
        <f>'UC Withheld Payment by Hospital'!K352+'UC Withheld Payment by Hospital'!U352</f>
        <v>0</v>
      </c>
      <c r="T352" s="11">
        <f>'UC Withheld Payment by Hospital'!L352+'UC Withheld Payment by Hospital'!V352</f>
        <v>0</v>
      </c>
      <c r="U352" s="11">
        <f>(R352/$R$1)*'UPL Debt Allocated by DY'!$E$4</f>
        <v>0</v>
      </c>
      <c r="V352" s="11">
        <f>(S352/$S$1)*'UPL Debt Allocated by DY'!$E$5</f>
        <v>0</v>
      </c>
      <c r="W352" s="11">
        <f>(T352/$T$1)*'UPL Debt Allocated by DY'!$E$6</f>
        <v>0</v>
      </c>
      <c r="X352" s="11">
        <f>'UC Withheld Payment by Hospital'!J352+'UC Withheld Payment by Hospital'!AA352</f>
        <v>0</v>
      </c>
      <c r="Y352" s="11">
        <f>'UC Withheld Payment by Hospital'!K352+'UC Withheld Payment by Hospital'!AB352</f>
        <v>0</v>
      </c>
      <c r="Z352" s="11">
        <f>'UC Withheld Payment by Hospital'!L352+'UC Withheld Payment by Hospital'!AC352</f>
        <v>0</v>
      </c>
      <c r="AA352" s="11">
        <f>(X352/$X$1)*'UPL Debt Allocated by DY'!$E$4</f>
        <v>0</v>
      </c>
      <c r="AB352" s="11">
        <f>(Y352/$Y$1)*'UPL Debt Allocated by DY'!$E$5</f>
        <v>0</v>
      </c>
      <c r="AC352" s="11">
        <f>(Z352/$Z$1)*'UPL Debt Allocated by DY'!$E$6</f>
        <v>0</v>
      </c>
    </row>
    <row r="353" spans="1:29" ht="16.2" x14ac:dyDescent="0.3">
      <c r="A353" s="13" t="s">
        <v>556</v>
      </c>
      <c r="B353" s="13" t="s">
        <v>556</v>
      </c>
      <c r="C353" s="12" t="s">
        <v>689</v>
      </c>
      <c r="D353" s="12" t="s">
        <v>13</v>
      </c>
      <c r="E353" s="12"/>
      <c r="F353" s="12" t="s">
        <v>661</v>
      </c>
      <c r="G353" s="12" t="s">
        <v>653</v>
      </c>
      <c r="H353" s="11">
        <v>0</v>
      </c>
      <c r="I353" s="11">
        <f>(H353/$H$1)*'UPL Debt Allocated by DY'!$E$2</f>
        <v>0</v>
      </c>
      <c r="J353" s="11">
        <v>0</v>
      </c>
      <c r="K353" s="11">
        <f>(J353/$J$1)*'UPL Debt Allocated by DY'!$E$3</f>
        <v>0</v>
      </c>
      <c r="L353" s="11">
        <f>'UC Withheld Payment by Hospital'!J353+'UC Withheld Payment by Hospital'!M353</f>
        <v>0</v>
      </c>
      <c r="M353" s="11">
        <f>'UC Withheld Payment by Hospital'!K353+'UC Withheld Payment by Hospital'!N353</f>
        <v>0</v>
      </c>
      <c r="N353" s="11">
        <f>'UC Withheld Payment by Hospital'!L353+'UC Withheld Payment by Hospital'!O353</f>
        <v>5700345.5696938932</v>
      </c>
      <c r="O353" s="11">
        <f>(L353/$L$1)*'UPL Debt Allocated by DY'!$E$4</f>
        <v>0</v>
      </c>
      <c r="P353" s="11">
        <f>(M353/$M$1)*'UPL Debt Allocated by DY'!$E$5</f>
        <v>0</v>
      </c>
      <c r="Q353" s="11">
        <f>(N353/$N$1)*'UPL Debt Allocated by DY'!$E$6</f>
        <v>155868.76838042535</v>
      </c>
      <c r="R353" s="11">
        <f>'UC Withheld Payment by Hospital'!J353+'UC Withheld Payment by Hospital'!T353</f>
        <v>0</v>
      </c>
      <c r="S353" s="11">
        <f>'UC Withheld Payment by Hospital'!K353+'UC Withheld Payment by Hospital'!U353</f>
        <v>0</v>
      </c>
      <c r="T353" s="11">
        <f>'UC Withheld Payment by Hospital'!L353+'UC Withheld Payment by Hospital'!V353</f>
        <v>5728752.9335724665</v>
      </c>
      <c r="U353" s="11">
        <f>(R353/$R$1)*'UPL Debt Allocated by DY'!$E$4</f>
        <v>0</v>
      </c>
      <c r="V353" s="11">
        <f>(S353/$S$1)*'UPL Debt Allocated by DY'!$E$5</f>
        <v>0</v>
      </c>
      <c r="W353" s="11">
        <f>(T353/$T$1)*'UPL Debt Allocated by DY'!$E$6</f>
        <v>156645.5319584492</v>
      </c>
      <c r="X353" s="11">
        <f>'UC Withheld Payment by Hospital'!J353+'UC Withheld Payment by Hospital'!AA353</f>
        <v>0</v>
      </c>
      <c r="Y353" s="11">
        <f>'UC Withheld Payment by Hospital'!K353+'UC Withheld Payment by Hospital'!AB353</f>
        <v>0</v>
      </c>
      <c r="Z353" s="11">
        <f>'UC Withheld Payment by Hospital'!L353+'UC Withheld Payment by Hospital'!AC353</f>
        <v>5732793.1244967869</v>
      </c>
      <c r="AA353" s="11">
        <f>(X353/$X$1)*'UPL Debt Allocated by DY'!$E$4</f>
        <v>0</v>
      </c>
      <c r="AB353" s="11">
        <f>(Y353/$Y$1)*'UPL Debt Allocated by DY'!$E$5</f>
        <v>0</v>
      </c>
      <c r="AC353" s="11">
        <f>(Z353/$Z$1)*'UPL Debt Allocated by DY'!$E$6</f>
        <v>156756.00588949345</v>
      </c>
    </row>
    <row r="354" spans="1:29" ht="16.2" x14ac:dyDescent="0.3">
      <c r="A354" s="13" t="s">
        <v>557</v>
      </c>
      <c r="B354" s="13" t="s">
        <v>557</v>
      </c>
      <c r="C354" s="12" t="s">
        <v>208</v>
      </c>
      <c r="D354" s="12" t="s">
        <v>28</v>
      </c>
      <c r="E354" s="12" t="s">
        <v>14</v>
      </c>
      <c r="F354" s="12"/>
      <c r="G354" s="12" t="s">
        <v>688</v>
      </c>
      <c r="H354" s="11">
        <v>474876.43</v>
      </c>
      <c r="I354" s="11">
        <f>(H354/$H$1)*'UPL Debt Allocated by DY'!$E$2</f>
        <v>4861.2168474470545</v>
      </c>
      <c r="J354" s="11">
        <v>532786.79</v>
      </c>
      <c r="K354" s="11">
        <f>(J354/$J$1)*'UPL Debt Allocated by DY'!$E$3</f>
        <v>8968.4765580243729</v>
      </c>
      <c r="L354" s="11">
        <f>'UC Withheld Payment by Hospital'!J354+'UC Withheld Payment by Hospital'!M354</f>
        <v>591672.97990102076</v>
      </c>
      <c r="M354" s="11">
        <f>'UC Withheld Payment by Hospital'!K354+'UC Withheld Payment by Hospital'!N354</f>
        <v>425813.00604667678</v>
      </c>
      <c r="N354" s="11">
        <f>'UC Withheld Payment by Hospital'!L354+'UC Withheld Payment by Hospital'!O354</f>
        <v>248884.93686106257</v>
      </c>
      <c r="O354" s="11">
        <f>(L354/$L$1)*'UPL Debt Allocated by DY'!$E$4</f>
        <v>16180.143839335309</v>
      </c>
      <c r="P354" s="11">
        <f>(M354/$M$1)*'UPL Debt Allocated by DY'!$E$5</f>
        <v>11643.266823475693</v>
      </c>
      <c r="Q354" s="11">
        <f>(N354/$N$1)*'UPL Debt Allocated by DY'!$E$6</f>
        <v>6805.4450563875098</v>
      </c>
      <c r="R354" s="11">
        <f>'UC Withheld Payment by Hospital'!J354+'UC Withheld Payment by Hospital'!T354</f>
        <v>591672.97990102076</v>
      </c>
      <c r="S354" s="11">
        <f>'UC Withheld Payment by Hospital'!K354+'UC Withheld Payment by Hospital'!U354</f>
        <v>426197.93162960169</v>
      </c>
      <c r="T354" s="11">
        <f>'UC Withheld Payment by Hospital'!L354+'UC Withheld Payment by Hospital'!V354</f>
        <v>248884.93686106257</v>
      </c>
      <c r="U354" s="11">
        <f>(R354/$R$1)*'UPL Debt Allocated by DY'!$E$4</f>
        <v>16180.143839335309</v>
      </c>
      <c r="V354" s="11">
        <f>(S354/$S$1)*'UPL Debt Allocated by DY'!$E$5</f>
        <v>11653.792080350264</v>
      </c>
      <c r="W354" s="11">
        <f>(T354/$T$1)*'UPL Debt Allocated by DY'!$E$6</f>
        <v>6805.4450563875098</v>
      </c>
      <c r="X354" s="11">
        <f>'UC Withheld Payment by Hospital'!J354+'UC Withheld Payment by Hospital'!AA354</f>
        <v>580940.54274923191</v>
      </c>
      <c r="Y354" s="11">
        <f>'UC Withheld Payment by Hospital'!K354+'UC Withheld Payment by Hospital'!AB354</f>
        <v>412966.90291411645</v>
      </c>
      <c r="Z354" s="11">
        <f>'UC Withheld Payment by Hospital'!L354+'UC Withheld Payment by Hospital'!AC354</f>
        <v>244874.45579320652</v>
      </c>
      <c r="AA354" s="11">
        <f>(X354/$X$1)*'UPL Debt Allocated by DY'!$E$4</f>
        <v>15886.649996010528</v>
      </c>
      <c r="AB354" s="11">
        <f>(Y354/$Y$1)*'UPL Debt Allocated by DY'!$E$5</f>
        <v>11292.007927457174</v>
      </c>
      <c r="AC354" s="11">
        <f>(Z354/$Z$1)*'UPL Debt Allocated by DY'!$E$6</f>
        <v>6695.7835039400252</v>
      </c>
    </row>
    <row r="355" spans="1:29" ht="16.2" x14ac:dyDescent="0.3">
      <c r="A355" s="13" t="s">
        <v>558</v>
      </c>
      <c r="B355" s="13" t="s">
        <v>558</v>
      </c>
      <c r="C355" s="12" t="s">
        <v>687</v>
      </c>
      <c r="D355" s="12" t="s">
        <v>13</v>
      </c>
      <c r="E355" s="12"/>
      <c r="F355" s="12"/>
      <c r="G355" s="12" t="s">
        <v>673</v>
      </c>
      <c r="H355" s="11">
        <v>0</v>
      </c>
      <c r="I355" s="11">
        <f>(H355/$H$1)*'UPL Debt Allocated by DY'!$E$2</f>
        <v>0</v>
      </c>
      <c r="J355" s="11">
        <v>2894916</v>
      </c>
      <c r="K355" s="11">
        <f>(J355/$J$1)*'UPL Debt Allocated by DY'!$E$3</f>
        <v>48730.536812764607</v>
      </c>
      <c r="L355" s="11">
        <f>'UC Withheld Payment by Hospital'!J355+'UC Withheld Payment by Hospital'!M355</f>
        <v>1955556.6895413883</v>
      </c>
      <c r="M355" s="11">
        <f>'UC Withheld Payment by Hospital'!K355+'UC Withheld Payment by Hospital'!N355</f>
        <v>1722838.5596031712</v>
      </c>
      <c r="N355" s="11">
        <f>'UC Withheld Payment by Hospital'!L355+'UC Withheld Payment by Hospital'!O355</f>
        <v>1187111.8602759221</v>
      </c>
      <c r="O355" s="11">
        <f>(L355/$L$1)*'UPL Debt Allocated by DY'!$E$4</f>
        <v>53477.494490363926</v>
      </c>
      <c r="P355" s="11">
        <f>(M355/$M$1)*'UPL Debt Allocated by DY'!$E$5</f>
        <v>47108.633974025142</v>
      </c>
      <c r="Q355" s="11">
        <f>(N355/$N$1)*'UPL Debt Allocated by DY'!$E$6</f>
        <v>32460.078310820689</v>
      </c>
      <c r="R355" s="11">
        <f>'UC Withheld Payment by Hospital'!J355+'UC Withheld Payment by Hospital'!T355</f>
        <v>1966264.6185283696</v>
      </c>
      <c r="S355" s="11">
        <f>'UC Withheld Payment by Hospital'!K355+'UC Withheld Payment by Hospital'!U355</f>
        <v>1729639.9685729796</v>
      </c>
      <c r="T355" s="11">
        <f>'UC Withheld Payment by Hospital'!L355+'UC Withheld Payment by Hospital'!V355</f>
        <v>1208586.3061147784</v>
      </c>
      <c r="U355" s="11">
        <f>(R355/$R$1)*'UPL Debt Allocated by DY'!$E$4</f>
        <v>53770.31812287074</v>
      </c>
      <c r="V355" s="11">
        <f>(S355/$S$1)*'UPL Debt Allocated by DY'!$E$5</f>
        <v>47294.609081141462</v>
      </c>
      <c r="W355" s="11">
        <f>(T355/$T$1)*'UPL Debt Allocated by DY'!$E$6</f>
        <v>33047.269979050456</v>
      </c>
      <c r="X355" s="11">
        <f>'UC Withheld Payment by Hospital'!J355+'UC Withheld Payment by Hospital'!AA355</f>
        <v>2356654.1975450199</v>
      </c>
      <c r="Y355" s="11">
        <f>'UC Withheld Payment by Hospital'!K355+'UC Withheld Payment by Hospital'!AB355</f>
        <v>1934243.4792373118</v>
      </c>
      <c r="Z355" s="11">
        <f>'UC Withheld Payment by Hospital'!L355+'UC Withheld Payment by Hospital'!AC355</f>
        <v>2549233.7602339499</v>
      </c>
      <c r="AA355" s="11">
        <f>(X355/$X$1)*'UPL Debt Allocated by DY'!$E$4</f>
        <v>64446.079491800599</v>
      </c>
      <c r="AB355" s="11">
        <f>(Y355/$Y$1)*'UPL Debt Allocated by DY'!$E$5</f>
        <v>52889.208667945924</v>
      </c>
      <c r="AC355" s="11">
        <f>(Z355/$Z$1)*'UPL Debt Allocated by DY'!$E$6</f>
        <v>69705.585681326207</v>
      </c>
    </row>
    <row r="356" spans="1:29" ht="16.2" x14ac:dyDescent="0.3">
      <c r="A356" s="13" t="s">
        <v>559</v>
      </c>
      <c r="B356" s="13" t="s">
        <v>559</v>
      </c>
      <c r="C356" s="12" t="s">
        <v>626</v>
      </c>
      <c r="D356" s="12" t="s">
        <v>28</v>
      </c>
      <c r="E356" s="12" t="s">
        <v>14</v>
      </c>
      <c r="F356" s="12"/>
      <c r="G356" s="12" t="s">
        <v>685</v>
      </c>
      <c r="H356" s="11">
        <v>316999.94</v>
      </c>
      <c r="I356" s="11">
        <f>(H356/$H$1)*'UPL Debt Allocated by DY'!$E$2</f>
        <v>3245.0661932572771</v>
      </c>
      <c r="J356" s="11">
        <v>448362.88</v>
      </c>
      <c r="K356" s="11">
        <f>(J356/$J$1)*'UPL Debt Allocated by DY'!$E$3</f>
        <v>7547.3567555387308</v>
      </c>
      <c r="L356" s="11">
        <f>'UC Withheld Payment by Hospital'!J356+'UC Withheld Payment by Hospital'!M356</f>
        <v>1009089.7995696313</v>
      </c>
      <c r="M356" s="11">
        <f>'UC Withheld Payment by Hospital'!K356+'UC Withheld Payment by Hospital'!N356</f>
        <v>682662.58561388624</v>
      </c>
      <c r="N356" s="11">
        <f>'UC Withheld Payment by Hospital'!L356+'UC Withheld Payment by Hospital'!O356</f>
        <v>502447.42462057353</v>
      </c>
      <c r="O356" s="11">
        <f>(L356/$L$1)*'UPL Debt Allocated by DY'!$E$4</f>
        <v>27595.00375794413</v>
      </c>
      <c r="P356" s="11">
        <f>(M356/$M$1)*'UPL Debt Allocated by DY'!$E$5</f>
        <v>18666.462794316354</v>
      </c>
      <c r="Q356" s="11">
        <f>(N356/$N$1)*'UPL Debt Allocated by DY'!$E$6</f>
        <v>13738.791849373956</v>
      </c>
      <c r="R356" s="11">
        <f>'UC Withheld Payment by Hospital'!J356+'UC Withheld Payment by Hospital'!T356</f>
        <v>1009089.7995696313</v>
      </c>
      <c r="S356" s="11">
        <f>'UC Withheld Payment by Hospital'!K356+'UC Withheld Payment by Hospital'!U356</f>
        <v>682662.58561388624</v>
      </c>
      <c r="T356" s="11">
        <f>'UC Withheld Payment by Hospital'!L356+'UC Withheld Payment by Hospital'!V356</f>
        <v>502447.42462057353</v>
      </c>
      <c r="U356" s="11">
        <f>(R356/$R$1)*'UPL Debt Allocated by DY'!$E$4</f>
        <v>27595.00375794413</v>
      </c>
      <c r="V356" s="11">
        <f>(S356/$S$1)*'UPL Debt Allocated by DY'!$E$5</f>
        <v>18666.462794316347</v>
      </c>
      <c r="W356" s="11">
        <f>(T356/$T$1)*'UPL Debt Allocated by DY'!$E$6</f>
        <v>13738.791849373956</v>
      </c>
      <c r="X356" s="11">
        <f>'UC Withheld Payment by Hospital'!J356+'UC Withheld Payment by Hospital'!AA356</f>
        <v>993272.74</v>
      </c>
      <c r="Y356" s="11">
        <f>'UC Withheld Payment by Hospital'!K356+'UC Withheld Payment by Hospital'!AB356</f>
        <v>673329.93807295046</v>
      </c>
      <c r="Z356" s="11">
        <f>'UC Withheld Payment by Hospital'!L356+'UC Withheld Payment by Hospital'!AC356</f>
        <v>490464.60921542568</v>
      </c>
      <c r="AA356" s="11">
        <f>(X356/$X$1)*'UPL Debt Allocated by DY'!$E$4</f>
        <v>27162.463642634502</v>
      </c>
      <c r="AB356" s="11">
        <f>(Y356/$Y$1)*'UPL Debt Allocated by DY'!$E$5</f>
        <v>18411.274474688908</v>
      </c>
      <c r="AC356" s="11">
        <f>(Z356/$Z$1)*'UPL Debt Allocated by DY'!$E$6</f>
        <v>13411.136857918631</v>
      </c>
    </row>
    <row r="357" spans="1:29" ht="16.2" x14ac:dyDescent="0.3">
      <c r="A357" s="13" t="s">
        <v>560</v>
      </c>
      <c r="B357" s="13" t="s">
        <v>560</v>
      </c>
      <c r="C357" s="12" t="s">
        <v>209</v>
      </c>
      <c r="D357" s="12" t="s">
        <v>13</v>
      </c>
      <c r="E357" s="12"/>
      <c r="F357" s="12"/>
      <c r="G357" s="12" t="s">
        <v>684</v>
      </c>
      <c r="H357" s="11">
        <v>14209518.65</v>
      </c>
      <c r="I357" s="11">
        <f>(H357/$H$1)*'UPL Debt Allocated by DY'!$E$2</f>
        <v>145460.0546409371</v>
      </c>
      <c r="J357" s="11">
        <v>19572914.989999998</v>
      </c>
      <c r="K357" s="11">
        <f>(J357/$J$1)*'UPL Debt Allocated by DY'!$E$3</f>
        <v>329473.68920317799</v>
      </c>
      <c r="L357" s="11">
        <f>'UC Withheld Payment by Hospital'!J357+'UC Withheld Payment by Hospital'!M357</f>
        <v>16305380.008297594</v>
      </c>
      <c r="M357" s="11">
        <f>'UC Withheld Payment by Hospital'!K357+'UC Withheld Payment by Hospital'!N357</f>
        <v>16821405.710610118</v>
      </c>
      <c r="N357" s="11">
        <f>'UC Withheld Payment by Hospital'!L357+'UC Withheld Payment by Hospital'!O357</f>
        <v>15723232.950298881</v>
      </c>
      <c r="O357" s="11">
        <f>(L357/$L$1)*'UPL Debt Allocated by DY'!$E$4</f>
        <v>445893.93609525933</v>
      </c>
      <c r="P357" s="11">
        <f>(M357/$M$1)*'UPL Debt Allocated by DY'!$E$5</f>
        <v>459958.03851304157</v>
      </c>
      <c r="Q357" s="11">
        <f>(N357/$N$1)*'UPL Debt Allocated by DY'!$E$6</f>
        <v>429931.9970970134</v>
      </c>
      <c r="R357" s="11">
        <f>'UC Withheld Payment by Hospital'!J357+'UC Withheld Payment by Hospital'!T357</f>
        <v>16331295.250181099</v>
      </c>
      <c r="S357" s="11">
        <f>'UC Withheld Payment by Hospital'!K357+'UC Withheld Payment by Hospital'!U357</f>
        <v>16860713.894216236</v>
      </c>
      <c r="T357" s="11">
        <f>'UC Withheld Payment by Hospital'!L357+'UC Withheld Payment by Hospital'!V357</f>
        <v>15784199.953142891</v>
      </c>
      <c r="U357" s="11">
        <f>(R357/$R$1)*'UPL Debt Allocated by DY'!$E$4</f>
        <v>446602.62544824689</v>
      </c>
      <c r="V357" s="11">
        <f>(S357/$S$1)*'UPL Debt Allocated by DY'!$E$5</f>
        <v>461032.86634491372</v>
      </c>
      <c r="W357" s="11">
        <f>(T357/$T$1)*'UPL Debt Allocated by DY'!$E$6</f>
        <v>431599.06298432802</v>
      </c>
      <c r="X357" s="11">
        <f>'UC Withheld Payment by Hospital'!J357+'UC Withheld Payment by Hospital'!AA357</f>
        <v>15701492.01</v>
      </c>
      <c r="Y357" s="11">
        <f>'UC Withheld Payment by Hospital'!K357+'UC Withheld Payment by Hospital'!AB357</f>
        <v>16019635.759999998</v>
      </c>
      <c r="Z357" s="11">
        <f>'UC Withheld Payment by Hospital'!L357+'UC Withheld Payment by Hospital'!AC357</f>
        <v>14987160.649999999</v>
      </c>
      <c r="AA357" s="11">
        <f>(X357/$X$1)*'UPL Debt Allocated by DY'!$E$4</f>
        <v>429379.75510808959</v>
      </c>
      <c r="AB357" s="11">
        <f>(Y357/$Y$1)*'UPL Debt Allocated by DY'!$E$5</f>
        <v>438034.74980782275</v>
      </c>
      <c r="AC357" s="11">
        <f>(Z357/$Z$1)*'UPL Debt Allocated by DY'!$E$6</f>
        <v>409805.02733986295</v>
      </c>
    </row>
    <row r="358" spans="1:29" ht="16.2" x14ac:dyDescent="0.3">
      <c r="A358" s="13" t="s">
        <v>561</v>
      </c>
      <c r="B358" s="13" t="s">
        <v>561</v>
      </c>
      <c r="C358" s="12" t="s">
        <v>210</v>
      </c>
      <c r="D358" s="12" t="s">
        <v>13</v>
      </c>
      <c r="E358" s="12" t="s">
        <v>14</v>
      </c>
      <c r="F358" s="12"/>
      <c r="G358" s="12" t="s">
        <v>683</v>
      </c>
      <c r="H358" s="11">
        <v>568678.09000000008</v>
      </c>
      <c r="I358" s="11">
        <f>(H358/$H$1)*'UPL Debt Allocated by DY'!$E$2</f>
        <v>5821.4460378292797</v>
      </c>
      <c r="J358" s="11">
        <v>520281.99</v>
      </c>
      <c r="K358" s="11">
        <f>(J358/$J$1)*'UPL Debt Allocated by DY'!$E$3</f>
        <v>8757.9814636118717</v>
      </c>
      <c r="L358" s="11">
        <f>'UC Withheld Payment by Hospital'!J358+'UC Withheld Payment by Hospital'!M358</f>
        <v>1202590.8625510882</v>
      </c>
      <c r="M358" s="11">
        <f>'UC Withheld Payment by Hospital'!K358+'UC Withheld Payment by Hospital'!N358</f>
        <v>1521786.7146333975</v>
      </c>
      <c r="N358" s="11">
        <f>'UC Withheld Payment by Hospital'!L358+'UC Withheld Payment by Hospital'!O358</f>
        <v>1625636.8177894205</v>
      </c>
      <c r="O358" s="11">
        <f>(L358/$L$1)*'UPL Debt Allocated by DY'!$E$4</f>
        <v>32886.567068183525</v>
      </c>
      <c r="P358" s="11">
        <f>(M358/$M$1)*'UPL Debt Allocated by DY'!$E$5</f>
        <v>41611.14976594875</v>
      </c>
      <c r="Q358" s="11">
        <f>(N358/$N$1)*'UPL Debt Allocated by DY'!$E$6</f>
        <v>44450.990825862798</v>
      </c>
      <c r="R358" s="11">
        <f>'UC Withheld Payment by Hospital'!J358+'UC Withheld Payment by Hospital'!T358</f>
        <v>1202590.8625510882</v>
      </c>
      <c r="S358" s="11">
        <f>'UC Withheld Payment by Hospital'!K358+'UC Withheld Payment by Hospital'!U358</f>
        <v>1521786.7146333975</v>
      </c>
      <c r="T358" s="11">
        <f>'UC Withheld Payment by Hospital'!L358+'UC Withheld Payment by Hospital'!V358</f>
        <v>1625636.8177894205</v>
      </c>
      <c r="U358" s="11">
        <f>(R358/$R$1)*'UPL Debt Allocated by DY'!$E$4</f>
        <v>32886.567068183525</v>
      </c>
      <c r="V358" s="11">
        <f>(S358/$S$1)*'UPL Debt Allocated by DY'!$E$5</f>
        <v>41611.149765948736</v>
      </c>
      <c r="W358" s="11">
        <f>(T358/$T$1)*'UPL Debt Allocated by DY'!$E$6</f>
        <v>44450.990825862798</v>
      </c>
      <c r="X358" s="11">
        <f>'UC Withheld Payment by Hospital'!J358+'UC Withheld Payment by Hospital'!AA358</f>
        <v>1194818.2731156985</v>
      </c>
      <c r="Y358" s="11">
        <f>'UC Withheld Payment by Hospital'!K358+'UC Withheld Payment by Hospital'!AB358</f>
        <v>1496786.2</v>
      </c>
      <c r="Z358" s="11">
        <f>'UC Withheld Payment by Hospital'!L358+'UC Withheld Payment by Hospital'!AC358</f>
        <v>1587493</v>
      </c>
      <c r="AA358" s="11">
        <f>(X358/$X$1)*'UPL Debt Allocated by DY'!$E$4</f>
        <v>32674.01449380409</v>
      </c>
      <c r="AB358" s="11">
        <f>(Y358/$Y$1)*'UPL Debt Allocated by DY'!$E$5</f>
        <v>40927.54532346507</v>
      </c>
      <c r="AC358" s="11">
        <f>(Z358/$Z$1)*'UPL Debt Allocated by DY'!$E$6</f>
        <v>43407.996181507617</v>
      </c>
    </row>
    <row r="359" spans="1:29" ht="16.2" x14ac:dyDescent="0.3">
      <c r="A359" s="13" t="s">
        <v>562</v>
      </c>
      <c r="B359" s="13" t="s">
        <v>562</v>
      </c>
      <c r="C359" s="12" t="s">
        <v>682</v>
      </c>
      <c r="D359" s="12" t="s">
        <v>13</v>
      </c>
      <c r="E359" s="12"/>
      <c r="F359" s="12"/>
      <c r="G359" s="12" t="s">
        <v>672</v>
      </c>
      <c r="H359" s="11">
        <v>0</v>
      </c>
      <c r="I359" s="11">
        <f>(H359/$H$1)*'UPL Debt Allocated by DY'!$E$2</f>
        <v>0</v>
      </c>
      <c r="J359" s="11">
        <v>0</v>
      </c>
      <c r="K359" s="11">
        <f>(J359/$J$1)*'UPL Debt Allocated by DY'!$E$3</f>
        <v>0</v>
      </c>
      <c r="L359" s="11">
        <f>'UC Withheld Payment by Hospital'!J359+'UC Withheld Payment by Hospital'!M359</f>
        <v>0</v>
      </c>
      <c r="M359" s="11">
        <f>'UC Withheld Payment by Hospital'!K359+'UC Withheld Payment by Hospital'!N359</f>
        <v>7245735.1041158559</v>
      </c>
      <c r="N359" s="11">
        <f>'UC Withheld Payment by Hospital'!L359+'UC Withheld Payment by Hospital'!O359</f>
        <v>7607023.5835011108</v>
      </c>
      <c r="O359" s="11">
        <f>(L359/$L$1)*'UPL Debt Allocated by DY'!$E$4</f>
        <v>0</v>
      </c>
      <c r="P359" s="11">
        <f>(M359/$M$1)*'UPL Debt Allocated by DY'!$E$5</f>
        <v>198124.58978812292</v>
      </c>
      <c r="Q359" s="11">
        <f>(N359/$N$1)*'UPL Debt Allocated by DY'!$E$6</f>
        <v>208004.47665927021</v>
      </c>
      <c r="R359" s="11">
        <f>'UC Withheld Payment by Hospital'!J359+'UC Withheld Payment by Hospital'!T359</f>
        <v>0</v>
      </c>
      <c r="S359" s="11">
        <f>'UC Withheld Payment by Hospital'!K359+'UC Withheld Payment by Hospital'!U359</f>
        <v>7261373.8129591793</v>
      </c>
      <c r="T359" s="11">
        <f>'UC Withheld Payment by Hospital'!L359+'UC Withheld Payment by Hospital'!V359</f>
        <v>7634982.1048327852</v>
      </c>
      <c r="U359" s="11">
        <f>(R359/$R$1)*'UPL Debt Allocated by DY'!$E$4</f>
        <v>0</v>
      </c>
      <c r="V359" s="11">
        <f>(S359/$S$1)*'UPL Debt Allocated by DY'!$E$5</f>
        <v>198552.20861904576</v>
      </c>
      <c r="W359" s="11">
        <f>(T359/$T$1)*'UPL Debt Allocated by DY'!$E$6</f>
        <v>208768.96720329524</v>
      </c>
      <c r="X359" s="11">
        <f>'UC Withheld Payment by Hospital'!J359+'UC Withheld Payment by Hospital'!AA359</f>
        <v>0</v>
      </c>
      <c r="Y359" s="11">
        <f>'UC Withheld Payment by Hospital'!K359+'UC Withheld Payment by Hospital'!AB359</f>
        <v>6926751.9900000002</v>
      </c>
      <c r="Z359" s="11">
        <f>'UC Withheld Payment by Hospital'!L359+'UC Withheld Payment by Hospital'!AC359</f>
        <v>7269472.25</v>
      </c>
      <c r="AA359" s="11">
        <f>(X359/$X$1)*'UPL Debt Allocated by DY'!$E$4</f>
        <v>0</v>
      </c>
      <c r="AB359" s="11">
        <f>(Y359/$Y$1)*'UPL Debt Allocated by DY'!$E$5</f>
        <v>189402.43838106398</v>
      </c>
      <c r="AC359" s="11">
        <f>(Z359/$Z$1)*'UPL Debt Allocated by DY'!$E$6</f>
        <v>198774.56068755928</v>
      </c>
    </row>
    <row r="360" spans="1:29" ht="16.2" x14ac:dyDescent="0.3">
      <c r="A360" s="13" t="s">
        <v>681</v>
      </c>
      <c r="B360" s="13" t="s">
        <v>681</v>
      </c>
      <c r="C360" s="12" t="s">
        <v>680</v>
      </c>
      <c r="D360" s="12" t="s">
        <v>13</v>
      </c>
      <c r="E360" s="12"/>
      <c r="F360" s="12"/>
      <c r="G360" s="12" t="s">
        <v>671</v>
      </c>
      <c r="H360" s="11">
        <v>0</v>
      </c>
      <c r="I360" s="11">
        <f>(H360/$H$1)*'UPL Debt Allocated by DY'!$E$2</f>
        <v>0</v>
      </c>
      <c r="J360" s="11">
        <v>0</v>
      </c>
      <c r="K360" s="11">
        <f>(J360/$J$1)*'UPL Debt Allocated by DY'!$E$3</f>
        <v>0</v>
      </c>
      <c r="L360" s="11">
        <f>'UC Withheld Payment by Hospital'!J360+'UC Withheld Payment by Hospital'!M360</f>
        <v>0</v>
      </c>
      <c r="M360" s="11">
        <f>'UC Withheld Payment by Hospital'!K360+'UC Withheld Payment by Hospital'!N360</f>
        <v>0</v>
      </c>
      <c r="N360" s="11">
        <f>'UC Withheld Payment by Hospital'!L360+'UC Withheld Payment by Hospital'!O360</f>
        <v>0</v>
      </c>
      <c r="O360" s="11">
        <f>(L360/$L$1)*'UPL Debt Allocated by DY'!$E$4</f>
        <v>0</v>
      </c>
      <c r="P360" s="11">
        <f>(M360/$M$1)*'UPL Debt Allocated by DY'!$E$5</f>
        <v>0</v>
      </c>
      <c r="Q360" s="11">
        <f>(N360/$N$1)*'UPL Debt Allocated by DY'!$E$6</f>
        <v>0</v>
      </c>
      <c r="R360" s="11">
        <f>'UC Withheld Payment by Hospital'!J360+'UC Withheld Payment by Hospital'!T360</f>
        <v>0</v>
      </c>
      <c r="S360" s="11">
        <f>'UC Withheld Payment by Hospital'!K360+'UC Withheld Payment by Hospital'!U360</f>
        <v>0</v>
      </c>
      <c r="T360" s="11">
        <f>'UC Withheld Payment by Hospital'!L360+'UC Withheld Payment by Hospital'!V360</f>
        <v>0</v>
      </c>
      <c r="U360" s="11">
        <f>(R360/$R$1)*'UPL Debt Allocated by DY'!$E$4</f>
        <v>0</v>
      </c>
      <c r="V360" s="11">
        <f>(S360/$S$1)*'UPL Debt Allocated by DY'!$E$5</f>
        <v>0</v>
      </c>
      <c r="W360" s="11">
        <f>(T360/$T$1)*'UPL Debt Allocated by DY'!$E$6</f>
        <v>0</v>
      </c>
      <c r="X360" s="11">
        <f>'UC Withheld Payment by Hospital'!J360+'UC Withheld Payment by Hospital'!AA360</f>
        <v>0</v>
      </c>
      <c r="Y360" s="11">
        <f>'UC Withheld Payment by Hospital'!K360+'UC Withheld Payment by Hospital'!AB360</f>
        <v>0</v>
      </c>
      <c r="Z360" s="11">
        <f>'UC Withheld Payment by Hospital'!L360+'UC Withheld Payment by Hospital'!AC360</f>
        <v>0</v>
      </c>
      <c r="AA360" s="11">
        <f>(X360/$X$1)*'UPL Debt Allocated by DY'!$E$4</f>
        <v>0</v>
      </c>
      <c r="AB360" s="11">
        <f>(Y360/$Y$1)*'UPL Debt Allocated by DY'!$E$5</f>
        <v>0</v>
      </c>
      <c r="AC360" s="11">
        <f>(Z360/$Z$1)*'UPL Debt Allocated by DY'!$E$6</f>
        <v>0</v>
      </c>
    </row>
    <row r="361" spans="1:29" ht="16.2" x14ac:dyDescent="0.3">
      <c r="A361" s="13" t="s">
        <v>563</v>
      </c>
      <c r="B361" s="13" t="s">
        <v>563</v>
      </c>
      <c r="C361" s="12" t="s">
        <v>211</v>
      </c>
      <c r="D361" s="12" t="s">
        <v>28</v>
      </c>
      <c r="E361" s="12" t="s">
        <v>14</v>
      </c>
      <c r="F361" s="12"/>
      <c r="G361" s="12" t="s">
        <v>679</v>
      </c>
      <c r="H361" s="11">
        <v>1378115.99</v>
      </c>
      <c r="I361" s="11">
        <f>(H361/$H$1)*'UPL Debt Allocated by DY'!$E$2</f>
        <v>14107.50301573017</v>
      </c>
      <c r="J361" s="11">
        <v>1093266.51</v>
      </c>
      <c r="K361" s="11">
        <f>(J361/$J$1)*'UPL Debt Allocated by DY'!$E$3</f>
        <v>18403.112184159294</v>
      </c>
      <c r="L361" s="11">
        <f>'UC Withheld Payment by Hospital'!J361+'UC Withheld Payment by Hospital'!M361</f>
        <v>1730664.3215618737</v>
      </c>
      <c r="M361" s="11">
        <f>'UC Withheld Payment by Hospital'!K361+'UC Withheld Payment by Hospital'!N361</f>
        <v>1953361.7622814882</v>
      </c>
      <c r="N361" s="11">
        <f>'UC Withheld Payment by Hospital'!L361+'UC Withheld Payment by Hospital'!O361</f>
        <v>1866071.9034482315</v>
      </c>
      <c r="O361" s="11">
        <f>(L361/$L$1)*'UPL Debt Allocated by DY'!$E$4</f>
        <v>47327.491049466575</v>
      </c>
      <c r="P361" s="11">
        <f>(M361/$M$1)*'UPL Debt Allocated by DY'!$E$5</f>
        <v>53411.971635560993</v>
      </c>
      <c r="Q361" s="11">
        <f>(N361/$N$1)*'UPL Debt Allocated by DY'!$E$6</f>
        <v>51025.385346139825</v>
      </c>
      <c r="R361" s="11">
        <f>'UC Withheld Payment by Hospital'!J361+'UC Withheld Payment by Hospital'!T361</f>
        <v>1730664.3215618737</v>
      </c>
      <c r="S361" s="11">
        <f>'UC Withheld Payment by Hospital'!K361+'UC Withheld Payment by Hospital'!U361</f>
        <v>1953361.7622814882</v>
      </c>
      <c r="T361" s="11">
        <f>'UC Withheld Payment by Hospital'!L361+'UC Withheld Payment by Hospital'!V361</f>
        <v>1866071.9034482315</v>
      </c>
      <c r="U361" s="11">
        <f>(R361/$R$1)*'UPL Debt Allocated by DY'!$E$4</f>
        <v>47327.491049466575</v>
      </c>
      <c r="V361" s="11">
        <f>(S361/$S$1)*'UPL Debt Allocated by DY'!$E$5</f>
        <v>53411.971635560978</v>
      </c>
      <c r="W361" s="11">
        <f>(T361/$T$1)*'UPL Debt Allocated by DY'!$E$6</f>
        <v>51025.385346139825</v>
      </c>
      <c r="X361" s="11">
        <f>'UC Withheld Payment by Hospital'!J361+'UC Withheld Payment by Hospital'!AA361</f>
        <v>1724430.4472186398</v>
      </c>
      <c r="Y361" s="11">
        <f>'UC Withheld Payment by Hospital'!K361+'UC Withheld Payment by Hospital'!AB361</f>
        <v>1927020.6627079982</v>
      </c>
      <c r="Z361" s="11">
        <f>'UC Withheld Payment by Hospital'!L361+'UC Withheld Payment by Hospital'!AC361</f>
        <v>1823187.025126765</v>
      </c>
      <c r="AA361" s="11">
        <f>(X361/$X$1)*'UPL Debt Allocated by DY'!$E$4</f>
        <v>47157.016839934877</v>
      </c>
      <c r="AB361" s="11">
        <f>(Y361/$Y$1)*'UPL Debt Allocated by DY'!$E$5</f>
        <v>52691.710754839463</v>
      </c>
      <c r="AC361" s="11">
        <f>(Z361/$Z$1)*'UPL Debt Allocated by DY'!$E$6</f>
        <v>49852.752374263589</v>
      </c>
    </row>
    <row r="362" spans="1:29" ht="16.2" x14ac:dyDescent="0.3">
      <c r="A362" s="13" t="s">
        <v>564</v>
      </c>
      <c r="B362" s="13" t="s">
        <v>564</v>
      </c>
      <c r="C362" s="12" t="s">
        <v>627</v>
      </c>
      <c r="D362" s="12" t="s">
        <v>13</v>
      </c>
      <c r="E362" s="12" t="s">
        <v>14</v>
      </c>
      <c r="F362" s="12"/>
      <c r="G362" s="12" t="s">
        <v>678</v>
      </c>
      <c r="H362" s="11">
        <v>0</v>
      </c>
      <c r="I362" s="11">
        <f>(H362/$H$1)*'UPL Debt Allocated by DY'!$E$2</f>
        <v>0</v>
      </c>
      <c r="J362" s="11">
        <v>0</v>
      </c>
      <c r="K362" s="11">
        <f>(J362/$J$1)*'UPL Debt Allocated by DY'!$E$3</f>
        <v>0</v>
      </c>
      <c r="L362" s="11">
        <f>'UC Withheld Payment by Hospital'!J362+'UC Withheld Payment by Hospital'!M362</f>
        <v>1727483.5676460469</v>
      </c>
      <c r="M362" s="11">
        <f>'UC Withheld Payment by Hospital'!K362+'UC Withheld Payment by Hospital'!N362</f>
        <v>1668186.6144027775</v>
      </c>
      <c r="N362" s="11">
        <f>'UC Withheld Payment by Hospital'!L362+'UC Withheld Payment by Hospital'!O362</f>
        <v>1480985.8681775245</v>
      </c>
      <c r="O362" s="11">
        <f>(L362/$L$1)*'UPL Debt Allocated by DY'!$E$4</f>
        <v>47240.508784560341</v>
      </c>
      <c r="P362" s="11">
        <f>(M362/$M$1)*'UPL Debt Allocated by DY'!$E$5</f>
        <v>45614.252235200569</v>
      </c>
      <c r="Q362" s="11">
        <f>(N362/$N$1)*'UPL Debt Allocated by DY'!$E$6</f>
        <v>40495.692838152216</v>
      </c>
      <c r="R362" s="11">
        <f>'UC Withheld Payment by Hospital'!J362+'UC Withheld Payment by Hospital'!T362</f>
        <v>1727483.5676460469</v>
      </c>
      <c r="S362" s="11">
        <f>'UC Withheld Payment by Hospital'!K362+'UC Withheld Payment by Hospital'!U362</f>
        <v>1671323.2476294909</v>
      </c>
      <c r="T362" s="11">
        <f>'UC Withheld Payment by Hospital'!L362+'UC Withheld Payment by Hospital'!V362</f>
        <v>1480985.8681775245</v>
      </c>
      <c r="U362" s="11">
        <f>(R362/$R$1)*'UPL Debt Allocated by DY'!$E$4</f>
        <v>47240.508784560341</v>
      </c>
      <c r="V362" s="11">
        <f>(S362/$S$1)*'UPL Debt Allocated by DY'!$E$5</f>
        <v>45700.019125989216</v>
      </c>
      <c r="W362" s="11">
        <f>(T362/$T$1)*'UPL Debt Allocated by DY'!$E$6</f>
        <v>40495.692838152216</v>
      </c>
      <c r="X362" s="11">
        <f>'UC Withheld Payment by Hospital'!J362+'UC Withheld Payment by Hospital'!AA362</f>
        <v>1814569.3337717273</v>
      </c>
      <c r="Y362" s="11">
        <f>'UC Withheld Payment by Hospital'!K362+'UC Withheld Payment by Hospital'!AB362</f>
        <v>1598183.35</v>
      </c>
      <c r="Z362" s="11">
        <f>'UC Withheld Payment by Hospital'!L362+'UC Withheld Payment by Hospital'!AC362</f>
        <v>1446747.37</v>
      </c>
      <c r="AA362" s="11">
        <f>(X362/$X$1)*'UPL Debt Allocated by DY'!$E$4</f>
        <v>49621.993608335666</v>
      </c>
      <c r="AB362" s="11">
        <f>(Y362/$Y$1)*'UPL Debt Allocated by DY'!$E$5</f>
        <v>43700.109937098729</v>
      </c>
      <c r="AC362" s="11">
        <f>(Z362/$Z$1)*'UPL Debt Allocated by DY'!$E$6</f>
        <v>39559.48423871235</v>
      </c>
    </row>
    <row r="363" spans="1:29" ht="16.2" x14ac:dyDescent="0.3">
      <c r="A363" s="13" t="s">
        <v>565</v>
      </c>
      <c r="B363" s="13" t="s">
        <v>565</v>
      </c>
      <c r="C363" s="12" t="s">
        <v>212</v>
      </c>
      <c r="D363" s="12" t="s">
        <v>13</v>
      </c>
      <c r="E363" s="12"/>
      <c r="F363" s="12"/>
      <c r="G363" s="12" t="s">
        <v>673</v>
      </c>
      <c r="H363" s="11">
        <v>3743845.4</v>
      </c>
      <c r="I363" s="11">
        <f>(H363/$H$1)*'UPL Debt Allocated by DY'!$E$2</f>
        <v>38325.010851174819</v>
      </c>
      <c r="J363" s="11">
        <v>7397196.1700000009</v>
      </c>
      <c r="K363" s="11">
        <f>(J363/$J$1)*'UPL Debt Allocated by DY'!$E$3</f>
        <v>124518.06555818075</v>
      </c>
      <c r="L363" s="11">
        <f>'UC Withheld Payment by Hospital'!J363+'UC Withheld Payment by Hospital'!M363</f>
        <v>0</v>
      </c>
      <c r="M363" s="11">
        <f>'UC Withheld Payment by Hospital'!K363+'UC Withheld Payment by Hospital'!N363</f>
        <v>1012839.6361679174</v>
      </c>
      <c r="N363" s="11">
        <f>'UC Withheld Payment by Hospital'!L363+'UC Withheld Payment by Hospital'!O363</f>
        <v>7386846.1825887617</v>
      </c>
      <c r="O363" s="11">
        <f>(L363/$L$1)*'UPL Debt Allocated by DY'!$E$4</f>
        <v>0</v>
      </c>
      <c r="P363" s="11">
        <f>(M363/$M$1)*'UPL Debt Allocated by DY'!$E$5</f>
        <v>27694.696887681268</v>
      </c>
      <c r="Q363" s="11">
        <f>(N363/$N$1)*'UPL Debt Allocated by DY'!$E$6</f>
        <v>201984.00300801158</v>
      </c>
      <c r="R363" s="11">
        <f>'UC Withheld Payment by Hospital'!J363+'UC Withheld Payment by Hospital'!T363</f>
        <v>0</v>
      </c>
      <c r="S363" s="11">
        <f>'UC Withheld Payment by Hospital'!K363+'UC Withheld Payment by Hospital'!U363</f>
        <v>1062495.8827655164</v>
      </c>
      <c r="T363" s="11">
        <f>'UC Withheld Payment by Hospital'!L363+'UC Withheld Payment by Hospital'!V363</f>
        <v>7419544.2653417811</v>
      </c>
      <c r="U363" s="11">
        <f>(R363/$R$1)*'UPL Debt Allocated by DY'!$E$4</f>
        <v>0</v>
      </c>
      <c r="V363" s="11">
        <f>(S363/$S$1)*'UPL Debt Allocated by DY'!$E$5</f>
        <v>29052.478168144949</v>
      </c>
      <c r="W363" s="11">
        <f>(T363/$T$1)*'UPL Debt Allocated by DY'!$E$6</f>
        <v>202878.09088826409</v>
      </c>
      <c r="X363" s="11">
        <f>'UC Withheld Payment by Hospital'!J363+'UC Withheld Payment by Hospital'!AA363</f>
        <v>0</v>
      </c>
      <c r="Y363" s="11">
        <f>'UC Withheld Payment by Hospital'!K363+'UC Withheld Payment by Hospital'!AB363</f>
        <v>6902847.1977693914</v>
      </c>
      <c r="Z363" s="11">
        <f>'UC Withheld Payment by Hospital'!L363+'UC Withheld Payment by Hospital'!AC363</f>
        <v>7070518.8470953507</v>
      </c>
      <c r="AA363" s="11">
        <f>(X363/$X$1)*'UPL Debt Allocated by DY'!$E$4</f>
        <v>0</v>
      </c>
      <c r="AB363" s="11">
        <f>(Y363/$Y$1)*'UPL Debt Allocated by DY'!$E$5</f>
        <v>188748.79494991378</v>
      </c>
      <c r="AC363" s="11">
        <f>(Z363/$Z$1)*'UPL Debt Allocated by DY'!$E$6</f>
        <v>193334.43052409842</v>
      </c>
    </row>
    <row r="364" spans="1:29" ht="16.2" x14ac:dyDescent="0.3">
      <c r="A364" s="13" t="s">
        <v>566</v>
      </c>
      <c r="B364" s="13" t="s">
        <v>566</v>
      </c>
      <c r="C364" s="12" t="s">
        <v>213</v>
      </c>
      <c r="D364" s="12" t="s">
        <v>28</v>
      </c>
      <c r="E364" s="12" t="s">
        <v>14</v>
      </c>
      <c r="F364" s="12"/>
      <c r="G364" s="12" t="s">
        <v>677</v>
      </c>
      <c r="H364" s="11">
        <v>1175695.07</v>
      </c>
      <c r="I364" s="11">
        <f>(H364/$H$1)*'UPL Debt Allocated by DY'!$E$2</f>
        <v>12035.359770844903</v>
      </c>
      <c r="J364" s="11">
        <v>914093.88</v>
      </c>
      <c r="K364" s="11">
        <f>(J364/$J$1)*'UPL Debt Allocated by DY'!$E$3</f>
        <v>15387.073569548418</v>
      </c>
      <c r="L364" s="11">
        <f>'UC Withheld Payment by Hospital'!J364+'UC Withheld Payment by Hospital'!M364</f>
        <v>911503.79667215073</v>
      </c>
      <c r="M364" s="11">
        <f>'UC Withheld Payment by Hospital'!K364+'UC Withheld Payment by Hospital'!N364</f>
        <v>1328224.8089443243</v>
      </c>
      <c r="N364" s="11">
        <f>'UC Withheld Payment by Hospital'!L364+'UC Withheld Payment by Hospital'!O364</f>
        <v>1113134.4251696193</v>
      </c>
      <c r="O364" s="11">
        <f>(L364/$L$1)*'UPL Debt Allocated by DY'!$E$4</f>
        <v>24926.374942325128</v>
      </c>
      <c r="P364" s="11">
        <f>(M364/$M$1)*'UPL Debt Allocated by DY'!$E$5</f>
        <v>36318.467572602895</v>
      </c>
      <c r="Q364" s="11">
        <f>(N364/$N$1)*'UPL Debt Allocated by DY'!$E$6</f>
        <v>30437.258543670774</v>
      </c>
      <c r="R364" s="11">
        <f>'UC Withheld Payment by Hospital'!J364+'UC Withheld Payment by Hospital'!T364</f>
        <v>912291.5865423145</v>
      </c>
      <c r="S364" s="11">
        <f>'UC Withheld Payment by Hospital'!K364+'UC Withheld Payment by Hospital'!U364</f>
        <v>1328224.8089443243</v>
      </c>
      <c r="T364" s="11">
        <f>'UC Withheld Payment by Hospital'!L364+'UC Withheld Payment by Hospital'!V364</f>
        <v>1113134.4251696193</v>
      </c>
      <c r="U364" s="11">
        <f>(R364/$R$1)*'UPL Debt Allocated by DY'!$E$4</f>
        <v>24947.918183012836</v>
      </c>
      <c r="V364" s="11">
        <f>(S364/$S$1)*'UPL Debt Allocated by DY'!$E$5</f>
        <v>36318.46757260288</v>
      </c>
      <c r="W364" s="11">
        <f>(T364/$T$1)*'UPL Debt Allocated by DY'!$E$6</f>
        <v>30437.258543670774</v>
      </c>
      <c r="X364" s="11">
        <f>'UC Withheld Payment by Hospital'!J364+'UC Withheld Payment by Hospital'!AA364</f>
        <v>895108.1768108299</v>
      </c>
      <c r="Y364" s="11">
        <f>'UC Withheld Payment by Hospital'!K364+'UC Withheld Payment by Hospital'!AB364</f>
        <v>1291944.4609782333</v>
      </c>
      <c r="Z364" s="11">
        <f>'UC Withheld Payment by Hospital'!L364+'UC Withheld Payment by Hospital'!AC364</f>
        <v>1069727.3326548501</v>
      </c>
      <c r="AA364" s="11">
        <f>(X364/$X$1)*'UPL Debt Allocated by DY'!$E$4</f>
        <v>24478.013268388924</v>
      </c>
      <c r="AB364" s="11">
        <f>(Y364/$Y$1)*'UPL Debt Allocated by DY'!$E$5</f>
        <v>35326.431712215344</v>
      </c>
      <c r="AC364" s="11">
        <f>(Z364/$Z$1)*'UPL Debt Allocated by DY'!$E$6</f>
        <v>29250.346282557497</v>
      </c>
    </row>
    <row r="365" spans="1:29" ht="16.2" x14ac:dyDescent="0.3">
      <c r="A365" s="13" t="s">
        <v>567</v>
      </c>
      <c r="B365" s="13" t="s">
        <v>567</v>
      </c>
      <c r="C365" s="12" t="s">
        <v>214</v>
      </c>
      <c r="D365" s="12" t="s">
        <v>13</v>
      </c>
      <c r="E365" s="12"/>
      <c r="F365" s="12"/>
      <c r="G365" s="12" t="s">
        <v>653</v>
      </c>
      <c r="H365" s="11">
        <v>0</v>
      </c>
      <c r="I365" s="11">
        <f>(H365/$H$1)*'UPL Debt Allocated by DY'!$E$2</f>
        <v>0</v>
      </c>
      <c r="J365" s="11">
        <v>0</v>
      </c>
      <c r="K365" s="11">
        <f>(J365/$J$1)*'UPL Debt Allocated by DY'!$E$3</f>
        <v>0</v>
      </c>
      <c r="L365" s="11">
        <f>'UC Withheld Payment by Hospital'!J365+'UC Withheld Payment by Hospital'!M365</f>
        <v>0</v>
      </c>
      <c r="M365" s="11">
        <f>'UC Withheld Payment by Hospital'!K365+'UC Withheld Payment by Hospital'!N365</f>
        <v>0</v>
      </c>
      <c r="N365" s="11">
        <f>'UC Withheld Payment by Hospital'!L365+'UC Withheld Payment by Hospital'!O365</f>
        <v>594855.63355687901</v>
      </c>
      <c r="O365" s="11">
        <f>(L365/$L$1)*'UPL Debt Allocated by DY'!$E$4</f>
        <v>0</v>
      </c>
      <c r="P365" s="11">
        <f>(M365/$M$1)*'UPL Debt Allocated by DY'!$E$5</f>
        <v>0</v>
      </c>
      <c r="Q365" s="11">
        <f>(N365/$N$1)*'UPL Debt Allocated by DY'!$E$6</f>
        <v>16265.57790805082</v>
      </c>
      <c r="R365" s="11">
        <f>'UC Withheld Payment by Hospital'!J365+'UC Withheld Payment by Hospital'!T365</f>
        <v>0</v>
      </c>
      <c r="S365" s="11">
        <f>'UC Withheld Payment by Hospital'!K365+'UC Withheld Payment by Hospital'!U365</f>
        <v>0</v>
      </c>
      <c r="T365" s="11">
        <f>'UC Withheld Payment by Hospital'!L365+'UC Withheld Payment by Hospital'!V365</f>
        <v>597272.46639810351</v>
      </c>
      <c r="U365" s="11">
        <f>(R365/$R$1)*'UPL Debt Allocated by DY'!$E$4</f>
        <v>0</v>
      </c>
      <c r="V365" s="11">
        <f>(S365/$S$1)*'UPL Debt Allocated by DY'!$E$5</f>
        <v>0</v>
      </c>
      <c r="W365" s="11">
        <f>(T365/$T$1)*'UPL Debt Allocated by DY'!$E$6</f>
        <v>16331.663157398825</v>
      </c>
      <c r="X365" s="11">
        <f>'UC Withheld Payment by Hospital'!J365+'UC Withheld Payment by Hospital'!AA365</f>
        <v>0</v>
      </c>
      <c r="Y365" s="11">
        <f>'UC Withheld Payment by Hospital'!K365+'UC Withheld Payment by Hospital'!AB365</f>
        <v>0</v>
      </c>
      <c r="Z365" s="11">
        <f>'UC Withheld Payment by Hospital'!L365+'UC Withheld Payment by Hospital'!AC365</f>
        <v>565676.51</v>
      </c>
      <c r="AA365" s="11">
        <f>(X365/$X$1)*'UPL Debt Allocated by DY'!$E$4</f>
        <v>0</v>
      </c>
      <c r="AB365" s="11">
        <f>(Y365/$Y$1)*'UPL Debt Allocated by DY'!$E$5</f>
        <v>0</v>
      </c>
      <c r="AC365" s="11">
        <f>(Z365/$Z$1)*'UPL Debt Allocated by DY'!$E$6</f>
        <v>15467.711533876716</v>
      </c>
    </row>
    <row r="366" spans="1:29" ht="16.2" x14ac:dyDescent="0.3">
      <c r="A366" s="15" t="s">
        <v>235</v>
      </c>
      <c r="B366" s="13" t="s">
        <v>235</v>
      </c>
      <c r="C366" s="12" t="s">
        <v>676</v>
      </c>
      <c r="D366" s="12" t="s">
        <v>219</v>
      </c>
      <c r="E366" s="12"/>
      <c r="F366" s="12"/>
      <c r="G366" s="12" t="s">
        <v>675</v>
      </c>
      <c r="H366" s="11">
        <v>0</v>
      </c>
      <c r="I366" s="11">
        <f>(H366/$H$1)*'UPL Debt Allocated by DY'!$E$2</f>
        <v>0</v>
      </c>
      <c r="J366" s="11">
        <v>0</v>
      </c>
      <c r="K366" s="11">
        <f>(J366/$J$1)*'UPL Debt Allocated by DY'!$E$3</f>
        <v>0</v>
      </c>
      <c r="L366" s="11">
        <f>'UC Withheld Payment by Hospital'!J366+'UC Withheld Payment by Hospital'!M366</f>
        <v>0</v>
      </c>
      <c r="M366" s="11">
        <f>'UC Withheld Payment by Hospital'!K366+'UC Withheld Payment by Hospital'!N366</f>
        <v>160022.29624092096</v>
      </c>
      <c r="N366" s="11">
        <f>'UC Withheld Payment by Hospital'!L366+'UC Withheld Payment by Hospital'!O366</f>
        <v>149788.99225861771</v>
      </c>
      <c r="O366" s="11">
        <f>(L366/$L$1)*'UPL Debt Allocated by DY'!$E$4</f>
        <v>0</v>
      </c>
      <c r="P366" s="11">
        <f>(M366/$M$1)*'UPL Debt Allocated by DY'!$E$5</f>
        <v>4375.5880313201978</v>
      </c>
      <c r="Q366" s="11">
        <f>(N366/$N$1)*'UPL Debt Allocated by DY'!$E$6</f>
        <v>4095.7912910444056</v>
      </c>
      <c r="R366" s="11">
        <f>'UC Withheld Payment by Hospital'!J366+'UC Withheld Payment by Hospital'!T366</f>
        <v>0</v>
      </c>
      <c r="S366" s="11">
        <f>'UC Withheld Payment by Hospital'!K366+'UC Withheld Payment by Hospital'!U366</f>
        <v>160400.24114241748</v>
      </c>
      <c r="T366" s="11">
        <f>'UC Withheld Payment by Hospital'!L366+'UC Withheld Payment by Hospital'!V366</f>
        <v>150404.55871265163</v>
      </c>
      <c r="U366" s="11">
        <f>(R366/$R$1)*'UPL Debt Allocated by DY'!$E$4</f>
        <v>0</v>
      </c>
      <c r="V366" s="11">
        <f>(S366/$S$1)*'UPL Debt Allocated by DY'!$E$5</f>
        <v>4385.9224111306003</v>
      </c>
      <c r="W366" s="11">
        <f>(T366/$T$1)*'UPL Debt Allocated by DY'!$E$6</f>
        <v>4112.623180247173</v>
      </c>
      <c r="X366" s="11">
        <f>'UC Withheld Payment by Hospital'!J366+'UC Withheld Payment by Hospital'!AA366</f>
        <v>0</v>
      </c>
      <c r="Y366" s="11">
        <f>'UC Withheld Payment by Hospital'!K366+'UC Withheld Payment by Hospital'!AB366</f>
        <v>152317.45000000001</v>
      </c>
      <c r="Z366" s="11">
        <f>'UC Withheld Payment by Hospital'!L366+'UC Withheld Payment by Hospital'!AC366</f>
        <v>142546.68291323492</v>
      </c>
      <c r="AA366" s="11">
        <f>(X366/$X$1)*'UPL Debt Allocated by DY'!$E$4</f>
        <v>0</v>
      </c>
      <c r="AB366" s="11">
        <f>(Y366/$Y$1)*'UPL Debt Allocated by DY'!$E$5</f>
        <v>4164.9096834468573</v>
      </c>
      <c r="AC366" s="11">
        <f>(Z366/$Z$1)*'UPL Debt Allocated by DY'!$E$6</f>
        <v>3897.7594657641184</v>
      </c>
    </row>
    <row r="367" spans="1:29" ht="16.2" x14ac:dyDescent="0.3">
      <c r="A367" s="13" t="s">
        <v>568</v>
      </c>
      <c r="B367" s="13" t="s">
        <v>568</v>
      </c>
      <c r="C367" s="12" t="s">
        <v>674</v>
      </c>
      <c r="D367" s="12" t="s">
        <v>13</v>
      </c>
      <c r="E367" s="12"/>
      <c r="F367" s="12"/>
      <c r="G367" s="12" t="s">
        <v>673</v>
      </c>
      <c r="H367" s="11">
        <v>2295790.9699999997</v>
      </c>
      <c r="I367" s="11">
        <f>(H367/$H$1)*'UPL Debt Allocated by DY'!$E$2</f>
        <v>23501.561746454368</v>
      </c>
      <c r="J367" s="11">
        <v>3771100.7299999995</v>
      </c>
      <c r="K367" s="11">
        <f>(J367/$J$1)*'UPL Debt Allocated by DY'!$E$3</f>
        <v>63479.480215629213</v>
      </c>
      <c r="L367" s="11">
        <f>'UC Withheld Payment by Hospital'!J367+'UC Withheld Payment by Hospital'!M367</f>
        <v>6168930.8786645941</v>
      </c>
      <c r="M367" s="11">
        <f>'UC Withheld Payment by Hospital'!K367+'UC Withheld Payment by Hospital'!N367</f>
        <v>6852073.5325096371</v>
      </c>
      <c r="N367" s="11">
        <f>'UC Withheld Payment by Hospital'!L367+'UC Withheld Payment by Hospital'!O367</f>
        <v>4405613.7721743006</v>
      </c>
      <c r="O367" s="11">
        <f>(L367/$L$1)*'UPL Debt Allocated by DY'!$E$4</f>
        <v>168698.23761160753</v>
      </c>
      <c r="P367" s="11">
        <f>(M367/$M$1)*'UPL Debt Allocated by DY'!$E$5</f>
        <v>187360.45940395715</v>
      </c>
      <c r="Q367" s="11">
        <f>(N367/$N$1)*'UPL Debt Allocated by DY'!$E$6</f>
        <v>120465.95846390477</v>
      </c>
      <c r="R367" s="11">
        <f>'UC Withheld Payment by Hospital'!J367+'UC Withheld Payment by Hospital'!T367</f>
        <v>6181142.418030398</v>
      </c>
      <c r="S367" s="11">
        <f>'UC Withheld Payment by Hospital'!K367+'UC Withheld Payment by Hospital'!U367</f>
        <v>6867286.3644330855</v>
      </c>
      <c r="T367" s="11">
        <f>'UC Withheld Payment by Hospital'!L367+'UC Withheld Payment by Hospital'!V367</f>
        <v>4422148.9712507091</v>
      </c>
      <c r="U367" s="11">
        <f>(R367/$R$1)*'UPL Debt Allocated by DY'!$E$4</f>
        <v>169032.17962036966</v>
      </c>
      <c r="V367" s="11">
        <f>(S367/$S$1)*'UPL Debt Allocated by DY'!$E$5</f>
        <v>187776.43322042146</v>
      </c>
      <c r="W367" s="11">
        <f>(T367/$T$1)*'UPL Debt Allocated by DY'!$E$6</f>
        <v>120918.09265181563</v>
      </c>
      <c r="X367" s="11">
        <f>'UC Withheld Payment by Hospital'!J367+'UC Withheld Payment by Hospital'!AA367</f>
        <v>5884372.3899999997</v>
      </c>
      <c r="Y367" s="11">
        <f>'UC Withheld Payment by Hospital'!K367+'UC Withheld Payment by Hospital'!AB367</f>
        <v>6541777.04</v>
      </c>
      <c r="Z367" s="11">
        <f>'UC Withheld Payment by Hospital'!L367+'UC Withheld Payment by Hospital'!AC367</f>
        <v>4205979.5200000005</v>
      </c>
      <c r="AA367" s="11">
        <f>(X367/$X$1)*'UPL Debt Allocated by DY'!$E$4</f>
        <v>160916.57876677183</v>
      </c>
      <c r="AB367" s="11">
        <f>(Y367/$Y$1)*'UPL Debt Allocated by DY'!$E$5</f>
        <v>178875.83163220185</v>
      </c>
      <c r="AC367" s="11">
        <f>(Z367/$Z$1)*'UPL Debt Allocated by DY'!$E$6</f>
        <v>115007.21133489045</v>
      </c>
    </row>
    <row r="368" spans="1:29" ht="16.2" x14ac:dyDescent="0.3">
      <c r="A368" s="13" t="s">
        <v>569</v>
      </c>
      <c r="B368" s="13" t="s">
        <v>569</v>
      </c>
      <c r="C368" s="12" t="s">
        <v>215</v>
      </c>
      <c r="D368" s="12" t="s">
        <v>13</v>
      </c>
      <c r="E368" s="12"/>
      <c r="F368" s="12"/>
      <c r="G368" s="12" t="s">
        <v>672</v>
      </c>
      <c r="H368" s="11">
        <v>0</v>
      </c>
      <c r="I368" s="11">
        <f>(H368/$H$1)*'UPL Debt Allocated by DY'!$E$2</f>
        <v>0</v>
      </c>
      <c r="J368" s="11">
        <v>0</v>
      </c>
      <c r="K368" s="11">
        <f>(J368/$J$1)*'UPL Debt Allocated by DY'!$E$3</f>
        <v>0</v>
      </c>
      <c r="L368" s="11">
        <f>'UC Withheld Payment by Hospital'!J368+'UC Withheld Payment by Hospital'!M368</f>
        <v>0</v>
      </c>
      <c r="M368" s="11">
        <f>'UC Withheld Payment by Hospital'!K368+'UC Withheld Payment by Hospital'!N368</f>
        <v>0</v>
      </c>
      <c r="N368" s="11">
        <f>'UC Withheld Payment by Hospital'!L368+'UC Withheld Payment by Hospital'!O368</f>
        <v>6088472.8647524053</v>
      </c>
      <c r="O368" s="11">
        <f>(L368/$L$1)*'UPL Debt Allocated by DY'!$E$4</f>
        <v>0</v>
      </c>
      <c r="P368" s="11">
        <f>(M368/$M$1)*'UPL Debt Allocated by DY'!$E$5</f>
        <v>0</v>
      </c>
      <c r="Q368" s="11">
        <f>(N368/$N$1)*'UPL Debt Allocated by DY'!$E$6</f>
        <v>166481.62030597008</v>
      </c>
      <c r="R368" s="11">
        <f>'UC Withheld Payment by Hospital'!J368+'UC Withheld Payment by Hospital'!T368</f>
        <v>0</v>
      </c>
      <c r="S368" s="11">
        <f>'UC Withheld Payment by Hospital'!K368+'UC Withheld Payment by Hospital'!U368</f>
        <v>0</v>
      </c>
      <c r="T368" s="11">
        <f>'UC Withheld Payment by Hospital'!L368+'UC Withheld Payment by Hospital'!V368</f>
        <v>6111046.9689756045</v>
      </c>
      <c r="U368" s="11">
        <f>(R368/$R$1)*'UPL Debt Allocated by DY'!$E$4</f>
        <v>0</v>
      </c>
      <c r="V368" s="11">
        <f>(S368/$S$1)*'UPL Debt Allocated by DY'!$E$5</f>
        <v>0</v>
      </c>
      <c r="W368" s="11">
        <f>(T368/$T$1)*'UPL Debt Allocated by DY'!$E$6</f>
        <v>167098.88074738404</v>
      </c>
      <c r="X368" s="11">
        <f>'UC Withheld Payment by Hospital'!J368+'UC Withheld Payment by Hospital'!AA368</f>
        <v>0</v>
      </c>
      <c r="Y368" s="11">
        <f>'UC Withheld Payment by Hospital'!K368+'UC Withheld Payment by Hospital'!AB368</f>
        <v>0</v>
      </c>
      <c r="Z368" s="11">
        <f>'UC Withheld Payment by Hospital'!L368+'UC Withheld Payment by Hospital'!AC368</f>
        <v>5815929.1600000001</v>
      </c>
      <c r="AA368" s="11">
        <f>(X368/$X$1)*'UPL Debt Allocated by DY'!$E$4</f>
        <v>0</v>
      </c>
      <c r="AB368" s="11">
        <f>(Y368/$Y$1)*'UPL Debt Allocated by DY'!$E$5</f>
        <v>0</v>
      </c>
      <c r="AC368" s="11">
        <f>(Z368/$Z$1)*'UPL Debt Allocated by DY'!$E$6</f>
        <v>159029.25604660856</v>
      </c>
    </row>
    <row r="369" spans="1:29" ht="16.2" x14ac:dyDescent="0.3">
      <c r="A369" s="13" t="s">
        <v>570</v>
      </c>
      <c r="B369" s="13" t="s">
        <v>570</v>
      </c>
      <c r="C369" s="12" t="s">
        <v>216</v>
      </c>
      <c r="D369" s="12" t="s">
        <v>13</v>
      </c>
      <c r="E369" s="12"/>
      <c r="F369" s="12"/>
      <c r="G369" s="12" t="s">
        <v>671</v>
      </c>
      <c r="H369" s="11">
        <v>37098.99</v>
      </c>
      <c r="I369" s="11">
        <f>(H369/$H$1)*'UPL Debt Allocated by DY'!$E$2</f>
        <v>379.77508214351639</v>
      </c>
      <c r="J369" s="11">
        <v>8645620.2400000002</v>
      </c>
      <c r="K369" s="11">
        <f>(J369/$J$1)*'UPL Debt Allocated by DY'!$E$3</f>
        <v>145532.96723445613</v>
      </c>
      <c r="L369" s="11">
        <f>'UC Withheld Payment by Hospital'!J369+'UC Withheld Payment by Hospital'!M369</f>
        <v>12320307.846212363</v>
      </c>
      <c r="M369" s="11">
        <f>'UC Withheld Payment by Hospital'!K369+'UC Withheld Payment by Hospital'!N369</f>
        <v>12427191.803639239</v>
      </c>
      <c r="N369" s="11">
        <f>'UC Withheld Payment by Hospital'!L369+'UC Withheld Payment by Hospital'!O369</f>
        <v>9830402.9933352396</v>
      </c>
      <c r="O369" s="11">
        <f>(L369/$L$1)*'UPL Debt Allocated by DY'!$E$4</f>
        <v>336916.43841832213</v>
      </c>
      <c r="P369" s="11">
        <f>(M369/$M$1)*'UPL Debt Allocated by DY'!$E$5</f>
        <v>339804.34599600005</v>
      </c>
      <c r="Q369" s="11">
        <f>(N369/$N$1)*'UPL Debt Allocated by DY'!$E$6</f>
        <v>268799.98563607992</v>
      </c>
      <c r="R369" s="11">
        <f>'UC Withheld Payment by Hospital'!J369+'UC Withheld Payment by Hospital'!T369</f>
        <v>12349529.057565777</v>
      </c>
      <c r="S369" s="11">
        <f>'UC Withheld Payment by Hospital'!K369+'UC Withheld Payment by Hospital'!U369</f>
        <v>12458514.326210959</v>
      </c>
      <c r="T369" s="11">
        <f>'UC Withheld Payment by Hospital'!L369+'UC Withheld Payment by Hospital'!V369</f>
        <v>9873777.8461901955</v>
      </c>
      <c r="U369" s="11">
        <f>(R369/$R$1)*'UPL Debt Allocated by DY'!$E$4</f>
        <v>337715.53423462418</v>
      </c>
      <c r="V369" s="11">
        <f>(S369/$S$1)*'UPL Debt Allocated by DY'!$E$5</f>
        <v>340660.81698844978</v>
      </c>
      <c r="W369" s="11">
        <f>(T369/$T$1)*'UPL Debt Allocated by DY'!$E$6</f>
        <v>269986.01634431072</v>
      </c>
      <c r="X369" s="11">
        <f>'UC Withheld Payment by Hospital'!J369+'UC Withheld Payment by Hospital'!AA369</f>
        <v>11728079.788542349</v>
      </c>
      <c r="Y369" s="11">
        <f>'UC Withheld Payment by Hospital'!K369+'UC Withheld Payment by Hospital'!AB369</f>
        <v>11788305.57</v>
      </c>
      <c r="Z369" s="11">
        <f>'UC Withheld Payment by Hospital'!L369+'UC Withheld Payment by Hospital'!AC369</f>
        <v>9397265.0175639614</v>
      </c>
      <c r="AA369" s="11">
        <f>(X369/$X$1)*'UPL Debt Allocated by DY'!$E$4</f>
        <v>320721.11518352764</v>
      </c>
      <c r="AB369" s="11">
        <f>(Y369/$Y$1)*'UPL Debt Allocated by DY'!$E$5</f>
        <v>322334.88690838462</v>
      </c>
      <c r="AC369" s="11">
        <f>(Z369/$Z$1)*'UPL Debt Allocated by DY'!$E$6</f>
        <v>256956.37335032754</v>
      </c>
    </row>
    <row r="370" spans="1:29" ht="16.2" x14ac:dyDescent="0.3">
      <c r="A370" s="13" t="s">
        <v>571</v>
      </c>
      <c r="B370" s="13" t="s">
        <v>571</v>
      </c>
      <c r="C370" s="12" t="s">
        <v>217</v>
      </c>
      <c r="D370" s="12" t="s">
        <v>28</v>
      </c>
      <c r="E370" s="12" t="s">
        <v>14</v>
      </c>
      <c r="F370" s="12"/>
      <c r="G370" s="12" t="s">
        <v>670</v>
      </c>
      <c r="H370" s="11">
        <v>1104715.29</v>
      </c>
      <c r="I370" s="11">
        <f>(H370/$H$1)*'UPL Debt Allocated by DY'!$E$2</f>
        <v>11308.75368857612</v>
      </c>
      <c r="J370" s="11">
        <v>750057.28</v>
      </c>
      <c r="K370" s="11">
        <f>(J370/$J$1)*'UPL Debt Allocated by DY'!$E$3</f>
        <v>12625.821921852687</v>
      </c>
      <c r="L370" s="11">
        <f>'UC Withheld Payment by Hospital'!J370+'UC Withheld Payment by Hospital'!M370</f>
        <v>921102.36276506458</v>
      </c>
      <c r="M370" s="11">
        <f>'UC Withheld Payment by Hospital'!K370+'UC Withheld Payment by Hospital'!N370</f>
        <v>909368.17413558695</v>
      </c>
      <c r="N370" s="11">
        <f>'UC Withheld Payment by Hospital'!L370+'UC Withheld Payment by Hospital'!O370</f>
        <v>1438805.3796354434</v>
      </c>
      <c r="O370" s="11">
        <f>(L370/$L$1)*'UPL Debt Allocated by DY'!$E$4</f>
        <v>25188.861459895517</v>
      </c>
      <c r="P370" s="11">
        <f>(M370/$M$1)*'UPL Debt Allocated by DY'!$E$5</f>
        <v>24865.413084815238</v>
      </c>
      <c r="Q370" s="11">
        <f>(N370/$N$1)*'UPL Debt Allocated by DY'!$E$6</f>
        <v>39342.320517412038</v>
      </c>
      <c r="R370" s="11">
        <f>'UC Withheld Payment by Hospital'!J370+'UC Withheld Payment by Hospital'!T370</f>
        <v>921102.36276506458</v>
      </c>
      <c r="S370" s="11">
        <f>'UC Withheld Payment by Hospital'!K370+'UC Withheld Payment by Hospital'!U370</f>
        <v>909368.17413558695</v>
      </c>
      <c r="T370" s="11">
        <f>'UC Withheld Payment by Hospital'!L370+'UC Withheld Payment by Hospital'!V370</f>
        <v>1438805.3796354434</v>
      </c>
      <c r="U370" s="11">
        <f>(R370/$R$1)*'UPL Debt Allocated by DY'!$E$4</f>
        <v>25188.861459895517</v>
      </c>
      <c r="V370" s="11">
        <f>(S370/$S$1)*'UPL Debt Allocated by DY'!$E$5</f>
        <v>24865.413084815227</v>
      </c>
      <c r="W370" s="11">
        <f>(T370/$T$1)*'UPL Debt Allocated by DY'!$E$6</f>
        <v>39342.320517412038</v>
      </c>
      <c r="X370" s="11">
        <f>'UC Withheld Payment by Hospital'!J370+'UC Withheld Payment by Hospital'!AA370</f>
        <v>923462.19774145039</v>
      </c>
      <c r="Y370" s="11">
        <f>'UC Withheld Payment by Hospital'!K370+'UC Withheld Payment by Hospital'!AB370</f>
        <v>918985.90265095246</v>
      </c>
      <c r="Z370" s="11">
        <f>'UC Withheld Payment by Hospital'!L370+'UC Withheld Payment by Hospital'!AC370</f>
        <v>1412081.9621667534</v>
      </c>
      <c r="AA370" s="11">
        <f>(X370/$X$1)*'UPL Debt Allocated by DY'!$E$4</f>
        <v>25253.394522333816</v>
      </c>
      <c r="AB370" s="11">
        <f>(Y370/$Y$1)*'UPL Debt Allocated by DY'!$E$5</f>
        <v>25128.396548800567</v>
      </c>
      <c r="AC370" s="11">
        <f>(Z370/$Z$1)*'UPL Debt Allocated by DY'!$E$6</f>
        <v>38611.602332552146</v>
      </c>
    </row>
    <row r="371" spans="1:29" ht="16.2" x14ac:dyDescent="0.3">
      <c r="A371" s="13" t="s">
        <v>572</v>
      </c>
      <c r="B371" s="13" t="s">
        <v>572</v>
      </c>
      <c r="C371" s="12" t="s">
        <v>639</v>
      </c>
      <c r="D371" s="12" t="s">
        <v>28</v>
      </c>
      <c r="E371" s="12" t="s">
        <v>14</v>
      </c>
      <c r="F371" s="12"/>
      <c r="G371" s="12" t="s">
        <v>669</v>
      </c>
      <c r="H371" s="11">
        <v>206317.86</v>
      </c>
      <c r="I371" s="11">
        <f>(H371/$H$1)*'UPL Debt Allocated by DY'!$E$2</f>
        <v>2112.0354551208675</v>
      </c>
      <c r="J371" s="11">
        <v>267375.04000000004</v>
      </c>
      <c r="K371" s="11">
        <f>(J371/$J$1)*'UPL Debt Allocated by DY'!$E$3</f>
        <v>4500.762450286783</v>
      </c>
      <c r="L371" s="11">
        <f>'UC Withheld Payment by Hospital'!J371+'UC Withheld Payment by Hospital'!M371</f>
        <v>790398.37734592194</v>
      </c>
      <c r="M371" s="11">
        <f>'UC Withheld Payment by Hospital'!K371+'UC Withheld Payment by Hospital'!N371</f>
        <v>1025618.792094032</v>
      </c>
      <c r="N371" s="11">
        <f>'UC Withheld Payment by Hospital'!L371+'UC Withheld Payment by Hospital'!O371</f>
        <v>1061125.1838901702</v>
      </c>
      <c r="O371" s="11">
        <f>(L371/$L$1)*'UPL Debt Allocated by DY'!$E$4</f>
        <v>21614.574047261103</v>
      </c>
      <c r="P371" s="11">
        <f>(M371/$M$1)*'UPL Debt Allocated by DY'!$E$5</f>
        <v>28044.125205073346</v>
      </c>
      <c r="Q371" s="11">
        <f>(N371/$N$1)*'UPL Debt Allocated by DY'!$E$6</f>
        <v>29015.13136146497</v>
      </c>
      <c r="R371" s="11">
        <f>'UC Withheld Payment by Hospital'!J371+'UC Withheld Payment by Hospital'!T371</f>
        <v>791105.40224642924</v>
      </c>
      <c r="S371" s="11">
        <f>'UC Withheld Payment by Hospital'!K371+'UC Withheld Payment by Hospital'!U371</f>
        <v>1025618.792094032</v>
      </c>
      <c r="T371" s="11">
        <f>'UC Withheld Payment by Hospital'!L371+'UC Withheld Payment by Hospital'!V371</f>
        <v>1061125.1838901702</v>
      </c>
      <c r="U371" s="11">
        <f>(R371/$R$1)*'UPL Debt Allocated by DY'!$E$4</f>
        <v>21633.908654344417</v>
      </c>
      <c r="V371" s="11">
        <f>(S371/$S$1)*'UPL Debt Allocated by DY'!$E$5</f>
        <v>28044.125205073335</v>
      </c>
      <c r="W371" s="11">
        <f>(T371/$T$1)*'UPL Debt Allocated by DY'!$E$6</f>
        <v>29015.13136146497</v>
      </c>
      <c r="X371" s="11">
        <f>'UC Withheld Payment by Hospital'!J371+'UC Withheld Payment by Hospital'!AA371</f>
        <v>780183.84038141533</v>
      </c>
      <c r="Y371" s="11">
        <f>'UC Withheld Payment by Hospital'!K371+'UC Withheld Payment by Hospital'!AB371</f>
        <v>1020482.0525949294</v>
      </c>
      <c r="Z371" s="11">
        <f>'UC Withheld Payment by Hospital'!L371+'UC Withheld Payment by Hospital'!AC371</f>
        <v>1036331.4145987011</v>
      </c>
      <c r="AA371" s="11">
        <f>(X371/$X$1)*'UPL Debt Allocated by DY'!$E$4</f>
        <v>21335.242925252489</v>
      </c>
      <c r="AB371" s="11">
        <f>(Y371/$Y$1)*'UPL Debt Allocated by DY'!$E$5</f>
        <v>27903.668178769713</v>
      </c>
      <c r="AC371" s="11">
        <f>(Z371/$Z$1)*'UPL Debt Allocated by DY'!$E$6</f>
        <v>28337.176975064958</v>
      </c>
    </row>
    <row r="372" spans="1:29" ht="16.2" x14ac:dyDescent="0.3">
      <c r="A372" s="13" t="s">
        <v>573</v>
      </c>
      <c r="B372" s="13" t="s">
        <v>573</v>
      </c>
      <c r="C372" s="12" t="s">
        <v>668</v>
      </c>
      <c r="D372" s="12" t="s">
        <v>13</v>
      </c>
      <c r="E372" s="12"/>
      <c r="F372" s="12"/>
      <c r="G372" s="12" t="s">
        <v>667</v>
      </c>
      <c r="H372" s="11">
        <v>0</v>
      </c>
      <c r="I372" s="11">
        <f>(H372/$H$1)*'UPL Debt Allocated by DY'!$E$2</f>
        <v>0</v>
      </c>
      <c r="J372" s="11">
        <v>0</v>
      </c>
      <c r="K372" s="11">
        <f>(J372/$J$1)*'UPL Debt Allocated by DY'!$E$3</f>
        <v>0</v>
      </c>
      <c r="L372" s="11">
        <f>'UC Withheld Payment by Hospital'!J372+'UC Withheld Payment by Hospital'!M372</f>
        <v>0</v>
      </c>
      <c r="M372" s="11">
        <f>'UC Withheld Payment by Hospital'!K372+'UC Withheld Payment by Hospital'!N372</f>
        <v>0</v>
      </c>
      <c r="N372" s="11">
        <f>'UC Withheld Payment by Hospital'!L372+'UC Withheld Payment by Hospital'!O372</f>
        <v>5434346.7395116556</v>
      </c>
      <c r="O372" s="11">
        <f>(L372/$L$1)*'UPL Debt Allocated by DY'!$E$4</f>
        <v>0</v>
      </c>
      <c r="P372" s="11">
        <f>(M372/$M$1)*'UPL Debt Allocated by DY'!$E$5</f>
        <v>0</v>
      </c>
      <c r="Q372" s="11">
        <f>(N372/$N$1)*'UPL Debt Allocated by DY'!$E$6</f>
        <v>148595.36547103547</v>
      </c>
      <c r="R372" s="11">
        <f>'UC Withheld Payment by Hospital'!J372+'UC Withheld Payment by Hospital'!T372</f>
        <v>0</v>
      </c>
      <c r="S372" s="11">
        <f>'UC Withheld Payment by Hospital'!K372+'UC Withheld Payment by Hospital'!U372</f>
        <v>0</v>
      </c>
      <c r="T372" s="11">
        <f>'UC Withheld Payment by Hospital'!L372+'UC Withheld Payment by Hospital'!V372</f>
        <v>5454702.6964494269</v>
      </c>
      <c r="U372" s="11">
        <f>(R372/$R$1)*'UPL Debt Allocated by DY'!$E$4</f>
        <v>0</v>
      </c>
      <c r="V372" s="11">
        <f>(S372/$S$1)*'UPL Debt Allocated by DY'!$E$5</f>
        <v>0</v>
      </c>
      <c r="W372" s="11">
        <f>(T372/$T$1)*'UPL Debt Allocated by DY'!$E$6</f>
        <v>149151.97346932316</v>
      </c>
      <c r="X372" s="11">
        <f>'UC Withheld Payment by Hospital'!J372+'UC Withheld Payment by Hospital'!AA372</f>
        <v>0</v>
      </c>
      <c r="Y372" s="11">
        <f>'UC Withheld Payment by Hospital'!K372+'UC Withheld Payment by Hospital'!AB372</f>
        <v>0</v>
      </c>
      <c r="Z372" s="11">
        <f>'UC Withheld Payment by Hospital'!L372+'UC Withheld Payment by Hospital'!AC372</f>
        <v>5188583.37</v>
      </c>
      <c r="AA372" s="11">
        <f>(X372/$X$1)*'UPL Debt Allocated by DY'!$E$4</f>
        <v>0</v>
      </c>
      <c r="AB372" s="11">
        <f>(Y372/$Y$1)*'UPL Debt Allocated by DY'!$E$5</f>
        <v>0</v>
      </c>
      <c r="AC372" s="11">
        <f>(Z372/$Z$1)*'UPL Debt Allocated by DY'!$E$6</f>
        <v>141875.27574130651</v>
      </c>
    </row>
    <row r="373" spans="1:29" ht="16.2" x14ac:dyDescent="0.3">
      <c r="A373" s="13" t="s">
        <v>666</v>
      </c>
      <c r="B373" s="13" t="s">
        <v>666</v>
      </c>
      <c r="C373" s="12" t="s">
        <v>665</v>
      </c>
      <c r="D373" s="12" t="s">
        <v>13</v>
      </c>
      <c r="E373" s="12" t="s">
        <v>14</v>
      </c>
      <c r="F373" s="12"/>
      <c r="G373" s="12" t="s">
        <v>664</v>
      </c>
      <c r="H373" s="11">
        <v>0</v>
      </c>
      <c r="I373" s="11">
        <f>(H373/$H$1)*'UPL Debt Allocated by DY'!$E$2</f>
        <v>0</v>
      </c>
      <c r="J373" s="11">
        <v>0</v>
      </c>
      <c r="K373" s="11">
        <f>(J373/$J$1)*'UPL Debt Allocated by DY'!$E$3</f>
        <v>0</v>
      </c>
      <c r="L373" s="11">
        <f>'UC Withheld Payment by Hospital'!J373+'UC Withheld Payment by Hospital'!M373</f>
        <v>0</v>
      </c>
      <c r="M373" s="11">
        <f>'UC Withheld Payment by Hospital'!K373+'UC Withheld Payment by Hospital'!N373</f>
        <v>0</v>
      </c>
      <c r="N373" s="11">
        <f>'UC Withheld Payment by Hospital'!L373+'UC Withheld Payment by Hospital'!O373</f>
        <v>0</v>
      </c>
      <c r="O373" s="11">
        <f>(L373/$L$1)*'UPL Debt Allocated by DY'!$E$4</f>
        <v>0</v>
      </c>
      <c r="P373" s="11">
        <f>(M373/$M$1)*'UPL Debt Allocated by DY'!$E$5</f>
        <v>0</v>
      </c>
      <c r="Q373" s="11">
        <f>(N373/$N$1)*'UPL Debt Allocated by DY'!$E$6</f>
        <v>0</v>
      </c>
      <c r="R373" s="11">
        <f>'UC Withheld Payment by Hospital'!J373+'UC Withheld Payment by Hospital'!T373</f>
        <v>0</v>
      </c>
      <c r="S373" s="11">
        <f>'UC Withheld Payment by Hospital'!K373+'UC Withheld Payment by Hospital'!U373</f>
        <v>0</v>
      </c>
      <c r="T373" s="11">
        <f>'UC Withheld Payment by Hospital'!L373+'UC Withheld Payment by Hospital'!V373</f>
        <v>0</v>
      </c>
      <c r="U373" s="11">
        <f>(R373/$R$1)*'UPL Debt Allocated by DY'!$E$4</f>
        <v>0</v>
      </c>
      <c r="V373" s="11">
        <f>(S373/$S$1)*'UPL Debt Allocated by DY'!$E$5</f>
        <v>0</v>
      </c>
      <c r="W373" s="11">
        <f>(T373/$T$1)*'UPL Debt Allocated by DY'!$E$6</f>
        <v>0</v>
      </c>
      <c r="X373" s="11">
        <f>'UC Withheld Payment by Hospital'!J373+'UC Withheld Payment by Hospital'!AA373</f>
        <v>0</v>
      </c>
      <c r="Y373" s="11">
        <f>'UC Withheld Payment by Hospital'!K373+'UC Withheld Payment by Hospital'!AB373</f>
        <v>0</v>
      </c>
      <c r="Z373" s="11">
        <f>'UC Withheld Payment by Hospital'!L373+'UC Withheld Payment by Hospital'!AC373</f>
        <v>0</v>
      </c>
      <c r="AA373" s="11">
        <f>(X373/$X$1)*'UPL Debt Allocated by DY'!$E$4</f>
        <v>0</v>
      </c>
      <c r="AB373" s="11">
        <f>(Y373/$Y$1)*'UPL Debt Allocated by DY'!$E$5</f>
        <v>0</v>
      </c>
      <c r="AC373" s="11">
        <f>(Z373/$Z$1)*'UPL Debt Allocated by DY'!$E$6</f>
        <v>0</v>
      </c>
    </row>
    <row r="374" spans="1:29" ht="16.2" x14ac:dyDescent="0.3">
      <c r="A374" s="13" t="s">
        <v>600</v>
      </c>
      <c r="B374" s="13" t="s">
        <v>600</v>
      </c>
      <c r="C374" s="12" t="s">
        <v>575</v>
      </c>
      <c r="D374" s="12" t="s">
        <v>13</v>
      </c>
      <c r="E374" s="12"/>
      <c r="F374" s="12"/>
      <c r="G374" s="12" t="s">
        <v>653</v>
      </c>
      <c r="H374" s="11">
        <v>0</v>
      </c>
      <c r="I374" s="11">
        <f>(H374/$H$1)*'UPL Debt Allocated by DY'!$E$2</f>
        <v>0</v>
      </c>
      <c r="J374" s="11">
        <v>0</v>
      </c>
      <c r="K374" s="11">
        <f>(J374/$J$1)*'UPL Debt Allocated by DY'!$E$3</f>
        <v>0</v>
      </c>
      <c r="L374" s="11">
        <f>'UC Withheld Payment by Hospital'!J374+'UC Withheld Payment by Hospital'!M374</f>
        <v>0</v>
      </c>
      <c r="M374" s="11">
        <f>'UC Withheld Payment by Hospital'!K374+'UC Withheld Payment by Hospital'!N374</f>
        <v>0</v>
      </c>
      <c r="N374" s="11">
        <f>'UC Withheld Payment by Hospital'!L374+'UC Withheld Payment by Hospital'!O374</f>
        <v>0</v>
      </c>
      <c r="O374" s="11">
        <f>(L374/$L$1)*'UPL Debt Allocated by DY'!$E$4</f>
        <v>0</v>
      </c>
      <c r="P374" s="11">
        <f>(M374/$M$1)*'UPL Debt Allocated by DY'!$E$5</f>
        <v>0</v>
      </c>
      <c r="Q374" s="11">
        <f>(N374/$N$1)*'UPL Debt Allocated by DY'!$E$6</f>
        <v>0</v>
      </c>
      <c r="R374" s="11">
        <f>'UC Withheld Payment by Hospital'!J374+'UC Withheld Payment by Hospital'!T374</f>
        <v>0</v>
      </c>
      <c r="S374" s="11">
        <f>'UC Withheld Payment by Hospital'!K374+'UC Withheld Payment by Hospital'!U374</f>
        <v>0</v>
      </c>
      <c r="T374" s="11">
        <f>'UC Withheld Payment by Hospital'!L374+'UC Withheld Payment by Hospital'!V374</f>
        <v>0</v>
      </c>
      <c r="U374" s="11">
        <f>(R374/$R$1)*'UPL Debt Allocated by DY'!$E$4</f>
        <v>0</v>
      </c>
      <c r="V374" s="11">
        <f>(S374/$S$1)*'UPL Debt Allocated by DY'!$E$5</f>
        <v>0</v>
      </c>
      <c r="W374" s="11">
        <f>(T374/$T$1)*'UPL Debt Allocated by DY'!$E$6</f>
        <v>0</v>
      </c>
      <c r="X374" s="11">
        <f>'UC Withheld Payment by Hospital'!J374+'UC Withheld Payment by Hospital'!AA374</f>
        <v>0</v>
      </c>
      <c r="Y374" s="11">
        <f>'UC Withheld Payment by Hospital'!K374+'UC Withheld Payment by Hospital'!AB374</f>
        <v>0</v>
      </c>
      <c r="Z374" s="11">
        <f>'UC Withheld Payment by Hospital'!L374+'UC Withheld Payment by Hospital'!AC374</f>
        <v>0</v>
      </c>
      <c r="AA374" s="11">
        <f>(X374/$X$1)*'UPL Debt Allocated by DY'!$E$4</f>
        <v>0</v>
      </c>
      <c r="AB374" s="11">
        <f>(Y374/$Y$1)*'UPL Debt Allocated by DY'!$E$5</f>
        <v>0</v>
      </c>
      <c r="AC374" s="11">
        <f>(Z374/$Z$1)*'UPL Debt Allocated by DY'!$E$6</f>
        <v>0</v>
      </c>
    </row>
    <row r="375" spans="1:29" ht="16.2" x14ac:dyDescent="0.3">
      <c r="A375" s="13" t="s">
        <v>663</v>
      </c>
      <c r="B375" s="13" t="s">
        <v>663</v>
      </c>
      <c r="C375" s="12" t="s">
        <v>662</v>
      </c>
      <c r="D375" s="12" t="s">
        <v>13</v>
      </c>
      <c r="E375" s="12"/>
      <c r="F375" s="12" t="s">
        <v>661</v>
      </c>
      <c r="G375" s="12" t="s">
        <v>660</v>
      </c>
      <c r="H375" s="11">
        <v>0</v>
      </c>
      <c r="I375" s="11">
        <f>(H375/$H$1)*'UPL Debt Allocated by DY'!$E$2</f>
        <v>0</v>
      </c>
      <c r="J375" s="11">
        <v>0</v>
      </c>
      <c r="K375" s="11">
        <f>(J375/$J$1)*'UPL Debt Allocated by DY'!$E$3</f>
        <v>0</v>
      </c>
      <c r="L375" s="11">
        <f>'UC Withheld Payment by Hospital'!J375+'UC Withheld Payment by Hospital'!M375</f>
        <v>0</v>
      </c>
      <c r="M375" s="11">
        <f>'UC Withheld Payment by Hospital'!K375+'UC Withheld Payment by Hospital'!N375</f>
        <v>0</v>
      </c>
      <c r="N375" s="11">
        <f>'UC Withheld Payment by Hospital'!L375+'UC Withheld Payment by Hospital'!O375</f>
        <v>0</v>
      </c>
      <c r="O375" s="11">
        <f>(L375/$L$1)*'UPL Debt Allocated by DY'!$E$4</f>
        <v>0</v>
      </c>
      <c r="P375" s="11">
        <f>(M375/$M$1)*'UPL Debt Allocated by DY'!$E$5</f>
        <v>0</v>
      </c>
      <c r="Q375" s="11">
        <f>(N375/$N$1)*'UPL Debt Allocated by DY'!$E$6</f>
        <v>0</v>
      </c>
      <c r="R375" s="11">
        <f>'UC Withheld Payment by Hospital'!J375+'UC Withheld Payment by Hospital'!T375</f>
        <v>0</v>
      </c>
      <c r="S375" s="11">
        <f>'UC Withheld Payment by Hospital'!K375+'UC Withheld Payment by Hospital'!U375</f>
        <v>0</v>
      </c>
      <c r="T375" s="11">
        <f>'UC Withheld Payment by Hospital'!L375+'UC Withheld Payment by Hospital'!V375</f>
        <v>0</v>
      </c>
      <c r="U375" s="11">
        <f>(R375/$R$1)*'UPL Debt Allocated by DY'!$E$4</f>
        <v>0</v>
      </c>
      <c r="V375" s="11">
        <f>(S375/$S$1)*'UPL Debt Allocated by DY'!$E$5</f>
        <v>0</v>
      </c>
      <c r="W375" s="11">
        <f>(T375/$T$1)*'UPL Debt Allocated by DY'!$E$6</f>
        <v>0</v>
      </c>
      <c r="X375" s="11">
        <f>'UC Withheld Payment by Hospital'!J375+'UC Withheld Payment by Hospital'!AA375</f>
        <v>0</v>
      </c>
      <c r="Y375" s="11">
        <f>'UC Withheld Payment by Hospital'!K375+'UC Withheld Payment by Hospital'!AB375</f>
        <v>0</v>
      </c>
      <c r="Z375" s="11">
        <f>'UC Withheld Payment by Hospital'!L375+'UC Withheld Payment by Hospital'!AC375</f>
        <v>0</v>
      </c>
      <c r="AA375" s="11">
        <f>(X375/$X$1)*'UPL Debt Allocated by DY'!$E$4</f>
        <v>0</v>
      </c>
      <c r="AB375" s="11">
        <f>(Y375/$Y$1)*'UPL Debt Allocated by DY'!$E$5</f>
        <v>0</v>
      </c>
      <c r="AC375" s="11">
        <f>(Z375/$Z$1)*'UPL Debt Allocated by DY'!$E$6</f>
        <v>0</v>
      </c>
    </row>
    <row r="376" spans="1:29" ht="16.2" x14ac:dyDescent="0.3">
      <c r="A376" s="13" t="s">
        <v>314</v>
      </c>
      <c r="B376" s="13" t="s">
        <v>314</v>
      </c>
      <c r="C376" s="12" t="s">
        <v>659</v>
      </c>
      <c r="D376" s="12" t="s">
        <v>13</v>
      </c>
      <c r="E376" s="12"/>
      <c r="F376" s="12"/>
      <c r="G376" s="12" t="s">
        <v>653</v>
      </c>
      <c r="H376" s="11">
        <v>0</v>
      </c>
      <c r="I376" s="11">
        <f>(H376/$H$1)*'UPL Debt Allocated by DY'!$E$2</f>
        <v>0</v>
      </c>
      <c r="J376" s="11">
        <v>1196914.99</v>
      </c>
      <c r="K376" s="11">
        <f>(J376/$J$1)*'UPL Debt Allocated by DY'!$E$3</f>
        <v>20147.841934600099</v>
      </c>
      <c r="L376" s="11">
        <f>'UC Withheld Payment by Hospital'!J376+'UC Withheld Payment by Hospital'!M376</f>
        <v>826328.0035253606</v>
      </c>
      <c r="M376" s="11">
        <f>'UC Withheld Payment by Hospital'!K376+'UC Withheld Payment by Hospital'!N376</f>
        <v>133277.05870480443</v>
      </c>
      <c r="N376" s="11">
        <f>'UC Withheld Payment by Hospital'!L376+'UC Withheld Payment by Hospital'!O376</f>
        <v>1807934.9947376116</v>
      </c>
      <c r="O376" s="11">
        <f>(L376/$L$1)*'UPL Debt Allocated by DY'!$E$4</f>
        <v>22597.121061279078</v>
      </c>
      <c r="P376" s="11">
        <f>(M376/$M$1)*'UPL Debt Allocated by DY'!$E$5</f>
        <v>3644.2765578136627</v>
      </c>
      <c r="Q376" s="11">
        <f>(N376/$N$1)*'UPL Debt Allocated by DY'!$E$6</f>
        <v>49435.704817586156</v>
      </c>
      <c r="R376" s="11">
        <f>'UC Withheld Payment by Hospital'!J376+'UC Withheld Payment by Hospital'!T376</f>
        <v>827246.83977905184</v>
      </c>
      <c r="S376" s="11">
        <f>'UC Withheld Payment by Hospital'!K376+'UC Withheld Payment by Hospital'!U376</f>
        <v>139811.20118553101</v>
      </c>
      <c r="T376" s="11">
        <f>'UC Withheld Payment by Hospital'!L376+'UC Withheld Payment by Hospital'!V376</f>
        <v>1819153.1784923037</v>
      </c>
      <c r="U376" s="11">
        <f>(R376/$R$1)*'UPL Debt Allocated by DY'!$E$4</f>
        <v>22622.247952745383</v>
      </c>
      <c r="V376" s="11">
        <f>(S376/$S$1)*'UPL Debt Allocated by DY'!$E$5</f>
        <v>3822.9436329977557</v>
      </c>
      <c r="W376" s="11">
        <f>(T376/$T$1)*'UPL Debt Allocated by DY'!$E$6</f>
        <v>49742.451919832987</v>
      </c>
      <c r="X376" s="11">
        <f>'UC Withheld Payment by Hospital'!J376+'UC Withheld Payment by Hospital'!AA376</f>
        <v>804916.89</v>
      </c>
      <c r="Y376" s="11">
        <f>'UC Withheld Payment by Hospital'!K376+'UC Withheld Payment by Hospital'!AB376</f>
        <v>908328.56293835002</v>
      </c>
      <c r="Z376" s="11">
        <f>'UC Withheld Payment by Hospital'!L376+'UC Withheld Payment by Hospital'!AC376</f>
        <v>2010611.6939698902</v>
      </c>
      <c r="AA376" s="11">
        <f>(X376/$X$1)*'UPL Debt Allocated by DY'!$E$4</f>
        <v>22011.603539997919</v>
      </c>
      <c r="AB376" s="11">
        <f>(Y376/$Y$1)*'UPL Debt Allocated by DY'!$E$5</f>
        <v>24836.986356673529</v>
      </c>
      <c r="AC376" s="11">
        <f>(Z376/$Z$1)*'UPL Debt Allocated by DY'!$E$6</f>
        <v>54977.643828564622</v>
      </c>
    </row>
    <row r="377" spans="1:29" ht="16.2" x14ac:dyDescent="0.3">
      <c r="A377" s="14" t="s">
        <v>457</v>
      </c>
      <c r="B377" s="13" t="s">
        <v>457</v>
      </c>
      <c r="C377" s="12" t="s">
        <v>143</v>
      </c>
      <c r="D377" s="12" t="s">
        <v>28</v>
      </c>
      <c r="E377" s="12" t="s">
        <v>14</v>
      </c>
      <c r="F377" s="12"/>
      <c r="G377" s="12" t="s">
        <v>658</v>
      </c>
      <c r="H377" s="11">
        <v>1016648.5800000001</v>
      </c>
      <c r="I377" s="11">
        <f>(H377/$H$1)*'UPL Debt Allocated by DY'!$E$2</f>
        <v>10407.232056198549</v>
      </c>
      <c r="J377" s="11">
        <v>467967.98</v>
      </c>
      <c r="K377" s="11">
        <f>(J377/$J$1)*'UPL Debt Allocated by DY'!$E$3</f>
        <v>7877.3722196378376</v>
      </c>
      <c r="L377" s="11">
        <f>'UC Withheld Payment by Hospital'!J377+'UC Withheld Payment by Hospital'!M377</f>
        <v>183899.83</v>
      </c>
      <c r="M377" s="11">
        <f>'UC Withheld Payment by Hospital'!K377+'UC Withheld Payment by Hospital'!N377</f>
        <v>0</v>
      </c>
      <c r="N377" s="11">
        <f>'UC Withheld Payment by Hospital'!L377+'UC Withheld Payment by Hospital'!O377</f>
        <v>981196.82854225696</v>
      </c>
      <c r="O377" s="11">
        <f>(L377/$L$1)*'UPL Debt Allocated by DY'!$E$4</f>
        <v>5029.0038627876456</v>
      </c>
      <c r="P377" s="11">
        <f>(M377/$M$1)*'UPL Debt Allocated by DY'!$E$5</f>
        <v>0</v>
      </c>
      <c r="Q377" s="11">
        <f>(N377/$N$1)*'UPL Debt Allocated by DY'!$E$6</f>
        <v>26829.591177201859</v>
      </c>
      <c r="R377" s="11">
        <f>'UC Withheld Payment by Hospital'!J377+'UC Withheld Payment by Hospital'!T377</f>
        <v>183899.83</v>
      </c>
      <c r="S377" s="11">
        <f>'UC Withheld Payment by Hospital'!K377+'UC Withheld Payment by Hospital'!U377</f>
        <v>0</v>
      </c>
      <c r="T377" s="11">
        <f>'UC Withheld Payment by Hospital'!L377+'UC Withheld Payment by Hospital'!V377</f>
        <v>981196.82854225696</v>
      </c>
      <c r="U377" s="11">
        <f>(R377/$R$1)*'UPL Debt Allocated by DY'!$E$4</f>
        <v>5029.0038627876456</v>
      </c>
      <c r="V377" s="11">
        <f>(S377/$S$1)*'UPL Debt Allocated by DY'!$E$5</f>
        <v>0</v>
      </c>
      <c r="W377" s="11">
        <f>(T377/$T$1)*'UPL Debt Allocated by DY'!$E$6</f>
        <v>26829.591177201859</v>
      </c>
      <c r="X377" s="11">
        <f>'UC Withheld Payment by Hospital'!J377+'UC Withheld Payment by Hospital'!AA377</f>
        <v>183899.83</v>
      </c>
      <c r="Y377" s="11">
        <f>'UC Withheld Payment by Hospital'!K377+'UC Withheld Payment by Hospital'!AB377</f>
        <v>0</v>
      </c>
      <c r="Z377" s="11">
        <f>'UC Withheld Payment by Hospital'!L377+'UC Withheld Payment by Hospital'!AC377</f>
        <v>1015030.5067830683</v>
      </c>
      <c r="AA377" s="11">
        <f>(X377/$X$1)*'UPL Debt Allocated by DY'!$E$4</f>
        <v>5029.003862787642</v>
      </c>
      <c r="AB377" s="11">
        <f>(Y377/$Y$1)*'UPL Debt Allocated by DY'!$E$5</f>
        <v>0</v>
      </c>
      <c r="AC377" s="11">
        <f>(Z377/$Z$1)*'UPL Debt Allocated by DY'!$E$6</f>
        <v>27754.730485459251</v>
      </c>
    </row>
    <row r="378" spans="1:29" ht="16.2" x14ac:dyDescent="0.3">
      <c r="A378" s="13" t="s">
        <v>366</v>
      </c>
      <c r="B378" s="13" t="s">
        <v>366</v>
      </c>
      <c r="C378" s="12" t="s">
        <v>657</v>
      </c>
      <c r="D378" s="12" t="s">
        <v>13</v>
      </c>
      <c r="E378" s="12"/>
      <c r="F378" s="12"/>
      <c r="G378" s="12" t="s">
        <v>653</v>
      </c>
      <c r="H378" s="11">
        <v>5479355.6500000004</v>
      </c>
      <c r="I378" s="11">
        <f>(H378/$H$1)*'UPL Debt Allocated by DY'!$E$2</f>
        <v>56091.088789001835</v>
      </c>
      <c r="J378" s="11">
        <v>17619097.890000001</v>
      </c>
      <c r="K378" s="11">
        <f>(J378/$J$1)*'UPL Debt Allocated by DY'!$E$3</f>
        <v>296584.80534024065</v>
      </c>
      <c r="L378" s="11">
        <f>'UC Withheld Payment by Hospital'!J378+'UC Withheld Payment by Hospital'!M378</f>
        <v>17094936.769011054</v>
      </c>
      <c r="M378" s="11">
        <f>'UC Withheld Payment by Hospital'!K378+'UC Withheld Payment by Hospital'!N378</f>
        <v>15640914.690421494</v>
      </c>
      <c r="N378" s="11">
        <f>'UC Withheld Payment by Hospital'!L378+'UC Withheld Payment by Hospital'!O378</f>
        <v>11826256.274128072</v>
      </c>
      <c r="O378" s="11">
        <f>(L378/$L$1)*'UPL Debt Allocated by DY'!$E$4</f>
        <v>467485.49493203528</v>
      </c>
      <c r="P378" s="11">
        <f>(M378/$M$1)*'UPL Debt Allocated by DY'!$E$5</f>
        <v>427679.14675634744</v>
      </c>
      <c r="Q378" s="11">
        <f>(N378/$N$1)*'UPL Debt Allocated by DY'!$E$6</f>
        <v>323374.07924877922</v>
      </c>
      <c r="R378" s="11">
        <f>'UC Withheld Payment by Hospital'!J378+'UC Withheld Payment by Hospital'!T378</f>
        <v>17132844.579153299</v>
      </c>
      <c r="S378" s="11">
        <f>'UC Withheld Payment by Hospital'!K378+'UC Withheld Payment by Hospital'!U378</f>
        <v>15680272.116987204</v>
      </c>
      <c r="T378" s="11">
        <f>'UC Withheld Payment by Hospital'!L378+'UC Withheld Payment by Hospital'!V378</f>
        <v>11878210.677508382</v>
      </c>
      <c r="U378" s="11">
        <f>(R378/$R$1)*'UPL Debt Allocated by DY'!$E$4</f>
        <v>468522.13821569236</v>
      </c>
      <c r="V378" s="11">
        <f>(S378/$S$1)*'UPL Debt Allocated by DY'!$E$5</f>
        <v>428755.3210687394</v>
      </c>
      <c r="W378" s="11">
        <f>(T378/$T$1)*'UPL Debt Allocated by DY'!$E$6</f>
        <v>324794.70695771714</v>
      </c>
      <c r="X378" s="11">
        <f>'UC Withheld Payment by Hospital'!J378+'UC Withheld Payment by Hospital'!AA378</f>
        <v>16211592.84</v>
      </c>
      <c r="Y378" s="11">
        <f>'UC Withheld Payment by Hospital'!K378+'UC Withheld Payment by Hospital'!AB378</f>
        <v>14838140.329999998</v>
      </c>
      <c r="Z378" s="11">
        <f>'UC Withheld Payment by Hospital'!L378+'UC Withheld Payment by Hospital'!AC378</f>
        <v>11285422.630823299</v>
      </c>
      <c r="AA378" s="11">
        <f>(X378/$X$1)*'UPL Debt Allocated by DY'!$E$4</f>
        <v>443329.19184482383</v>
      </c>
      <c r="AB378" s="11">
        <f>(Y378/$Y$1)*'UPL Debt Allocated by DY'!$E$5</f>
        <v>405728.39385612309</v>
      </c>
      <c r="AC378" s="11">
        <f>(Z378/$Z$1)*'UPL Debt Allocated by DY'!$E$6</f>
        <v>308585.66460795567</v>
      </c>
    </row>
    <row r="379" spans="1:29" ht="16.2" x14ac:dyDescent="0.3">
      <c r="A379" s="13" t="s">
        <v>277</v>
      </c>
      <c r="B379" s="13" t="s">
        <v>277</v>
      </c>
      <c r="C379" s="12" t="s">
        <v>656</v>
      </c>
      <c r="D379" s="12" t="s">
        <v>28</v>
      </c>
      <c r="E379" s="12" t="s">
        <v>14</v>
      </c>
      <c r="F379" s="12"/>
      <c r="G379" s="12" t="s">
        <v>655</v>
      </c>
      <c r="H379" s="11">
        <v>165543.73000000001</v>
      </c>
      <c r="I379" s="11">
        <f>(H379/$H$1)*'UPL Debt Allocated by DY'!$E$2</f>
        <v>1694.6386858265982</v>
      </c>
      <c r="J379" s="11">
        <v>493469.04</v>
      </c>
      <c r="K379" s="11">
        <f>(J379/$J$1)*'UPL Debt Allocated by DY'!$E$3</f>
        <v>8306.6352252291981</v>
      </c>
      <c r="L379" s="11">
        <f>'UC Withheld Payment by Hospital'!J379+'UC Withheld Payment by Hospital'!M379</f>
        <v>312960.77612843196</v>
      </c>
      <c r="M379" s="11">
        <f>'UC Withheld Payment by Hospital'!K379+'UC Withheld Payment by Hospital'!N379</f>
        <v>418551.48531524802</v>
      </c>
      <c r="N379" s="11">
        <f>'UC Withheld Payment by Hospital'!L379+'UC Withheld Payment by Hospital'!O379</f>
        <v>1229466.6363738186</v>
      </c>
      <c r="O379" s="11">
        <f>(L379/$L$1)*'UPL Debt Allocated by DY'!$E$4</f>
        <v>8558.3600161615359</v>
      </c>
      <c r="P379" s="11">
        <f>(M379/$M$1)*'UPL Debt Allocated by DY'!$E$5</f>
        <v>11444.710597574604</v>
      </c>
      <c r="Q379" s="11">
        <f>(N379/$N$1)*'UPL Debt Allocated by DY'!$E$6</f>
        <v>33618.216305209397</v>
      </c>
      <c r="R379" s="11">
        <f>'UC Withheld Payment by Hospital'!J379+'UC Withheld Payment by Hospital'!T379</f>
        <v>312960.77612843196</v>
      </c>
      <c r="S379" s="11">
        <f>'UC Withheld Payment by Hospital'!K379+'UC Withheld Payment by Hospital'!U379</f>
        <v>418551.48531524802</v>
      </c>
      <c r="T379" s="11">
        <f>'UC Withheld Payment by Hospital'!L379+'UC Withheld Payment by Hospital'!V379</f>
        <v>1229466.6363738186</v>
      </c>
      <c r="U379" s="11">
        <f>(R379/$R$1)*'UPL Debt Allocated by DY'!$E$4</f>
        <v>8558.3600161615359</v>
      </c>
      <c r="V379" s="11">
        <f>(S379/$S$1)*'UPL Debt Allocated by DY'!$E$5</f>
        <v>11444.7105975746</v>
      </c>
      <c r="W379" s="11">
        <f>(T379/$T$1)*'UPL Debt Allocated by DY'!$E$6</f>
        <v>33618.216305209397</v>
      </c>
      <c r="X379" s="11">
        <f>'UC Withheld Payment by Hospital'!J379+'UC Withheld Payment by Hospital'!AA379</f>
        <v>327186.75713706738</v>
      </c>
      <c r="Y379" s="11">
        <f>'UC Withheld Payment by Hospital'!K379+'UC Withheld Payment by Hospital'!AB379</f>
        <v>409246.20659504412</v>
      </c>
      <c r="Z379" s="11">
        <f>'UC Withheld Payment by Hospital'!L379+'UC Withheld Payment by Hospital'!AC379</f>
        <v>1198408.5131199115</v>
      </c>
      <c r="AA379" s="11">
        <f>(X379/$X$1)*'UPL Debt Allocated by DY'!$E$4</f>
        <v>8947.3898126783151</v>
      </c>
      <c r="AB379" s="11">
        <f>(Y379/$Y$1)*'UPL Debt Allocated by DY'!$E$5</f>
        <v>11190.270640439374</v>
      </c>
      <c r="AC379" s="11">
        <f>(Z379/$Z$1)*'UPL Debt Allocated by DY'!$E$6</f>
        <v>32768.971051459965</v>
      </c>
    </row>
    <row r="380" spans="1:29" ht="16.2" x14ac:dyDescent="0.3">
      <c r="A380" s="13" t="s">
        <v>307</v>
      </c>
      <c r="B380" s="13" t="s">
        <v>307</v>
      </c>
      <c r="C380" s="12" t="s">
        <v>654</v>
      </c>
      <c r="D380" s="12" t="s">
        <v>13</v>
      </c>
      <c r="E380" s="12"/>
      <c r="F380" s="12"/>
      <c r="G380" s="12" t="s">
        <v>653</v>
      </c>
      <c r="H380" s="11">
        <v>0</v>
      </c>
      <c r="I380" s="11">
        <f>(H380/$H$1)*'UPL Debt Allocated by DY'!$E$2</f>
        <v>0</v>
      </c>
      <c r="J380" s="11">
        <v>4873196.9800000004</v>
      </c>
      <c r="K380" s="11">
        <f>(J380/$J$1)*'UPL Debt Allocated by DY'!$E$3</f>
        <v>82031.224681387408</v>
      </c>
      <c r="L380" s="11">
        <f>'UC Withheld Payment by Hospital'!J380+'UC Withheld Payment by Hospital'!M380</f>
        <v>8474966.6090975869</v>
      </c>
      <c r="M380" s="11">
        <f>'UC Withheld Payment by Hospital'!K380+'UC Withheld Payment by Hospital'!N380</f>
        <v>9580910.3481027745</v>
      </c>
      <c r="N380" s="11">
        <f>'UC Withheld Payment by Hospital'!L380+'UC Withheld Payment by Hospital'!O380</f>
        <v>7728606.0197753115</v>
      </c>
      <c r="O380" s="11">
        <f>(L380/$L$1)*'UPL Debt Allocated by DY'!$E$4</f>
        <v>231760.08272627596</v>
      </c>
      <c r="P380" s="11">
        <f>(M380/$M$1)*'UPL Debt Allocated by DY'!$E$5</f>
        <v>261976.72220122785</v>
      </c>
      <c r="Q380" s="11">
        <f>(N380/$N$1)*'UPL Debt Allocated by DY'!$E$6</f>
        <v>211328.99521118123</v>
      </c>
      <c r="R380" s="11">
        <f>'UC Withheld Payment by Hospital'!J380+'UC Withheld Payment by Hospital'!T380</f>
        <v>8494792.6124154795</v>
      </c>
      <c r="S380" s="11">
        <f>'UC Withheld Payment by Hospital'!K380+'UC Withheld Payment by Hospital'!U380</f>
        <v>9601831.298896756</v>
      </c>
      <c r="T380" s="11">
        <f>'UC Withheld Payment by Hospital'!L380+'UC Withheld Payment by Hospital'!V380</f>
        <v>7762540.7163508646</v>
      </c>
      <c r="U380" s="11">
        <f>(R380/$R$1)*'UPL Debt Allocated by DY'!$E$4</f>
        <v>232302.25314192733</v>
      </c>
      <c r="V380" s="11">
        <f>(S380/$S$1)*'UPL Debt Allocated by DY'!$E$5</f>
        <v>262548.77662144526</v>
      </c>
      <c r="W380" s="11">
        <f>(T380/$T$1)*'UPL Debt Allocated by DY'!$E$6</f>
        <v>212256.89673854058</v>
      </c>
      <c r="X380" s="11">
        <f>'UC Withheld Payment by Hospital'!J380+'UC Withheld Payment by Hospital'!AA380</f>
        <v>8045161.6066430919</v>
      </c>
      <c r="Y380" s="11">
        <f>'UC Withheld Payment by Hospital'!K380+'UC Withheld Payment by Hospital'!AB380</f>
        <v>9154185.2199999988</v>
      </c>
      <c r="Z380" s="11">
        <f>'UC Withheld Payment by Hospital'!L380+'UC Withheld Payment by Hospital'!AC380</f>
        <v>7373583.0020848792</v>
      </c>
      <c r="AA380" s="11">
        <f>(X380/$X$1)*'UPL Debt Allocated by DY'!$E$4</f>
        <v>220006.45023194933</v>
      </c>
      <c r="AB380" s="11">
        <f>(Y380/$Y$1)*'UPL Debt Allocated by DY'!$E$5</f>
        <v>250308.5146635799</v>
      </c>
      <c r="AC380" s="11">
        <f>(Z380/$Z$1)*'UPL Debt Allocated by DY'!$E$6</f>
        <v>201621.33804591888</v>
      </c>
    </row>
    <row r="381" spans="1:29" ht="16.2" x14ac:dyDescent="0.3">
      <c r="A381" s="13" t="s">
        <v>410</v>
      </c>
      <c r="B381" s="13" t="s">
        <v>410</v>
      </c>
      <c r="C381" s="12" t="s">
        <v>652</v>
      </c>
      <c r="D381" s="12" t="s">
        <v>13</v>
      </c>
      <c r="E381" s="12" t="s">
        <v>14</v>
      </c>
      <c r="F381" s="12"/>
      <c r="G381" s="12" t="s">
        <v>651</v>
      </c>
      <c r="H381" s="11">
        <v>4187836.9</v>
      </c>
      <c r="I381" s="11">
        <f>(H381/$H$1)*'UPL Debt Allocated by DY'!$E$2</f>
        <v>42870.064729555954</v>
      </c>
      <c r="J381" s="11">
        <v>2392035.0099999998</v>
      </c>
      <c r="K381" s="11">
        <f>(J381/$J$1)*'UPL Debt Allocated by DY'!$E$3</f>
        <v>40265.468881386107</v>
      </c>
      <c r="L381" s="11">
        <f>'UC Withheld Payment by Hospital'!J381+'UC Withheld Payment by Hospital'!M381</f>
        <v>2717602.516452773</v>
      </c>
      <c r="M381" s="11">
        <f>'UC Withheld Payment by Hospital'!K381+'UC Withheld Payment by Hospital'!N381</f>
        <v>2791361.6462617251</v>
      </c>
      <c r="N381" s="11">
        <f>'UC Withheld Payment by Hospital'!L381+'UC Withheld Payment by Hospital'!O381</f>
        <v>2519777.3327624248</v>
      </c>
      <c r="O381" s="11">
        <f>(L381/$L$1)*'UPL Debt Allocated by DY'!$E$4</f>
        <v>74316.727496498628</v>
      </c>
      <c r="P381" s="11">
        <f>(M381/$M$1)*'UPL Debt Allocated by DY'!$E$5</f>
        <v>76325.917683874097</v>
      </c>
      <c r="Q381" s="11">
        <f>(N381/$N$1)*'UPL Debt Allocated by DY'!$E$6</f>
        <v>68900.136780950139</v>
      </c>
      <c r="R381" s="11">
        <f>'UC Withheld Payment by Hospital'!J381+'UC Withheld Payment by Hospital'!T381</f>
        <v>2720283.3761942149</v>
      </c>
      <c r="S381" s="11">
        <f>'UC Withheld Payment by Hospital'!K381+'UC Withheld Payment by Hospital'!U381</f>
        <v>2791361.6462617251</v>
      </c>
      <c r="T381" s="11">
        <f>'UC Withheld Payment by Hospital'!L381+'UC Withheld Payment by Hospital'!V381</f>
        <v>2519777.3327624248</v>
      </c>
      <c r="U381" s="11">
        <f>(R381/$R$1)*'UPL Debt Allocated by DY'!$E$4</f>
        <v>74390.039440263354</v>
      </c>
      <c r="V381" s="11">
        <f>(S381/$S$1)*'UPL Debt Allocated by DY'!$E$5</f>
        <v>76325.917683874068</v>
      </c>
      <c r="W381" s="11">
        <f>(T381/$T$1)*'UPL Debt Allocated by DY'!$E$6</f>
        <v>68900.136780950139</v>
      </c>
      <c r="X381" s="11">
        <f>'UC Withheld Payment by Hospital'!J381+'UC Withheld Payment by Hospital'!AA381</f>
        <v>2724331.7515458521</v>
      </c>
      <c r="Y381" s="11">
        <f>'UC Withheld Payment by Hospital'!K381+'UC Withheld Payment by Hospital'!AB381</f>
        <v>2815223.6625632741</v>
      </c>
      <c r="Z381" s="11">
        <f>'UC Withheld Payment by Hospital'!L381+'UC Withheld Payment by Hospital'!AC381</f>
        <v>2504074.9758058349</v>
      </c>
      <c r="AA381" s="11">
        <f>(X381/$X$1)*'UPL Debt Allocated by DY'!$E$4</f>
        <v>74500.748054194031</v>
      </c>
      <c r="AB381" s="11">
        <f>(Y381/$Y$1)*'UPL Debt Allocated by DY'!$E$5</f>
        <v>76978.391466496512</v>
      </c>
      <c r="AC381" s="11">
        <f>(Z381/$Z$1)*'UPL Debt Allocated by DY'!$E$6</f>
        <v>68470.775611601712</v>
      </c>
    </row>
    <row r="382" spans="1:29" ht="16.2" x14ac:dyDescent="0.3">
      <c r="A382" s="13" t="s">
        <v>304</v>
      </c>
      <c r="B382" s="13" t="s">
        <v>304</v>
      </c>
      <c r="C382" s="12" t="s">
        <v>48</v>
      </c>
      <c r="D382" s="12" t="s">
        <v>13</v>
      </c>
      <c r="E382" s="12" t="s">
        <v>14</v>
      </c>
      <c r="F382" s="12"/>
      <c r="G382" s="12" t="s">
        <v>650</v>
      </c>
      <c r="H382" s="11">
        <v>1871668.6600000001</v>
      </c>
      <c r="I382" s="11">
        <f>(H382/$H$1)*'UPL Debt Allocated by DY'!$E$2</f>
        <v>19159.904867947764</v>
      </c>
      <c r="J382" s="11">
        <v>822743</v>
      </c>
      <c r="K382" s="11">
        <f>(J382/$J$1)*'UPL Debt Allocated by DY'!$E$3</f>
        <v>13849.351086160839</v>
      </c>
      <c r="L382" s="11">
        <f>'UC Withheld Payment by Hospital'!J382+'UC Withheld Payment by Hospital'!M382</f>
        <v>1573681.9290841715</v>
      </c>
      <c r="M382" s="11">
        <f>'UC Withheld Payment by Hospital'!K382+'UC Withheld Payment by Hospital'!N382</f>
        <v>1717713.1697541124</v>
      </c>
      <c r="N382" s="11">
        <f>'UC Withheld Payment by Hospital'!L382+'UC Withheld Payment by Hospital'!O382</f>
        <v>1198617.8127880283</v>
      </c>
      <c r="O382" s="11">
        <f>(L382/$L$1)*'UPL Debt Allocated by DY'!$E$4</f>
        <v>43034.58301273804</v>
      </c>
      <c r="P382" s="11">
        <f>(M382/$M$1)*'UPL Debt Allocated by DY'!$E$5</f>
        <v>46968.487288180644</v>
      </c>
      <c r="Q382" s="11">
        <f>(N382/$N$1)*'UPL Debt Allocated by DY'!$E$6</f>
        <v>32774.694087211588</v>
      </c>
      <c r="R382" s="11">
        <f>'UC Withheld Payment by Hospital'!J382+'UC Withheld Payment by Hospital'!T382</f>
        <v>1573681.9290841715</v>
      </c>
      <c r="S382" s="11">
        <f>'UC Withheld Payment by Hospital'!K382+'UC Withheld Payment by Hospital'!U382</f>
        <v>1717713.1697541124</v>
      </c>
      <c r="T382" s="11">
        <f>'UC Withheld Payment by Hospital'!L382+'UC Withheld Payment by Hospital'!V382</f>
        <v>1198617.8127880283</v>
      </c>
      <c r="U382" s="11">
        <f>(R382/$R$1)*'UPL Debt Allocated by DY'!$E$4</f>
        <v>43034.58301273804</v>
      </c>
      <c r="V382" s="11">
        <f>(S382/$S$1)*'UPL Debt Allocated by DY'!$E$5</f>
        <v>46968.487288180622</v>
      </c>
      <c r="W382" s="11">
        <f>(T382/$T$1)*'UPL Debt Allocated by DY'!$E$6</f>
        <v>32774.694087211588</v>
      </c>
      <c r="X382" s="11">
        <f>'UC Withheld Payment by Hospital'!J382+'UC Withheld Payment by Hospital'!AA382</f>
        <v>1562086.98</v>
      </c>
      <c r="Y382" s="11">
        <f>'UC Withheld Payment by Hospital'!K382+'UC Withheld Payment by Hospital'!AB382</f>
        <v>1685971.2319361123</v>
      </c>
      <c r="Z382" s="11">
        <f>'UC Withheld Payment by Hospital'!L382+'UC Withheld Payment by Hospital'!AC382</f>
        <v>1169640.7744361931</v>
      </c>
      <c r="AA382" s="11">
        <f>(X382/$X$1)*'UPL Debt Allocated by DY'!$E$4</f>
        <v>42717.50254706751</v>
      </c>
      <c r="AB382" s="11">
        <f>(Y382/$Y$1)*'UPL Debt Allocated by DY'!$E$5</f>
        <v>46100.547966786093</v>
      </c>
      <c r="AC382" s="11">
        <f>(Z382/$Z$1)*'UPL Debt Allocated by DY'!$E$6</f>
        <v>31982.353478385023</v>
      </c>
    </row>
    <row r="383" spans="1:29" ht="16.2" x14ac:dyDescent="0.3">
      <c r="A383" s="13" t="s">
        <v>360</v>
      </c>
      <c r="B383" s="13" t="s">
        <v>360</v>
      </c>
      <c r="C383" s="12" t="s">
        <v>81</v>
      </c>
      <c r="D383" s="12" t="s">
        <v>13</v>
      </c>
      <c r="E383" s="12" t="s">
        <v>14</v>
      </c>
      <c r="F383" s="12"/>
      <c r="G383" s="12" t="s">
        <v>649</v>
      </c>
      <c r="H383" s="11">
        <v>2322564.41</v>
      </c>
      <c r="I383" s="11">
        <f>(H383/$H$1)*'UPL Debt Allocated by DY'!$E$2</f>
        <v>23775.636199027464</v>
      </c>
      <c r="J383" s="11">
        <v>3475613.9800000004</v>
      </c>
      <c r="K383" s="11">
        <f>(J383/$J$1)*'UPL Debt Allocated by DY'!$E$3</f>
        <v>58505.509313344264</v>
      </c>
      <c r="L383" s="11">
        <f>'UC Withheld Payment by Hospital'!J383+'UC Withheld Payment by Hospital'!M383</f>
        <v>2010328.7239614665</v>
      </c>
      <c r="M383" s="11">
        <f>'UC Withheld Payment by Hospital'!K383+'UC Withheld Payment by Hospital'!N383</f>
        <v>3955790.5355719458</v>
      </c>
      <c r="N383" s="11">
        <f>'UC Withheld Payment by Hospital'!L383+'UC Withheld Payment by Hospital'!O383</f>
        <v>4624668.0106333494</v>
      </c>
      <c r="O383" s="11">
        <f>(L383/$L$1)*'UPL Debt Allocated by DY'!$E$4</f>
        <v>54975.314105919366</v>
      </c>
      <c r="P383" s="11">
        <f>(M383/$M$1)*'UPL Debt Allocated by DY'!$E$5</f>
        <v>108165.61272061088</v>
      </c>
      <c r="Q383" s="11">
        <f>(N383/$N$1)*'UPL Debt Allocated by DY'!$E$6</f>
        <v>126455.72065282369</v>
      </c>
      <c r="R383" s="11">
        <f>'UC Withheld Payment by Hospital'!J383+'UC Withheld Payment by Hospital'!T383</f>
        <v>2010328.7239614665</v>
      </c>
      <c r="S383" s="11">
        <f>'UC Withheld Payment by Hospital'!K383+'UC Withheld Payment by Hospital'!U383</f>
        <v>3955790.5355719458</v>
      </c>
      <c r="T383" s="11">
        <f>'UC Withheld Payment by Hospital'!L383+'UC Withheld Payment by Hospital'!V383</f>
        <v>4624668.0106333494</v>
      </c>
      <c r="U383" s="11">
        <f>(R383/$R$1)*'UPL Debt Allocated by DY'!$E$4</f>
        <v>54975.314105919366</v>
      </c>
      <c r="V383" s="11">
        <f>(S383/$S$1)*'UPL Debt Allocated by DY'!$E$5</f>
        <v>108165.61272061082</v>
      </c>
      <c r="W383" s="11">
        <f>(T383/$T$1)*'UPL Debt Allocated by DY'!$E$6</f>
        <v>126455.72065282369</v>
      </c>
      <c r="X383" s="11">
        <f>'UC Withheld Payment by Hospital'!J383+'UC Withheld Payment by Hospital'!AA383</f>
        <v>2886767.5986818867</v>
      </c>
      <c r="Y383" s="11">
        <f>'UC Withheld Payment by Hospital'!K383+'UC Withheld Payment by Hospital'!AB383</f>
        <v>4485459.2881938843</v>
      </c>
      <c r="Z383" s="11">
        <f>'UC Withheld Payment by Hospital'!L383+'UC Withheld Payment by Hospital'!AC383</f>
        <v>4484296.5627218159</v>
      </c>
      <c r="AA383" s="11">
        <f>(X383/$X$1)*'UPL Debt Allocated by DY'!$E$4</f>
        <v>78942.788608023257</v>
      </c>
      <c r="AB383" s="11">
        <f>(Y383/$Y$1)*'UPL Debt Allocated by DY'!$E$5</f>
        <v>122648.67107547662</v>
      </c>
      <c r="AC383" s="11">
        <f>(Z383/$Z$1)*'UPL Debt Allocated by DY'!$E$6</f>
        <v>122617.44024784758</v>
      </c>
    </row>
    <row r="384" spans="1:29" ht="16.2" x14ac:dyDescent="0.3">
      <c r="A384" s="13"/>
      <c r="B384" s="30" t="s">
        <v>998</v>
      </c>
      <c r="C384" s="12" t="s">
        <v>648</v>
      </c>
      <c r="D384" s="12" t="s">
        <v>648</v>
      </c>
      <c r="E384" s="12"/>
      <c r="F384" s="12"/>
      <c r="G384" s="12"/>
      <c r="H384" s="11">
        <v>27757367.879999999</v>
      </c>
      <c r="I384" s="11">
        <f>(H384/$H$1)*'UPL Debt Allocated by DY'!$E$2</f>
        <v>284146.72924289329</v>
      </c>
      <c r="J384" s="11">
        <v>41138643.030000001</v>
      </c>
      <c r="K384" s="11">
        <f>(J384/$J$1)*'UPL Debt Allocated by DY'!$E$3</f>
        <v>692492.68669646967</v>
      </c>
      <c r="L384" s="11">
        <f>'UC Withheld Payment by Hospital'!J384+'UC Withheld Payment by Hospital'!M384</f>
        <v>125036268.85273395</v>
      </c>
      <c r="M384" s="11">
        <f>'UC Withheld Payment by Hospital'!K384+'UC Withheld Payment by Hospital'!N384</f>
        <v>129252382.33076863</v>
      </c>
      <c r="N384" s="11">
        <f>'UC Withheld Payment by Hospital'!L384+'UC Withheld Payment by Hospital'!O384</f>
        <v>191618078.71318156</v>
      </c>
      <c r="O384" s="11">
        <f>(L384/$L$1)*'UPL Debt Allocated by DY'!$E$4</f>
        <v>3419295.5972224316</v>
      </c>
      <c r="P384" s="11">
        <f>(M384/$M$1)*'UPL Debt Allocated by DY'!$E$5</f>
        <v>3534227.3572594165</v>
      </c>
      <c r="Q384" s="11">
        <f>(N384/$N$1)*'UPL Debt Allocated by DY'!$E$6</f>
        <v>5239554.9643933028</v>
      </c>
      <c r="R384" s="11">
        <f>'UC Withheld Payment by Hospital'!J384+'UC Withheld Payment by Hospital'!T384</f>
        <v>118628728.77832678</v>
      </c>
      <c r="S384" s="11">
        <f>'UC Withheld Payment by Hospital'!K384+'UC Withheld Payment by Hospital'!U384</f>
        <v>121976342</v>
      </c>
      <c r="T384" s="11">
        <f>'UC Withheld Payment by Hospital'!L384+'UC Withheld Payment by Hospital'!V384</f>
        <v>181024317.96000001</v>
      </c>
      <c r="U384" s="11">
        <f>(R384/$R$1)*'UPL Debt Allocated by DY'!$E$4</f>
        <v>3244072.2498970949</v>
      </c>
      <c r="V384" s="11">
        <f>(S384/$S$1)*'UPL Debt Allocated by DY'!$E$5</f>
        <v>3335274.1130266096</v>
      </c>
      <c r="W384" s="11">
        <f>(T384/$T$1)*'UPL Debt Allocated by DY'!$E$6</f>
        <v>4949881.9224826228</v>
      </c>
      <c r="X384" s="11">
        <f>'UC Withheld Payment by Hospital'!J384+'UC Withheld Payment by Hospital'!AA384</f>
        <v>118628728.77832678</v>
      </c>
      <c r="Y384" s="11">
        <f>'UC Withheld Payment by Hospital'!K384+'UC Withheld Payment by Hospital'!AB384</f>
        <v>121976342</v>
      </c>
      <c r="Z384" s="11">
        <f>'UC Withheld Payment by Hospital'!L384+'UC Withheld Payment by Hospital'!AC384</f>
        <v>181024317.96000001</v>
      </c>
      <c r="AA384" s="11">
        <f>(X384/$X$1)*'UPL Debt Allocated by DY'!$E$4</f>
        <v>3244072.249897093</v>
      </c>
      <c r="AB384" s="11">
        <f>(Y384/$Y$1)*'UPL Debt Allocated by DY'!$E$5</f>
        <v>3335274.1130266138</v>
      </c>
      <c r="AC384" s="11">
        <f>(Z384/$Z$1)*'UPL Debt Allocated by DY'!$E$6</f>
        <v>4949881.9224826181</v>
      </c>
    </row>
    <row r="385" spans="1:29" ht="16.2" x14ac:dyDescent="0.3">
      <c r="A385" s="13"/>
      <c r="B385" s="30" t="s">
        <v>647</v>
      </c>
      <c r="C385" s="12" t="s">
        <v>647</v>
      </c>
      <c r="D385" s="12" t="s">
        <v>647</v>
      </c>
      <c r="E385" s="12"/>
      <c r="F385" s="12"/>
      <c r="G385" s="12"/>
      <c r="H385" s="11">
        <v>389448.6</v>
      </c>
      <c r="I385" s="11">
        <f>(H385/$H$1)*'UPL Debt Allocated by DY'!$E$2</f>
        <v>3986.7089119050806</v>
      </c>
      <c r="J385" s="11">
        <v>146198.25</v>
      </c>
      <c r="K385" s="11">
        <f>(J385/$J$1)*'UPL Debt Allocated by DY'!$E$3</f>
        <v>2460.9761400975926</v>
      </c>
      <c r="L385" s="11">
        <f>'UC Withheld Payment by Hospital'!J385+'UC Withheld Payment by Hospital'!M385</f>
        <v>80428.933556703938</v>
      </c>
      <c r="M385" s="11">
        <f>'UC Withheld Payment by Hospital'!K385+'UC Withheld Payment by Hospital'!N385</f>
        <v>53593.623221730631</v>
      </c>
      <c r="N385" s="11">
        <f>'UC Withheld Payment by Hospital'!L385+'UC Withheld Payment by Hospital'!O385</f>
        <v>107966.25682921949</v>
      </c>
      <c r="O385" s="11">
        <f>(L385/$L$1)*'UPL Debt Allocated by DY'!$E$4</f>
        <v>2199.4442166507442</v>
      </c>
      <c r="P385" s="11">
        <f>(M385/$M$1)*'UPL Debt Allocated by DY'!$E$5</f>
        <v>1465.443390282519</v>
      </c>
      <c r="Q385" s="11">
        <f>(N385/$N$1)*'UPL Debt Allocated by DY'!$E$6</f>
        <v>2952.2012784777221</v>
      </c>
      <c r="R385" s="11">
        <f>'UC Withheld Payment by Hospital'!J385+'UC Withheld Payment by Hospital'!T385</f>
        <v>76309</v>
      </c>
      <c r="S385" s="11">
        <f>'UC Withheld Payment by Hospital'!K385+'UC Withheld Payment by Hospital'!U385</f>
        <v>28103.25</v>
      </c>
      <c r="T385" s="11">
        <f>'UC Withheld Payment by Hospital'!L385+'UC Withheld Payment by Hospital'!V385</f>
        <v>86421.9</v>
      </c>
      <c r="U385" s="11">
        <f>(R385/$R$1)*'UPL Debt Allocated by DY'!$E$4</f>
        <v>2086.7787412607313</v>
      </c>
      <c r="V385" s="11">
        <f>(S385/$S$1)*'UPL Debt Allocated by DY'!$E$5</f>
        <v>768.44444324224003</v>
      </c>
      <c r="W385" s="11">
        <f>(T385/$T$1)*'UPL Debt Allocated by DY'!$E$6</f>
        <v>2363.0979822894565</v>
      </c>
      <c r="X385" s="11">
        <f>'UC Withheld Payment by Hospital'!J385+'UC Withheld Payment by Hospital'!AA385</f>
        <v>76309</v>
      </c>
      <c r="Y385" s="11">
        <f>'UC Withheld Payment by Hospital'!K385+'UC Withheld Payment by Hospital'!AB385</f>
        <v>28103.25</v>
      </c>
      <c r="Z385" s="11">
        <f>'UC Withheld Payment by Hospital'!L385+'UC Withheld Payment by Hospital'!AC385</f>
        <v>86421.9</v>
      </c>
      <c r="AA385" s="11">
        <f>(X385/$X$1)*'UPL Debt Allocated by DY'!$E$4</f>
        <v>2086.7787412607299</v>
      </c>
      <c r="AB385" s="11">
        <f>(Y385/$Y$1)*'UPL Debt Allocated by DY'!$E$5</f>
        <v>768.44444324224116</v>
      </c>
      <c r="AC385" s="11">
        <f>(Z385/$Z$1)*'UPL Debt Allocated by DY'!$E$6</f>
        <v>2363.0979822894542</v>
      </c>
    </row>
  </sheetData>
  <autoFilter ref="A2:Y385"/>
  <conditionalFormatting sqref="B1:B1048576">
    <cfRule type="duplicateValues" dxfId="1" priority="1"/>
  </conditionalFormatting>
  <pageMargins left="0.7" right="0.7" top="0.75" bottom="0.75" header="0.3" footer="0.3"/>
  <pageSetup paperSize="5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85"/>
  <sheetViews>
    <sheetView zoomScaleNormal="100" workbookViewId="0">
      <selection activeCell="F24" sqref="F24"/>
    </sheetView>
  </sheetViews>
  <sheetFormatPr defaultColWidth="8.765625" defaultRowHeight="13.2" outlineLevelCol="1" x14ac:dyDescent="0.25"/>
  <cols>
    <col min="1" max="2" width="9" style="9" bestFit="1" customWidth="1"/>
    <col min="3" max="3" width="29.23046875" style="9" customWidth="1"/>
    <col min="4" max="4" width="15.61328125" style="9" bestFit="1" customWidth="1"/>
    <col min="5" max="5" width="11.765625" style="9" bestFit="1" customWidth="1"/>
    <col min="6" max="6" width="11.23046875" style="9" bestFit="1" customWidth="1"/>
    <col min="7" max="7" width="10.3828125" style="9" bestFit="1" customWidth="1"/>
    <col min="8" max="8" width="9.23046875" style="9" bestFit="1" customWidth="1" outlineLevel="1"/>
    <col min="9" max="9" width="13" style="10" bestFit="1" customWidth="1"/>
    <col min="10" max="11" width="13" style="10" customWidth="1"/>
    <col min="12" max="12" width="13" style="10" bestFit="1" customWidth="1"/>
    <col min="13" max="14" width="13" style="10" customWidth="1"/>
    <col min="15" max="15" width="11.765625" style="10" bestFit="1" customWidth="1"/>
    <col min="16" max="16" width="11.765625" style="10" customWidth="1"/>
    <col min="17" max="17" width="14.921875" style="10" customWidth="1"/>
    <col min="18" max="18" width="11.765625" style="10" bestFit="1" customWidth="1"/>
    <col min="19" max="20" width="11.765625" style="10" customWidth="1"/>
    <col min="21" max="21" width="11.765625" style="10" bestFit="1" customWidth="1"/>
    <col min="22" max="23" width="11.765625" style="10" customWidth="1"/>
    <col min="24" max="16384" width="8.765625" style="9"/>
  </cols>
  <sheetData>
    <row r="2" spans="1:23" ht="39.6" x14ac:dyDescent="0.25">
      <c r="A2" s="23" t="s">
        <v>984</v>
      </c>
      <c r="B2" s="24" t="s">
        <v>614</v>
      </c>
      <c r="C2" s="24" t="s">
        <v>12</v>
      </c>
      <c r="D2" s="24" t="s">
        <v>983</v>
      </c>
      <c r="E2" s="23" t="s">
        <v>982</v>
      </c>
      <c r="F2" s="23" t="s">
        <v>661</v>
      </c>
      <c r="G2" s="23" t="s">
        <v>686</v>
      </c>
      <c r="H2" s="23" t="s">
        <v>981</v>
      </c>
      <c r="I2" s="19" t="s">
        <v>980</v>
      </c>
      <c r="J2" s="25" t="s">
        <v>1001</v>
      </c>
      <c r="K2" s="32" t="s">
        <v>1006</v>
      </c>
      <c r="L2" s="19" t="s">
        <v>979</v>
      </c>
      <c r="M2" s="25" t="s">
        <v>1002</v>
      </c>
      <c r="N2" s="32" t="s">
        <v>1004</v>
      </c>
      <c r="O2" s="19" t="s">
        <v>978</v>
      </c>
      <c r="P2" s="25" t="s">
        <v>1003</v>
      </c>
      <c r="Q2" s="32" t="s">
        <v>1005</v>
      </c>
      <c r="R2" s="19" t="s">
        <v>977</v>
      </c>
      <c r="S2" s="25" t="s">
        <v>1010</v>
      </c>
      <c r="T2" s="32" t="s">
        <v>1009</v>
      </c>
      <c r="U2" s="19" t="s">
        <v>976</v>
      </c>
      <c r="V2" s="25" t="s">
        <v>1007</v>
      </c>
      <c r="W2" s="32" t="s">
        <v>1008</v>
      </c>
    </row>
    <row r="3" spans="1:23" ht="16.2" x14ac:dyDescent="0.3">
      <c r="A3" s="13" t="s">
        <v>975</v>
      </c>
      <c r="B3" s="13" t="s">
        <v>240</v>
      </c>
      <c r="C3" s="12" t="s">
        <v>15</v>
      </c>
      <c r="D3" s="12" t="s">
        <v>13</v>
      </c>
      <c r="E3" s="12" t="s">
        <v>14</v>
      </c>
      <c r="F3" s="12"/>
      <c r="G3" s="12"/>
      <c r="H3" s="12" t="s">
        <v>842</v>
      </c>
      <c r="I3" s="11">
        <v>44947.068426447309</v>
      </c>
      <c r="J3" s="11">
        <v>205061.01724513192</v>
      </c>
      <c r="K3" s="11">
        <v>160113.94881868461</v>
      </c>
      <c r="L3" s="11">
        <v>72461.815959415049</v>
      </c>
      <c r="M3" s="11">
        <v>206228.71059877792</v>
      </c>
      <c r="N3" s="11">
        <v>133766.89463936287</v>
      </c>
      <c r="O3" s="11">
        <v>194232.68032662349</v>
      </c>
      <c r="P3" s="11">
        <v>207722.60852662881</v>
      </c>
      <c r="Q3" s="11">
        <v>13489.928200005321</v>
      </c>
      <c r="R3" s="11">
        <v>71199.295060925258</v>
      </c>
      <c r="S3" s="11">
        <v>206191.96510439052</v>
      </c>
      <c r="T3" s="11">
        <v>134992.67004346527</v>
      </c>
      <c r="U3" s="11">
        <v>194232.68032662352</v>
      </c>
      <c r="V3" s="11">
        <v>207724.50964192324</v>
      </c>
      <c r="W3" s="11">
        <v>13491.829315299721</v>
      </c>
    </row>
    <row r="4" spans="1:23" ht="16.2" x14ac:dyDescent="0.3">
      <c r="A4" s="13" t="s">
        <v>241</v>
      </c>
      <c r="B4" s="13" t="s">
        <v>241</v>
      </c>
      <c r="C4" s="12" t="s">
        <v>16</v>
      </c>
      <c r="D4" s="12" t="s">
        <v>13</v>
      </c>
      <c r="E4" s="12" t="s">
        <v>14</v>
      </c>
      <c r="F4" s="12"/>
      <c r="G4" s="12"/>
      <c r="H4" s="12" t="s">
        <v>974</v>
      </c>
      <c r="I4" s="11">
        <v>107340.69354584609</v>
      </c>
      <c r="J4" s="11">
        <v>367896.19746095745</v>
      </c>
      <c r="K4" s="11">
        <v>260555.50391511136</v>
      </c>
      <c r="L4" s="11">
        <v>166976.4592354176</v>
      </c>
      <c r="M4" s="11">
        <v>370057.49550004397</v>
      </c>
      <c r="N4" s="11">
        <v>203081.03626462637</v>
      </c>
      <c r="O4" s="11">
        <v>465415.68949609244</v>
      </c>
      <c r="P4" s="11">
        <v>373443.40790126642</v>
      </c>
      <c r="Q4" s="11">
        <v>0</v>
      </c>
      <c r="R4" s="11">
        <v>164714.26642074669</v>
      </c>
      <c r="S4" s="11">
        <v>369990.39830108819</v>
      </c>
      <c r="T4" s="11">
        <v>205276.13188034151</v>
      </c>
      <c r="U4" s="11">
        <v>465415.68949609244</v>
      </c>
      <c r="V4" s="11">
        <v>373448.19464320154</v>
      </c>
      <c r="W4" s="11">
        <v>0</v>
      </c>
    </row>
    <row r="5" spans="1:23" ht="16.2" x14ac:dyDescent="0.3">
      <c r="A5" s="13" t="s">
        <v>973</v>
      </c>
      <c r="B5" s="13" t="s">
        <v>242</v>
      </c>
      <c r="C5" s="12" t="s">
        <v>17</v>
      </c>
      <c r="D5" s="12" t="s">
        <v>13</v>
      </c>
      <c r="E5" s="12"/>
      <c r="F5" s="12"/>
      <c r="G5" s="12"/>
      <c r="H5" s="12" t="s">
        <v>848</v>
      </c>
      <c r="I5" s="11">
        <v>5487710.9315183414</v>
      </c>
      <c r="J5" s="11">
        <v>1140343.0605914416</v>
      </c>
      <c r="K5" s="11">
        <v>0</v>
      </c>
      <c r="L5" s="11">
        <v>3690532.8960655318</v>
      </c>
      <c r="M5" s="11">
        <v>1076608.3726962572</v>
      </c>
      <c r="N5" s="11">
        <v>0</v>
      </c>
      <c r="O5" s="11">
        <v>3287207.1730023408</v>
      </c>
      <c r="P5" s="11">
        <v>1069791.2328992423</v>
      </c>
      <c r="Q5" s="11">
        <v>0</v>
      </c>
      <c r="R5" s="11">
        <v>3498672.2966137589</v>
      </c>
      <c r="S5" s="11">
        <v>1072663.6871816041</v>
      </c>
      <c r="T5" s="11">
        <v>0</v>
      </c>
      <c r="U5" s="11">
        <v>3484877.7405397049</v>
      </c>
      <c r="V5" s="11">
        <v>1073880.226811971</v>
      </c>
      <c r="W5" s="11">
        <v>0</v>
      </c>
    </row>
    <row r="6" spans="1:23" ht="16.2" x14ac:dyDescent="0.3">
      <c r="A6" s="13" t="s">
        <v>243</v>
      </c>
      <c r="B6" s="13" t="s">
        <v>243</v>
      </c>
      <c r="C6" s="12" t="s">
        <v>972</v>
      </c>
      <c r="D6" s="12" t="s">
        <v>13</v>
      </c>
      <c r="E6" s="12"/>
      <c r="F6" s="12"/>
      <c r="G6" s="12"/>
      <c r="H6" s="12" t="s">
        <v>673</v>
      </c>
      <c r="I6" s="11">
        <v>49888.16673370239</v>
      </c>
      <c r="J6" s="11">
        <v>2076639.6197325899</v>
      </c>
      <c r="K6" s="11">
        <v>2026751.4529988875</v>
      </c>
      <c r="L6" s="11">
        <v>4062047.875476405</v>
      </c>
      <c r="M6" s="11">
        <v>2155985.5495140152</v>
      </c>
      <c r="N6" s="11">
        <v>0</v>
      </c>
      <c r="O6" s="11">
        <v>3524437.728651288</v>
      </c>
      <c r="P6" s="11">
        <v>2148779.0064722588</v>
      </c>
      <c r="Q6" s="11">
        <v>0</v>
      </c>
      <c r="R6" s="11">
        <v>3829352.4100431656</v>
      </c>
      <c r="S6" s="11">
        <v>2151944.7343817665</v>
      </c>
      <c r="T6" s="11">
        <v>0</v>
      </c>
      <c r="U6" s="11">
        <v>3762897.5811048737</v>
      </c>
      <c r="V6" s="11">
        <v>2152951.2760960339</v>
      </c>
      <c r="W6" s="11">
        <v>0</v>
      </c>
    </row>
    <row r="7" spans="1:23" ht="16.2" x14ac:dyDescent="0.3">
      <c r="A7" s="13" t="s">
        <v>244</v>
      </c>
      <c r="B7" s="13" t="s">
        <v>244</v>
      </c>
      <c r="C7" s="12" t="s">
        <v>18</v>
      </c>
      <c r="D7" s="12" t="s">
        <v>13</v>
      </c>
      <c r="E7" s="12"/>
      <c r="F7" s="12"/>
      <c r="G7" s="12"/>
      <c r="H7" s="12" t="s">
        <v>673</v>
      </c>
      <c r="I7" s="11">
        <v>1803138.0729362047</v>
      </c>
      <c r="J7" s="11">
        <v>9322484.9045367781</v>
      </c>
      <c r="K7" s="11">
        <v>7519346.8316005729</v>
      </c>
      <c r="L7" s="11">
        <v>18189838.218945466</v>
      </c>
      <c r="M7" s="11">
        <v>9695432.1160218772</v>
      </c>
      <c r="N7" s="11">
        <v>0</v>
      </c>
      <c r="O7" s="11">
        <v>15924575.9036086</v>
      </c>
      <c r="P7" s="11">
        <v>9662930.4222952854</v>
      </c>
      <c r="Q7" s="11">
        <v>0</v>
      </c>
      <c r="R7" s="11">
        <v>17183451.628187016</v>
      </c>
      <c r="S7" s="11">
        <v>9677030.4820552245</v>
      </c>
      <c r="T7" s="11">
        <v>0</v>
      </c>
      <c r="U7" s="11">
        <v>16957821.455878183</v>
      </c>
      <c r="V7" s="11">
        <v>9681964.0857253689</v>
      </c>
      <c r="W7" s="11">
        <v>0</v>
      </c>
    </row>
    <row r="8" spans="1:23" ht="16.2" x14ac:dyDescent="0.3">
      <c r="A8" s="13" t="s">
        <v>245</v>
      </c>
      <c r="B8" s="13" t="s">
        <v>245</v>
      </c>
      <c r="C8" s="12" t="s">
        <v>630</v>
      </c>
      <c r="D8" s="12" t="s">
        <v>13</v>
      </c>
      <c r="E8" s="12"/>
      <c r="F8" s="12"/>
      <c r="G8" s="12"/>
      <c r="H8" s="12" t="s">
        <v>717</v>
      </c>
      <c r="I8" s="11">
        <v>0</v>
      </c>
      <c r="J8" s="11">
        <v>2156942.4771810262</v>
      </c>
      <c r="K8" s="11">
        <v>2156942.4771810262</v>
      </c>
      <c r="L8" s="11">
        <v>3087939.6766374568</v>
      </c>
      <c r="M8" s="11">
        <v>2218429.4958689753</v>
      </c>
      <c r="N8" s="11">
        <v>0</v>
      </c>
      <c r="O8" s="11">
        <v>2688920.4350169757</v>
      </c>
      <c r="P8" s="11">
        <v>2212942.5896413149</v>
      </c>
      <c r="Q8" s="11">
        <v>0</v>
      </c>
      <c r="R8" s="11">
        <v>2913450.9289823058</v>
      </c>
      <c r="S8" s="11">
        <v>2215338.5084657222</v>
      </c>
      <c r="T8" s="11">
        <v>0</v>
      </c>
      <c r="U8" s="11">
        <v>2867860.3499269225</v>
      </c>
      <c r="V8" s="11">
        <v>2216136.3698581262</v>
      </c>
      <c r="W8" s="11">
        <v>0</v>
      </c>
    </row>
    <row r="9" spans="1:23" ht="16.2" x14ac:dyDescent="0.3">
      <c r="A9" s="13" t="s">
        <v>246</v>
      </c>
      <c r="B9" s="13" t="s">
        <v>246</v>
      </c>
      <c r="C9" s="12" t="s">
        <v>19</v>
      </c>
      <c r="D9" s="12" t="s">
        <v>13</v>
      </c>
      <c r="E9" s="12"/>
      <c r="F9" s="12"/>
      <c r="G9" s="12"/>
      <c r="H9" s="12" t="s">
        <v>678</v>
      </c>
      <c r="I9" s="11">
        <v>347307.58393026656</v>
      </c>
      <c r="J9" s="11">
        <v>3130557.7424796387</v>
      </c>
      <c r="K9" s="11">
        <v>2783250.1585493721</v>
      </c>
      <c r="L9" s="11">
        <v>5035267.8841187404</v>
      </c>
      <c r="M9" s="11">
        <v>3234835.4645766011</v>
      </c>
      <c r="N9" s="11">
        <v>0</v>
      </c>
      <c r="O9" s="11">
        <v>4396962.4982296722</v>
      </c>
      <c r="P9" s="11">
        <v>3225311.962867918</v>
      </c>
      <c r="Q9" s="11">
        <v>0</v>
      </c>
      <c r="R9" s="11">
        <v>4752656.4879280133</v>
      </c>
      <c r="S9" s="11">
        <v>3229559.9437947338</v>
      </c>
      <c r="T9" s="11">
        <v>0</v>
      </c>
      <c r="U9" s="11">
        <v>4686964.1691941544</v>
      </c>
      <c r="V9" s="11">
        <v>3230762.1385013633</v>
      </c>
      <c r="W9" s="11">
        <v>0</v>
      </c>
    </row>
    <row r="10" spans="1:23" ht="16.2" x14ac:dyDescent="0.3">
      <c r="A10" s="13" t="s">
        <v>247</v>
      </c>
      <c r="B10" s="13" t="s">
        <v>247</v>
      </c>
      <c r="C10" s="12" t="s">
        <v>20</v>
      </c>
      <c r="D10" s="12" t="s">
        <v>13</v>
      </c>
      <c r="E10" s="12"/>
      <c r="F10" s="12" t="s">
        <v>661</v>
      </c>
      <c r="G10" s="12"/>
      <c r="H10" s="12" t="s">
        <v>971</v>
      </c>
      <c r="I10" s="11">
        <v>3312650.7678800467</v>
      </c>
      <c r="J10" s="11">
        <v>1522364.9611428911</v>
      </c>
      <c r="K10" s="11">
        <v>0</v>
      </c>
      <c r="L10" s="11">
        <v>3474225.5413300311</v>
      </c>
      <c r="M10" s="11">
        <v>1547104.2102762214</v>
      </c>
      <c r="N10" s="11">
        <v>0</v>
      </c>
      <c r="O10" s="11">
        <v>3047445.6701384033</v>
      </c>
      <c r="P10" s="11">
        <v>1541374.263815905</v>
      </c>
      <c r="Q10" s="11">
        <v>0</v>
      </c>
      <c r="R10" s="11">
        <v>3286925.057344825</v>
      </c>
      <c r="S10" s="11">
        <v>1543824.5972572323</v>
      </c>
      <c r="T10" s="11">
        <v>0</v>
      </c>
      <c r="U10" s="11">
        <v>3239985.2064188812</v>
      </c>
      <c r="V10" s="11">
        <v>1544776.5317931566</v>
      </c>
      <c r="W10" s="11">
        <v>0</v>
      </c>
    </row>
    <row r="11" spans="1:23" ht="16.2" x14ac:dyDescent="0.3">
      <c r="A11" s="13" t="s">
        <v>248</v>
      </c>
      <c r="B11" s="13" t="s">
        <v>248</v>
      </c>
      <c r="C11" s="12" t="s">
        <v>21</v>
      </c>
      <c r="D11" s="12" t="s">
        <v>13</v>
      </c>
      <c r="E11" s="12"/>
      <c r="F11" s="12"/>
      <c r="G11" s="12"/>
      <c r="H11" s="12" t="s">
        <v>672</v>
      </c>
      <c r="I11" s="11">
        <v>1963346.9162400146</v>
      </c>
      <c r="J11" s="11">
        <v>597811.93932662625</v>
      </c>
      <c r="K11" s="11">
        <v>0</v>
      </c>
      <c r="L11" s="11">
        <v>1569023.8491397388</v>
      </c>
      <c r="M11" s="11">
        <v>578486.71991375298</v>
      </c>
      <c r="N11" s="11">
        <v>0</v>
      </c>
      <c r="O11" s="11">
        <v>1383106.1305440958</v>
      </c>
      <c r="P11" s="11">
        <v>575626.04940978228</v>
      </c>
      <c r="Q11" s="11">
        <v>0</v>
      </c>
      <c r="R11" s="11">
        <v>1483654.1503785285</v>
      </c>
      <c r="S11" s="11">
        <v>576840.78154072899</v>
      </c>
      <c r="T11" s="11">
        <v>0</v>
      </c>
      <c r="U11" s="11">
        <v>1470829.940451877</v>
      </c>
      <c r="V11" s="11">
        <v>577328.60007284849</v>
      </c>
      <c r="W11" s="11">
        <v>0</v>
      </c>
    </row>
    <row r="12" spans="1:23" ht="16.2" x14ac:dyDescent="0.3">
      <c r="A12" s="13" t="s">
        <v>249</v>
      </c>
      <c r="B12" s="13" t="s">
        <v>249</v>
      </c>
      <c r="C12" s="12" t="s">
        <v>970</v>
      </c>
      <c r="D12" s="12" t="s">
        <v>13</v>
      </c>
      <c r="E12" s="12"/>
      <c r="F12" s="12"/>
      <c r="G12" s="12" t="s">
        <v>686</v>
      </c>
      <c r="H12" s="12" t="s">
        <v>653</v>
      </c>
      <c r="I12" s="11">
        <v>1508960.8386327487</v>
      </c>
      <c r="J12" s="11">
        <v>2522297.2423791573</v>
      </c>
      <c r="K12" s="11">
        <v>1013336.4037464086</v>
      </c>
      <c r="L12" s="11">
        <v>5897160.6998325977</v>
      </c>
      <c r="M12" s="11">
        <v>2619848.0664525609</v>
      </c>
      <c r="N12" s="11">
        <v>0</v>
      </c>
      <c r="O12" s="11">
        <v>5151657.1921941284</v>
      </c>
      <c r="P12" s="11">
        <v>2608657.2447921694</v>
      </c>
      <c r="Q12" s="11">
        <v>0</v>
      </c>
      <c r="R12" s="11">
        <v>5562927.6276728846</v>
      </c>
      <c r="S12" s="11">
        <v>2613556.8052263288</v>
      </c>
      <c r="T12" s="11">
        <v>0</v>
      </c>
      <c r="U12" s="11">
        <v>5494410.507580149</v>
      </c>
      <c r="V12" s="11">
        <v>2615149.4499254157</v>
      </c>
      <c r="W12" s="11">
        <v>0</v>
      </c>
    </row>
    <row r="13" spans="1:23" ht="16.2" x14ac:dyDescent="0.3">
      <c r="A13" s="13" t="s">
        <v>599</v>
      </c>
      <c r="B13" s="13" t="s">
        <v>599</v>
      </c>
      <c r="C13" s="12" t="s">
        <v>574</v>
      </c>
      <c r="D13" s="12" t="s">
        <v>28</v>
      </c>
      <c r="E13" s="12" t="s">
        <v>14</v>
      </c>
      <c r="F13" s="12"/>
      <c r="G13" s="12"/>
      <c r="H13" s="12" t="s">
        <v>827</v>
      </c>
      <c r="I13" s="11">
        <v>449819.55152811715</v>
      </c>
      <c r="J13" s="11">
        <v>109902.24735372476</v>
      </c>
      <c r="K13" s="11">
        <v>0</v>
      </c>
      <c r="L13" s="11">
        <v>53811.625933393487</v>
      </c>
      <c r="M13" s="11">
        <v>98932.582984572276</v>
      </c>
      <c r="N13" s="11">
        <v>45120.95705117879</v>
      </c>
      <c r="O13" s="11">
        <v>112913.60242023703</v>
      </c>
      <c r="P13" s="11">
        <v>100567.34364430601</v>
      </c>
      <c r="Q13" s="11">
        <v>0</v>
      </c>
      <c r="R13" s="11">
        <v>52040.288089002614</v>
      </c>
      <c r="S13" s="11">
        <v>98883.350222058725</v>
      </c>
      <c r="T13" s="11">
        <v>46843.062133056112</v>
      </c>
      <c r="U13" s="11">
        <v>112913.60242023703</v>
      </c>
      <c r="V13" s="11">
        <v>100567.63415013936</v>
      </c>
      <c r="W13" s="11">
        <v>0</v>
      </c>
    </row>
    <row r="14" spans="1:23" ht="16.2" x14ac:dyDescent="0.3">
      <c r="A14" s="13" t="s">
        <v>250</v>
      </c>
      <c r="B14" s="13" t="s">
        <v>250</v>
      </c>
      <c r="C14" s="12" t="s">
        <v>22</v>
      </c>
      <c r="D14" s="12" t="s">
        <v>13</v>
      </c>
      <c r="E14" s="12" t="s">
        <v>14</v>
      </c>
      <c r="F14" s="12"/>
      <c r="G14" s="12"/>
      <c r="H14" s="12" t="s">
        <v>969</v>
      </c>
      <c r="I14" s="11">
        <v>797397.32324756589</v>
      </c>
      <c r="J14" s="11">
        <v>405253.77985201502</v>
      </c>
      <c r="K14" s="11">
        <v>0</v>
      </c>
      <c r="L14" s="11">
        <v>377543.15283970209</v>
      </c>
      <c r="M14" s="11">
        <v>399253.66134288389</v>
      </c>
      <c r="N14" s="11">
        <v>21710.508503181802</v>
      </c>
      <c r="O14" s="11">
        <v>821049.12237445125</v>
      </c>
      <c r="P14" s="11">
        <v>404246.64014359511</v>
      </c>
      <c r="Q14" s="11">
        <v>0</v>
      </c>
      <c r="R14" s="11">
        <v>356784.26726621634</v>
      </c>
      <c r="S14" s="11">
        <v>398870.65278139804</v>
      </c>
      <c r="T14" s="11">
        <v>42086.385515181697</v>
      </c>
      <c r="U14" s="11">
        <v>821049.12237445125</v>
      </c>
      <c r="V14" s="11">
        <v>404250.36413951148</v>
      </c>
      <c r="W14" s="11">
        <v>0</v>
      </c>
    </row>
    <row r="15" spans="1:23" ht="16.2" x14ac:dyDescent="0.3">
      <c r="A15" s="13" t="s">
        <v>251</v>
      </c>
      <c r="B15" s="13" t="s">
        <v>251</v>
      </c>
      <c r="C15" s="12" t="s">
        <v>23</v>
      </c>
      <c r="D15" s="12" t="s">
        <v>13</v>
      </c>
      <c r="E15" s="12"/>
      <c r="F15" s="12"/>
      <c r="G15" s="12"/>
      <c r="H15" s="12" t="s">
        <v>673</v>
      </c>
      <c r="I15" s="11">
        <v>962241.37854021951</v>
      </c>
      <c r="J15" s="11">
        <v>2513535.8491071169</v>
      </c>
      <c r="K15" s="11">
        <v>1551294.4705668974</v>
      </c>
      <c r="L15" s="11">
        <v>4973881.8429285372</v>
      </c>
      <c r="M15" s="11">
        <v>2612163.7078056755</v>
      </c>
      <c r="N15" s="11">
        <v>0</v>
      </c>
      <c r="O15" s="11">
        <v>4327903.9840587582</v>
      </c>
      <c r="P15" s="11">
        <v>2603331.2893285742</v>
      </c>
      <c r="Q15" s="11">
        <v>0</v>
      </c>
      <c r="R15" s="11">
        <v>4692003.2633904731</v>
      </c>
      <c r="S15" s="11">
        <v>2607192.3052351908</v>
      </c>
      <c r="T15" s="11">
        <v>0</v>
      </c>
      <c r="U15" s="11">
        <v>4616928.3200205741</v>
      </c>
      <c r="V15" s="11">
        <v>2608467.2775215013</v>
      </c>
      <c r="W15" s="11">
        <v>0</v>
      </c>
    </row>
    <row r="16" spans="1:23" ht="16.2" x14ac:dyDescent="0.3">
      <c r="A16" s="13" t="s">
        <v>252</v>
      </c>
      <c r="B16" s="13" t="s">
        <v>252</v>
      </c>
      <c r="C16" s="12" t="s">
        <v>968</v>
      </c>
      <c r="D16" s="12" t="s">
        <v>13</v>
      </c>
      <c r="E16" s="12"/>
      <c r="F16" s="12"/>
      <c r="G16" s="12"/>
      <c r="H16" s="12" t="s">
        <v>653</v>
      </c>
      <c r="I16" s="11">
        <v>7409789.5746928677</v>
      </c>
      <c r="J16" s="11">
        <v>1904606.2913390091</v>
      </c>
      <c r="K16" s="11">
        <v>0</v>
      </c>
      <c r="L16" s="11">
        <v>3771546.0334470505</v>
      </c>
      <c r="M16" s="11">
        <v>1872642.7876209281</v>
      </c>
      <c r="N16" s="11">
        <v>0</v>
      </c>
      <c r="O16" s="11">
        <v>3264421.8880001362</v>
      </c>
      <c r="P16" s="11">
        <v>1865974.073297692</v>
      </c>
      <c r="Q16" s="11">
        <v>0</v>
      </c>
      <c r="R16" s="11">
        <v>3552994.1861163154</v>
      </c>
      <c r="S16" s="11">
        <v>1868900.0844350562</v>
      </c>
      <c r="T16" s="11">
        <v>0</v>
      </c>
      <c r="U16" s="11">
        <v>3488246.536823411</v>
      </c>
      <c r="V16" s="11">
        <v>1869835.7989563697</v>
      </c>
      <c r="W16" s="11">
        <v>0</v>
      </c>
    </row>
    <row r="17" spans="1:23" ht="16.2" x14ac:dyDescent="0.3">
      <c r="A17" s="13" t="s">
        <v>253</v>
      </c>
      <c r="B17" s="13" t="s">
        <v>253</v>
      </c>
      <c r="C17" s="12" t="s">
        <v>24</v>
      </c>
      <c r="D17" s="12" t="s">
        <v>13</v>
      </c>
      <c r="E17" s="12"/>
      <c r="F17" s="12"/>
      <c r="G17" s="12"/>
      <c r="H17" s="12" t="s">
        <v>697</v>
      </c>
      <c r="I17" s="11">
        <v>259512.27024047897</v>
      </c>
      <c r="J17" s="11">
        <v>822664.18948277819</v>
      </c>
      <c r="K17" s="11">
        <v>563151.91924229916</v>
      </c>
      <c r="L17" s="11">
        <v>1593531.9331037425</v>
      </c>
      <c r="M17" s="11">
        <v>853124.77554331487</v>
      </c>
      <c r="N17" s="11">
        <v>0</v>
      </c>
      <c r="O17" s="11">
        <v>1378747.8327691902</v>
      </c>
      <c r="P17" s="11">
        <v>850347.55554978503</v>
      </c>
      <c r="Q17" s="11">
        <v>0</v>
      </c>
      <c r="R17" s="11">
        <v>1501782.9298827087</v>
      </c>
      <c r="S17" s="11">
        <v>851575.66878324479</v>
      </c>
      <c r="T17" s="11">
        <v>0</v>
      </c>
      <c r="U17" s="11">
        <v>1472744.1312321876</v>
      </c>
      <c r="V17" s="11">
        <v>851947.31703813863</v>
      </c>
      <c r="W17" s="11">
        <v>0</v>
      </c>
    </row>
    <row r="18" spans="1:23" ht="16.2" x14ac:dyDescent="0.3">
      <c r="A18" s="13" t="s">
        <v>254</v>
      </c>
      <c r="B18" s="13" t="s">
        <v>254</v>
      </c>
      <c r="C18" s="12" t="s">
        <v>25</v>
      </c>
      <c r="D18" s="12" t="s">
        <v>13</v>
      </c>
      <c r="E18" s="12"/>
      <c r="F18" s="12"/>
      <c r="G18" s="12"/>
      <c r="H18" s="12" t="s">
        <v>675</v>
      </c>
      <c r="I18" s="11">
        <v>1414964.6789788911</v>
      </c>
      <c r="J18" s="11">
        <v>1375755.0433923067</v>
      </c>
      <c r="K18" s="11">
        <v>0</v>
      </c>
      <c r="L18" s="11">
        <v>2431117.9285334582</v>
      </c>
      <c r="M18" s="11">
        <v>1414143.0038872925</v>
      </c>
      <c r="N18" s="11">
        <v>0</v>
      </c>
      <c r="O18" s="11">
        <v>2117473.0420491896</v>
      </c>
      <c r="P18" s="11">
        <v>1409569.0481808761</v>
      </c>
      <c r="Q18" s="11">
        <v>0</v>
      </c>
      <c r="R18" s="11">
        <v>2292650.5893484079</v>
      </c>
      <c r="S18" s="11">
        <v>1411595.8283598875</v>
      </c>
      <c r="T18" s="11">
        <v>0</v>
      </c>
      <c r="U18" s="11">
        <v>2259439.0865431814</v>
      </c>
      <c r="V18" s="11">
        <v>1412197.9784293496</v>
      </c>
      <c r="W18" s="11">
        <v>0</v>
      </c>
    </row>
    <row r="19" spans="1:23" ht="16.2" x14ac:dyDescent="0.3">
      <c r="A19" s="13" t="s">
        <v>255</v>
      </c>
      <c r="B19" s="13" t="s">
        <v>255</v>
      </c>
      <c r="C19" s="12" t="s">
        <v>967</v>
      </c>
      <c r="D19" s="12" t="s">
        <v>13</v>
      </c>
      <c r="E19" s="12"/>
      <c r="F19" s="12"/>
      <c r="G19" s="12"/>
      <c r="H19" s="12" t="s">
        <v>729</v>
      </c>
      <c r="I19" s="11">
        <v>3879143.0853748331</v>
      </c>
      <c r="J19" s="11">
        <v>648130.65440808912</v>
      </c>
      <c r="K19" s="11">
        <v>0</v>
      </c>
      <c r="L19" s="11">
        <v>1835556.7677965008</v>
      </c>
      <c r="M19" s="11">
        <v>585040.82342884096</v>
      </c>
      <c r="N19" s="11">
        <v>0</v>
      </c>
      <c r="O19" s="11">
        <v>1638168.8089451778</v>
      </c>
      <c r="P19" s="11">
        <v>581603.18658353365</v>
      </c>
      <c r="Q19" s="11">
        <v>0</v>
      </c>
      <c r="R19" s="11">
        <v>1741497.5841147841</v>
      </c>
      <c r="S19" s="11">
        <v>583074.05257304606</v>
      </c>
      <c r="T19" s="11">
        <v>0</v>
      </c>
      <c r="U19" s="11">
        <v>1735172.2139230662</v>
      </c>
      <c r="V19" s="11">
        <v>583643.78584755235</v>
      </c>
      <c r="W19" s="11">
        <v>0</v>
      </c>
    </row>
    <row r="20" spans="1:23" ht="16.2" x14ac:dyDescent="0.3">
      <c r="A20" s="13" t="s">
        <v>256</v>
      </c>
      <c r="B20" s="13" t="s">
        <v>256</v>
      </c>
      <c r="C20" s="12" t="s">
        <v>631</v>
      </c>
      <c r="D20" s="12" t="s">
        <v>13</v>
      </c>
      <c r="E20" s="12"/>
      <c r="F20" s="12"/>
      <c r="G20" s="12"/>
      <c r="H20" s="12" t="s">
        <v>966</v>
      </c>
      <c r="I20" s="11">
        <v>8216752.2308812803</v>
      </c>
      <c r="J20" s="11">
        <v>428117.24878105294</v>
      </c>
      <c r="K20" s="11">
        <v>0</v>
      </c>
      <c r="L20" s="11">
        <v>998251.03301179246</v>
      </c>
      <c r="M20" s="11">
        <v>224764.39369199457</v>
      </c>
      <c r="N20" s="11">
        <v>0</v>
      </c>
      <c r="O20" s="11">
        <v>1869015.9360617376</v>
      </c>
      <c r="P20" s="11">
        <v>250879.90417462942</v>
      </c>
      <c r="Q20" s="11">
        <v>0</v>
      </c>
      <c r="R20" s="11">
        <v>968670.18448313582</v>
      </c>
      <c r="S20" s="11">
        <v>224659.01894970701</v>
      </c>
      <c r="T20" s="11">
        <v>0</v>
      </c>
      <c r="U20" s="11">
        <v>1895181.5279113734</v>
      </c>
      <c r="V20" s="11">
        <v>250883.10611604206</v>
      </c>
      <c r="W20" s="11">
        <v>0</v>
      </c>
    </row>
    <row r="21" spans="1:23" ht="16.2" x14ac:dyDescent="0.3">
      <c r="A21" s="13" t="s">
        <v>257</v>
      </c>
      <c r="B21" s="13" t="s">
        <v>257</v>
      </c>
      <c r="C21" s="12" t="s">
        <v>965</v>
      </c>
      <c r="D21" s="12" t="s">
        <v>13</v>
      </c>
      <c r="E21" s="12"/>
      <c r="F21" s="12"/>
      <c r="G21" s="12" t="s">
        <v>686</v>
      </c>
      <c r="H21" s="12" t="s">
        <v>671</v>
      </c>
      <c r="I21" s="11">
        <v>1013512.1569897104</v>
      </c>
      <c r="J21" s="11">
        <v>1129375.8719587964</v>
      </c>
      <c r="K21" s="11">
        <v>115863.714969086</v>
      </c>
      <c r="L21" s="11">
        <v>2853124.767730074</v>
      </c>
      <c r="M21" s="11">
        <v>1169875.3112966483</v>
      </c>
      <c r="N21" s="11">
        <v>0</v>
      </c>
      <c r="O21" s="11">
        <v>2505697.4705006736</v>
      </c>
      <c r="P21" s="11">
        <v>1164340.4692221978</v>
      </c>
      <c r="Q21" s="11">
        <v>0</v>
      </c>
      <c r="R21" s="11">
        <v>2694417.1700463709</v>
      </c>
      <c r="S21" s="11">
        <v>1166762.5640420225</v>
      </c>
      <c r="T21" s="11">
        <v>0</v>
      </c>
      <c r="U21" s="11">
        <v>2668627.2749175159</v>
      </c>
      <c r="V21" s="11">
        <v>1167554.9164303262</v>
      </c>
      <c r="W21" s="11">
        <v>0</v>
      </c>
    </row>
    <row r="22" spans="1:23" ht="16.2" x14ac:dyDescent="0.3">
      <c r="A22" s="13" t="s">
        <v>258</v>
      </c>
      <c r="B22" s="13" t="s">
        <v>258</v>
      </c>
      <c r="C22" s="12" t="s">
        <v>26</v>
      </c>
      <c r="D22" s="12" t="s">
        <v>13</v>
      </c>
      <c r="E22" s="12"/>
      <c r="F22" s="12"/>
      <c r="G22" s="12"/>
      <c r="H22" s="12" t="s">
        <v>826</v>
      </c>
      <c r="I22" s="11">
        <v>172097.34654493586</v>
      </c>
      <c r="J22" s="11">
        <v>1336757.6269357558</v>
      </c>
      <c r="K22" s="11">
        <v>1164660.28039082</v>
      </c>
      <c r="L22" s="11">
        <v>2499734.8760958854</v>
      </c>
      <c r="M22" s="11">
        <v>1383400.904311884</v>
      </c>
      <c r="N22" s="11">
        <v>0</v>
      </c>
      <c r="O22" s="11">
        <v>2149905.7388102114</v>
      </c>
      <c r="P22" s="11">
        <v>1378954.3675171067</v>
      </c>
      <c r="Q22" s="11">
        <v>0</v>
      </c>
      <c r="R22" s="11">
        <v>2351331.3340943656</v>
      </c>
      <c r="S22" s="11">
        <v>1380930.1352447877</v>
      </c>
      <c r="T22" s="11">
        <v>0</v>
      </c>
      <c r="U22" s="11">
        <v>2301705.3425594252</v>
      </c>
      <c r="V22" s="11">
        <v>1381500.0626081293</v>
      </c>
      <c r="W22" s="11">
        <v>0</v>
      </c>
    </row>
    <row r="23" spans="1:23" ht="16.2" x14ac:dyDescent="0.3">
      <c r="A23" s="13" t="s">
        <v>259</v>
      </c>
      <c r="B23" s="13" t="s">
        <v>259</v>
      </c>
      <c r="C23" s="12" t="s">
        <v>27</v>
      </c>
      <c r="D23" s="12" t="s">
        <v>13</v>
      </c>
      <c r="E23" s="12" t="s">
        <v>14</v>
      </c>
      <c r="F23" s="12"/>
      <c r="G23" s="12"/>
      <c r="H23" s="12" t="s">
        <v>722</v>
      </c>
      <c r="I23" s="11">
        <v>12463665.770223094</v>
      </c>
      <c r="J23" s="11">
        <v>1400098.7252353076</v>
      </c>
      <c r="K23" s="11">
        <v>0</v>
      </c>
      <c r="L23" s="11">
        <v>3439710.0984971458</v>
      </c>
      <c r="M23" s="11">
        <v>1414005.8275062765</v>
      </c>
      <c r="N23" s="11">
        <v>0</v>
      </c>
      <c r="O23" s="11">
        <v>5496581.5727841519</v>
      </c>
      <c r="P23" s="11">
        <v>1407639.7091238792</v>
      </c>
      <c r="Q23" s="11">
        <v>0</v>
      </c>
      <c r="R23" s="11">
        <v>3310649.016156591</v>
      </c>
      <c r="S23" s="11">
        <v>1410445.9982652864</v>
      </c>
      <c r="T23" s="11">
        <v>0</v>
      </c>
      <c r="U23" s="11">
        <v>5630200.7624117211</v>
      </c>
      <c r="V23" s="11">
        <v>1411324.8658929355</v>
      </c>
      <c r="W23" s="11">
        <v>0</v>
      </c>
    </row>
    <row r="24" spans="1:23" ht="16.2" x14ac:dyDescent="0.3">
      <c r="A24" s="13" t="s">
        <v>260</v>
      </c>
      <c r="B24" s="13" t="s">
        <v>260</v>
      </c>
      <c r="C24" s="12" t="s">
        <v>964</v>
      </c>
      <c r="D24" s="12" t="s">
        <v>13</v>
      </c>
      <c r="E24" s="12"/>
      <c r="F24" s="12"/>
      <c r="G24" s="12"/>
      <c r="H24" s="12" t="s">
        <v>653</v>
      </c>
      <c r="I24" s="11">
        <v>116360.42192241714</v>
      </c>
      <c r="J24" s="11">
        <v>370530.09886533127</v>
      </c>
      <c r="K24" s="11">
        <v>254169.67694291414</v>
      </c>
      <c r="L24" s="11">
        <v>897595.21872359444</v>
      </c>
      <c r="M24" s="11">
        <v>388432.81315033935</v>
      </c>
      <c r="N24" s="11">
        <v>0</v>
      </c>
      <c r="O24" s="11">
        <v>783372.3106208127</v>
      </c>
      <c r="P24" s="11">
        <v>386768.90826033737</v>
      </c>
      <c r="Q24" s="11">
        <v>0</v>
      </c>
      <c r="R24" s="11">
        <v>847141.4143286536</v>
      </c>
      <c r="S24" s="11">
        <v>387504.86423023697</v>
      </c>
      <c r="T24" s="11">
        <v>0</v>
      </c>
      <c r="U24" s="11">
        <v>835136.42985254573</v>
      </c>
      <c r="V24" s="11">
        <v>387727.62355779682</v>
      </c>
      <c r="W24" s="11">
        <v>0</v>
      </c>
    </row>
    <row r="25" spans="1:23" ht="16.2" x14ac:dyDescent="0.3">
      <c r="A25" s="13" t="s">
        <v>963</v>
      </c>
      <c r="B25" s="13" t="s">
        <v>963</v>
      </c>
      <c r="C25" s="12" t="s">
        <v>962</v>
      </c>
      <c r="D25" s="12" t="s">
        <v>13</v>
      </c>
      <c r="E25" s="12"/>
      <c r="F25" s="12"/>
      <c r="G25" s="12" t="s">
        <v>686</v>
      </c>
      <c r="H25" s="12" t="s">
        <v>660</v>
      </c>
      <c r="I25" s="11">
        <v>53068.824224779361</v>
      </c>
      <c r="J25" s="11">
        <v>17222.298612386716</v>
      </c>
      <c r="K25" s="11">
        <v>0</v>
      </c>
      <c r="L25" s="11">
        <v>248460.64099033904</v>
      </c>
      <c r="M25" s="11">
        <v>17222.298612386716</v>
      </c>
      <c r="N25" s="11">
        <v>0</v>
      </c>
      <c r="O25" s="11">
        <v>190424.76329788432</v>
      </c>
      <c r="P25" s="11">
        <v>17222.298612386716</v>
      </c>
      <c r="Q25" s="11">
        <v>0</v>
      </c>
      <c r="R25" s="11">
        <v>230374.538840102</v>
      </c>
      <c r="S25" s="11">
        <v>17222.298612386716</v>
      </c>
      <c r="T25" s="11">
        <v>0</v>
      </c>
      <c r="U25" s="11">
        <v>208716.16473876953</v>
      </c>
      <c r="V25" s="11">
        <v>17222.298612386716</v>
      </c>
      <c r="W25" s="11">
        <v>0</v>
      </c>
    </row>
    <row r="26" spans="1:23" ht="16.2" x14ac:dyDescent="0.3">
      <c r="A26" s="13" t="s">
        <v>261</v>
      </c>
      <c r="B26" s="13" t="s">
        <v>261</v>
      </c>
      <c r="C26" s="12" t="s">
        <v>29</v>
      </c>
      <c r="D26" s="12" t="s">
        <v>28</v>
      </c>
      <c r="E26" s="12" t="s">
        <v>14</v>
      </c>
      <c r="F26" s="12"/>
      <c r="G26" s="12"/>
      <c r="H26" s="12" t="s">
        <v>862</v>
      </c>
      <c r="I26" s="11">
        <v>11965.192479599027</v>
      </c>
      <c r="J26" s="11">
        <v>250726.8714353682</v>
      </c>
      <c r="K26" s="11">
        <v>238761.67895576917</v>
      </c>
      <c r="L26" s="11">
        <v>79383.33886888795</v>
      </c>
      <c r="M26" s="11">
        <v>252202.88658669719</v>
      </c>
      <c r="N26" s="11">
        <v>172819.54771780924</v>
      </c>
      <c r="O26" s="11">
        <v>212197.65253626503</v>
      </c>
      <c r="P26" s="11">
        <v>254140.75436460963</v>
      </c>
      <c r="Q26" s="11">
        <v>41943.101828344603</v>
      </c>
      <c r="R26" s="11">
        <v>78365.014572800952</v>
      </c>
      <c r="S26" s="11">
        <v>252172.68904226949</v>
      </c>
      <c r="T26" s="11">
        <v>173807.67446946853</v>
      </c>
      <c r="U26" s="11">
        <v>212197.65253626503</v>
      </c>
      <c r="V26" s="11">
        <v>254142.97049926466</v>
      </c>
      <c r="W26" s="11">
        <v>41945.31796299963</v>
      </c>
    </row>
    <row r="27" spans="1:23" ht="16.2" x14ac:dyDescent="0.3">
      <c r="A27" s="13" t="s">
        <v>262</v>
      </c>
      <c r="B27" s="13" t="s">
        <v>262</v>
      </c>
      <c r="C27" s="12" t="s">
        <v>961</v>
      </c>
      <c r="D27" s="12" t="s">
        <v>28</v>
      </c>
      <c r="E27" s="12" t="s">
        <v>14</v>
      </c>
      <c r="F27" s="12"/>
      <c r="G27" s="12"/>
      <c r="H27" s="12" t="s">
        <v>837</v>
      </c>
      <c r="I27" s="11">
        <v>60457.172421992196</v>
      </c>
      <c r="J27" s="11">
        <v>11091.956504012607</v>
      </c>
      <c r="K27" s="11">
        <v>0</v>
      </c>
      <c r="L27" s="11">
        <v>8903.1237547708697</v>
      </c>
      <c r="M27" s="11">
        <v>11028.800842991634</v>
      </c>
      <c r="N27" s="11">
        <v>2125.6770882207638</v>
      </c>
      <c r="O27" s="11">
        <v>29778.319205157961</v>
      </c>
      <c r="P27" s="11">
        <v>11151.911777611216</v>
      </c>
      <c r="Q27" s="11">
        <v>0</v>
      </c>
      <c r="R27" s="11">
        <v>8881.7920236251775</v>
      </c>
      <c r="S27" s="11">
        <v>11028.064878300149</v>
      </c>
      <c r="T27" s="11">
        <v>2146.2728546749713</v>
      </c>
      <c r="U27" s="11">
        <v>29778.319205157961</v>
      </c>
      <c r="V27" s="11">
        <v>11152.061307471944</v>
      </c>
      <c r="W27" s="11">
        <v>0</v>
      </c>
    </row>
    <row r="28" spans="1:23" ht="16.2" x14ac:dyDescent="0.3">
      <c r="A28" s="13" t="s">
        <v>263</v>
      </c>
      <c r="B28" s="13" t="s">
        <v>263</v>
      </c>
      <c r="C28" s="12" t="s">
        <v>960</v>
      </c>
      <c r="D28" s="12" t="s">
        <v>13</v>
      </c>
      <c r="E28" s="12" t="s">
        <v>14</v>
      </c>
      <c r="F28" s="12"/>
      <c r="G28" s="12"/>
      <c r="H28" s="12" t="s">
        <v>959</v>
      </c>
      <c r="I28" s="11">
        <v>66029.904304774158</v>
      </c>
      <c r="J28" s="11">
        <v>83781.813043707574</v>
      </c>
      <c r="K28" s="11">
        <v>17751.908738933416</v>
      </c>
      <c r="L28" s="11">
        <v>45973.954647371145</v>
      </c>
      <c r="M28" s="11">
        <v>83803.780717701302</v>
      </c>
      <c r="N28" s="11">
        <v>37829.826070330157</v>
      </c>
      <c r="O28" s="11">
        <v>131934.77221001891</v>
      </c>
      <c r="P28" s="11">
        <v>84889.34496140937</v>
      </c>
      <c r="Q28" s="11">
        <v>0</v>
      </c>
      <c r="R28" s="11">
        <v>45392.562911712077</v>
      </c>
      <c r="S28" s="11">
        <v>83786.196567997773</v>
      </c>
      <c r="T28" s="11">
        <v>38393.633656285696</v>
      </c>
      <c r="U28" s="11">
        <v>131934.77221001891</v>
      </c>
      <c r="V28" s="11">
        <v>84890.838300395466</v>
      </c>
      <c r="W28" s="11">
        <v>0</v>
      </c>
    </row>
    <row r="29" spans="1:23" ht="16.2" x14ac:dyDescent="0.3">
      <c r="A29" s="13" t="s">
        <v>264</v>
      </c>
      <c r="B29" s="13" t="s">
        <v>264</v>
      </c>
      <c r="C29" s="12" t="s">
        <v>576</v>
      </c>
      <c r="D29" s="12" t="s">
        <v>28</v>
      </c>
      <c r="E29" s="12" t="s">
        <v>14</v>
      </c>
      <c r="F29" s="12"/>
      <c r="G29" s="12"/>
      <c r="H29" s="12" t="s">
        <v>958</v>
      </c>
      <c r="I29" s="11">
        <v>63624.425473124793</v>
      </c>
      <c r="J29" s="11">
        <v>64334.063503912432</v>
      </c>
      <c r="K29" s="11">
        <v>709.63803078763885</v>
      </c>
      <c r="L29" s="11">
        <v>61622.464981759404</v>
      </c>
      <c r="M29" s="11">
        <v>63983.074961687402</v>
      </c>
      <c r="N29" s="11">
        <v>2360.6099799279982</v>
      </c>
      <c r="O29" s="11">
        <v>115687.28565292686</v>
      </c>
      <c r="P29" s="11">
        <v>64563.499873193985</v>
      </c>
      <c r="Q29" s="11">
        <v>0</v>
      </c>
      <c r="R29" s="11">
        <v>60268.576305573879</v>
      </c>
      <c r="S29" s="11">
        <v>63945.10211968208</v>
      </c>
      <c r="T29" s="11">
        <v>3676.5258141082013</v>
      </c>
      <c r="U29" s="11">
        <v>117041.1743291124</v>
      </c>
      <c r="V29" s="11">
        <v>64601.483223117029</v>
      </c>
      <c r="W29" s="11">
        <v>0</v>
      </c>
    </row>
    <row r="30" spans="1:23" ht="16.2" x14ac:dyDescent="0.3">
      <c r="A30" s="13" t="s">
        <v>265</v>
      </c>
      <c r="B30" s="13" t="s">
        <v>265</v>
      </c>
      <c r="C30" s="12" t="s">
        <v>30</v>
      </c>
      <c r="D30" s="12" t="s">
        <v>28</v>
      </c>
      <c r="E30" s="12" t="s">
        <v>14</v>
      </c>
      <c r="F30" s="12"/>
      <c r="G30" s="12"/>
      <c r="H30" s="12" t="s">
        <v>957</v>
      </c>
      <c r="I30" s="11">
        <v>5479.2528772494388</v>
      </c>
      <c r="J30" s="11">
        <v>21269.655871790252</v>
      </c>
      <c r="K30" s="11">
        <v>15790.402994540813</v>
      </c>
      <c r="L30" s="11">
        <v>15792.970117684086</v>
      </c>
      <c r="M30" s="11">
        <v>21604.794654538706</v>
      </c>
      <c r="N30" s="11">
        <v>5811.8245368546195</v>
      </c>
      <c r="O30" s="11">
        <v>25076.014460959348</v>
      </c>
      <c r="P30" s="11">
        <v>21790.279132200252</v>
      </c>
      <c r="Q30" s="11">
        <v>0</v>
      </c>
      <c r="R30" s="11">
        <v>15223.854536944255</v>
      </c>
      <c r="S30" s="11">
        <v>21588.897588698339</v>
      </c>
      <c r="T30" s="11">
        <v>6365.0430517540844</v>
      </c>
      <c r="U30" s="11">
        <v>25462.065783012829</v>
      </c>
      <c r="V30" s="11">
        <v>21801.172327368109</v>
      </c>
      <c r="W30" s="11">
        <v>0</v>
      </c>
    </row>
    <row r="31" spans="1:23" ht="16.2" x14ac:dyDescent="0.3">
      <c r="A31" s="13" t="s">
        <v>266</v>
      </c>
      <c r="B31" s="13" t="s">
        <v>266</v>
      </c>
      <c r="C31" s="12" t="s">
        <v>632</v>
      </c>
      <c r="D31" s="12" t="s">
        <v>28</v>
      </c>
      <c r="E31" s="12" t="s">
        <v>14</v>
      </c>
      <c r="F31" s="12"/>
      <c r="G31" s="12"/>
      <c r="H31" s="12" t="s">
        <v>761</v>
      </c>
      <c r="I31" s="11">
        <v>16779.63763701991</v>
      </c>
      <c r="J31" s="11">
        <v>69414.536027450551</v>
      </c>
      <c r="K31" s="11">
        <v>52634.898390430637</v>
      </c>
      <c r="L31" s="11">
        <v>22246.642493350919</v>
      </c>
      <c r="M31" s="11">
        <v>69520.067602680385</v>
      </c>
      <c r="N31" s="11">
        <v>47273.425109329466</v>
      </c>
      <c r="O31" s="11">
        <v>67202.269068765338</v>
      </c>
      <c r="P31" s="11">
        <v>70042.697634809258</v>
      </c>
      <c r="Q31" s="11">
        <v>2840.42856604392</v>
      </c>
      <c r="R31" s="11">
        <v>22088.224749652298</v>
      </c>
      <c r="S31" s="11">
        <v>69514.987768256673</v>
      </c>
      <c r="T31" s="11">
        <v>47426.763018604375</v>
      </c>
      <c r="U31" s="11">
        <v>67202.269068765338</v>
      </c>
      <c r="V31" s="11">
        <v>70043.397865602179</v>
      </c>
      <c r="W31" s="11">
        <v>2841.1287968368415</v>
      </c>
    </row>
    <row r="32" spans="1:23" ht="16.2" x14ac:dyDescent="0.3">
      <c r="A32" s="13" t="s">
        <v>601</v>
      </c>
      <c r="B32" s="13" t="s">
        <v>601</v>
      </c>
      <c r="C32" s="12" t="s">
        <v>577</v>
      </c>
      <c r="D32" s="12" t="s">
        <v>13</v>
      </c>
      <c r="E32" s="12"/>
      <c r="F32" s="12"/>
      <c r="G32" s="12"/>
      <c r="H32" s="12" t="s">
        <v>653</v>
      </c>
      <c r="I32" s="11">
        <v>8557.5160713732876</v>
      </c>
      <c r="J32" s="11">
        <v>48218.472558746143</v>
      </c>
      <c r="K32" s="11">
        <v>39660.956487372852</v>
      </c>
      <c r="L32" s="11">
        <v>58382.486309914479</v>
      </c>
      <c r="M32" s="11">
        <v>49581.00762902273</v>
      </c>
      <c r="N32" s="11">
        <v>0</v>
      </c>
      <c r="O32" s="11">
        <v>55055.741969575538</v>
      </c>
      <c r="P32" s="11">
        <v>49490.033047164397</v>
      </c>
      <c r="Q32" s="11">
        <v>0</v>
      </c>
      <c r="R32" s="11">
        <v>56131.423787885418</v>
      </c>
      <c r="S32" s="11">
        <v>49519.44910491394</v>
      </c>
      <c r="T32" s="11">
        <v>0</v>
      </c>
      <c r="U32" s="11">
        <v>57418.403380697331</v>
      </c>
      <c r="V32" s="11">
        <v>49554.643402502908</v>
      </c>
      <c r="W32" s="11">
        <v>0</v>
      </c>
    </row>
    <row r="33" spans="1:23" ht="16.2" x14ac:dyDescent="0.3">
      <c r="A33" s="13" t="s">
        <v>267</v>
      </c>
      <c r="B33" s="13" t="s">
        <v>267</v>
      </c>
      <c r="C33" s="12" t="s">
        <v>956</v>
      </c>
      <c r="D33" s="12" t="s">
        <v>13</v>
      </c>
      <c r="E33" s="12"/>
      <c r="F33" s="12" t="s">
        <v>661</v>
      </c>
      <c r="G33" s="12"/>
      <c r="H33" s="12" t="s">
        <v>675</v>
      </c>
      <c r="I33" s="11">
        <v>68195130.40778707</v>
      </c>
      <c r="J33" s="11">
        <v>1659236.9973164215</v>
      </c>
      <c r="K33" s="11">
        <v>0</v>
      </c>
      <c r="L33" s="11">
        <v>12678813.178729251</v>
      </c>
      <c r="M33" s="11">
        <v>693648.49846987519</v>
      </c>
      <c r="N33" s="11">
        <v>0</v>
      </c>
      <c r="O33" s="11">
        <v>11000682.857337719</v>
      </c>
      <c r="P33" s="11">
        <v>672145.97594066605</v>
      </c>
      <c r="Q33" s="11">
        <v>0</v>
      </c>
      <c r="R33" s="11">
        <v>11962952.56302667</v>
      </c>
      <c r="S33" s="11">
        <v>681645.43516082305</v>
      </c>
      <c r="T33" s="11">
        <v>0</v>
      </c>
      <c r="U33" s="11">
        <v>11734825.553367622</v>
      </c>
      <c r="V33" s="11">
        <v>684564.46798738418</v>
      </c>
      <c r="W33" s="11">
        <v>0</v>
      </c>
    </row>
    <row r="34" spans="1:23" ht="16.2" x14ac:dyDescent="0.3">
      <c r="A34" s="14" t="s">
        <v>955</v>
      </c>
      <c r="B34" s="13" t="s">
        <v>955</v>
      </c>
      <c r="C34" s="12" t="s">
        <v>954</v>
      </c>
      <c r="D34" s="12" t="s">
        <v>13</v>
      </c>
      <c r="E34" s="12"/>
      <c r="F34" s="12" t="s">
        <v>661</v>
      </c>
      <c r="G34" s="12"/>
      <c r="H34" s="12" t="s">
        <v>673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</row>
    <row r="35" spans="1:23" ht="16.2" x14ac:dyDescent="0.3">
      <c r="A35" s="13" t="s">
        <v>268</v>
      </c>
      <c r="B35" s="13" t="s">
        <v>268</v>
      </c>
      <c r="C35" s="12" t="s">
        <v>953</v>
      </c>
      <c r="D35" s="12" t="s">
        <v>744</v>
      </c>
      <c r="E35" s="12"/>
      <c r="F35" s="12"/>
      <c r="G35" s="12"/>
      <c r="H35" s="12" t="s">
        <v>673</v>
      </c>
      <c r="I35" s="11">
        <v>0</v>
      </c>
      <c r="J35" s="11">
        <v>30448.266927421559</v>
      </c>
      <c r="K35" s="11">
        <v>30448.266927421559</v>
      </c>
      <c r="L35" s="11">
        <v>0</v>
      </c>
      <c r="M35" s="11">
        <v>30457.236380841168</v>
      </c>
      <c r="N35" s="11">
        <v>30457.236380841168</v>
      </c>
      <c r="O35" s="11">
        <v>0</v>
      </c>
      <c r="P35" s="11">
        <v>30456.147933416709</v>
      </c>
      <c r="Q35" s="11">
        <v>30456.147933416709</v>
      </c>
      <c r="R35" s="11">
        <v>0</v>
      </c>
      <c r="S35" s="11">
        <v>30456.668585309752</v>
      </c>
      <c r="T35" s="11">
        <v>30456.668585309752</v>
      </c>
      <c r="U35" s="11">
        <v>0</v>
      </c>
      <c r="V35" s="11">
        <v>30456.715707231066</v>
      </c>
      <c r="W35" s="11">
        <v>30456.715707231066</v>
      </c>
    </row>
    <row r="36" spans="1:23" ht="16.2" x14ac:dyDescent="0.3">
      <c r="A36" s="13" t="s">
        <v>269</v>
      </c>
      <c r="B36" s="13" t="s">
        <v>269</v>
      </c>
      <c r="C36" s="12" t="s">
        <v>578</v>
      </c>
      <c r="D36" s="12" t="s">
        <v>744</v>
      </c>
      <c r="E36" s="12"/>
      <c r="F36" s="12"/>
      <c r="G36" s="12"/>
      <c r="H36" s="12" t="s">
        <v>733</v>
      </c>
      <c r="I36" s="11">
        <v>0</v>
      </c>
      <c r="J36" s="11">
        <v>108670.07746505608</v>
      </c>
      <c r="K36" s="11">
        <v>108670.07746505608</v>
      </c>
      <c r="L36" s="11">
        <v>0</v>
      </c>
      <c r="M36" s="11">
        <v>108674.93671964204</v>
      </c>
      <c r="N36" s="11">
        <v>108674.93671964204</v>
      </c>
      <c r="O36" s="11">
        <v>0</v>
      </c>
      <c r="P36" s="11">
        <v>108674.4083228871</v>
      </c>
      <c r="Q36" s="11">
        <v>108674.4083228871</v>
      </c>
      <c r="R36" s="11">
        <v>0</v>
      </c>
      <c r="S36" s="11">
        <v>108674.6670626963</v>
      </c>
      <c r="T36" s="11">
        <v>108674.6670626963</v>
      </c>
      <c r="U36" s="11">
        <v>0</v>
      </c>
      <c r="V36" s="11">
        <v>108674.6779709867</v>
      </c>
      <c r="W36" s="11">
        <v>108674.6779709867</v>
      </c>
    </row>
    <row r="37" spans="1:23" ht="16.2" x14ac:dyDescent="0.3">
      <c r="A37" s="13" t="s">
        <v>270</v>
      </c>
      <c r="B37" s="13" t="s">
        <v>270</v>
      </c>
      <c r="C37" s="12" t="s">
        <v>952</v>
      </c>
      <c r="D37" s="12" t="s">
        <v>744</v>
      </c>
      <c r="E37" s="12"/>
      <c r="F37" s="12"/>
      <c r="G37" s="12"/>
      <c r="H37" s="12" t="s">
        <v>808</v>
      </c>
      <c r="I37" s="11">
        <v>0</v>
      </c>
      <c r="J37" s="11">
        <v>88858.496644382612</v>
      </c>
      <c r="K37" s="11">
        <v>88858.496644382612</v>
      </c>
      <c r="L37" s="11">
        <v>0</v>
      </c>
      <c r="M37" s="11">
        <v>88860.145561286365</v>
      </c>
      <c r="N37" s="11">
        <v>88860.145561286365</v>
      </c>
      <c r="O37" s="11">
        <v>0</v>
      </c>
      <c r="P37" s="11">
        <v>88859.959553868539</v>
      </c>
      <c r="Q37" s="11">
        <v>88859.959553868539</v>
      </c>
      <c r="R37" s="11">
        <v>0</v>
      </c>
      <c r="S37" s="11">
        <v>88860.049905389533</v>
      </c>
      <c r="T37" s="11">
        <v>88860.049905389533</v>
      </c>
      <c r="U37" s="11">
        <v>0</v>
      </c>
      <c r="V37" s="11">
        <v>88860.055206444245</v>
      </c>
      <c r="W37" s="11">
        <v>88860.055206444245</v>
      </c>
    </row>
    <row r="38" spans="1:23" ht="16.2" x14ac:dyDescent="0.3">
      <c r="A38" s="13" t="s">
        <v>271</v>
      </c>
      <c r="B38" s="13" t="s">
        <v>271</v>
      </c>
      <c r="C38" s="12" t="s">
        <v>951</v>
      </c>
      <c r="D38" s="12" t="s">
        <v>744</v>
      </c>
      <c r="E38" s="12"/>
      <c r="F38" s="12"/>
      <c r="G38" s="12"/>
      <c r="H38" s="12" t="s">
        <v>889</v>
      </c>
      <c r="I38" s="11">
        <v>0</v>
      </c>
      <c r="J38" s="11">
        <v>202534.12686948539</v>
      </c>
      <c r="K38" s="11">
        <v>202534.12686948539</v>
      </c>
      <c r="L38" s="11">
        <v>0</v>
      </c>
      <c r="M38" s="11">
        <v>202538.0483480102</v>
      </c>
      <c r="N38" s="11">
        <v>202538.0483480102</v>
      </c>
      <c r="O38" s="11">
        <v>0</v>
      </c>
      <c r="P38" s="11">
        <v>202537.62484925636</v>
      </c>
      <c r="Q38" s="11">
        <v>202537.62484925636</v>
      </c>
      <c r="R38" s="11">
        <v>0</v>
      </c>
      <c r="S38" s="11">
        <v>202537.83254239487</v>
      </c>
      <c r="T38" s="11">
        <v>202537.83254239487</v>
      </c>
      <c r="U38" s="11">
        <v>0</v>
      </c>
      <c r="V38" s="11">
        <v>202537.84064787216</v>
      </c>
      <c r="W38" s="11">
        <v>202537.84064787216</v>
      </c>
    </row>
    <row r="39" spans="1:23" ht="16.2" x14ac:dyDescent="0.3">
      <c r="A39" s="14" t="s">
        <v>602</v>
      </c>
      <c r="B39" s="13" t="s">
        <v>602</v>
      </c>
      <c r="C39" s="12" t="s">
        <v>615</v>
      </c>
      <c r="D39" s="12" t="s">
        <v>13</v>
      </c>
      <c r="E39" s="12"/>
      <c r="F39" s="12"/>
      <c r="G39" s="12"/>
      <c r="H39" s="12" t="s">
        <v>693</v>
      </c>
      <c r="I39" s="11">
        <v>14485.732790378157</v>
      </c>
      <c r="J39" s="11">
        <v>4295.6806209432752</v>
      </c>
      <c r="K39" s="11">
        <v>0</v>
      </c>
      <c r="L39" s="11">
        <v>3606.8167939042478</v>
      </c>
      <c r="M39" s="11">
        <v>3998.1811041182209</v>
      </c>
      <c r="N39" s="11">
        <v>391.36431021397311</v>
      </c>
      <c r="O39" s="11">
        <v>3401.2935605827724</v>
      </c>
      <c r="P39" s="11">
        <v>3992.5607773660631</v>
      </c>
      <c r="Q39" s="11">
        <v>591.26721678329068</v>
      </c>
      <c r="R39" s="11">
        <v>3467.7482029318885</v>
      </c>
      <c r="S39" s="11">
        <v>3994.3780746037705</v>
      </c>
      <c r="T39" s="11">
        <v>526.62987167188203</v>
      </c>
      <c r="U39" s="11">
        <v>3547.2566292110509</v>
      </c>
      <c r="V39" s="11">
        <v>3996.5523462324181</v>
      </c>
      <c r="W39" s="11">
        <v>449.29571702136718</v>
      </c>
    </row>
    <row r="40" spans="1:23" ht="16.2" x14ac:dyDescent="0.3">
      <c r="A40" s="13" t="s">
        <v>272</v>
      </c>
      <c r="B40" s="13" t="s">
        <v>272</v>
      </c>
      <c r="C40" s="12" t="s">
        <v>950</v>
      </c>
      <c r="D40" s="12" t="s">
        <v>744</v>
      </c>
      <c r="E40" s="12"/>
      <c r="F40" s="12"/>
      <c r="G40" s="12"/>
      <c r="H40" s="12" t="s">
        <v>697</v>
      </c>
      <c r="I40" s="11">
        <v>0</v>
      </c>
      <c r="J40" s="11">
        <v>15588.642481434392</v>
      </c>
      <c r="K40" s="11">
        <v>15588.642481434392</v>
      </c>
      <c r="L40" s="11">
        <v>0</v>
      </c>
      <c r="M40" s="11">
        <v>15589.240284946749</v>
      </c>
      <c r="N40" s="11">
        <v>15589.240284946749</v>
      </c>
      <c r="O40" s="11">
        <v>0</v>
      </c>
      <c r="P40" s="11">
        <v>15589.159840118436</v>
      </c>
      <c r="Q40" s="11">
        <v>15589.159840118436</v>
      </c>
      <c r="R40" s="11">
        <v>0</v>
      </c>
      <c r="S40" s="11">
        <v>15589.197548722481</v>
      </c>
      <c r="T40" s="11">
        <v>15589.197548722481</v>
      </c>
      <c r="U40" s="11">
        <v>0</v>
      </c>
      <c r="V40" s="11">
        <v>15589.202574518886</v>
      </c>
      <c r="W40" s="11">
        <v>15589.202574518886</v>
      </c>
    </row>
    <row r="41" spans="1:23" ht="16.2" x14ac:dyDescent="0.3">
      <c r="A41" s="15" t="s">
        <v>218</v>
      </c>
      <c r="B41" s="13" t="s">
        <v>218</v>
      </c>
      <c r="C41" s="12" t="s">
        <v>949</v>
      </c>
      <c r="D41" s="12" t="s">
        <v>219</v>
      </c>
      <c r="E41" s="12"/>
      <c r="F41" s="12"/>
      <c r="G41" s="12"/>
      <c r="H41" s="12" t="s">
        <v>704</v>
      </c>
      <c r="I41" s="11">
        <v>167.33971999492132</v>
      </c>
      <c r="J41" s="11">
        <v>10197.62381631175</v>
      </c>
      <c r="K41" s="11">
        <v>10030.284096316829</v>
      </c>
      <c r="L41" s="11">
        <v>26765.456309061134</v>
      </c>
      <c r="M41" s="11">
        <v>10554.06658426654</v>
      </c>
      <c r="N41" s="11">
        <v>0</v>
      </c>
      <c r="O41" s="11">
        <v>22026.486641740921</v>
      </c>
      <c r="P41" s="11">
        <v>10512.119286810012</v>
      </c>
      <c r="Q41" s="11">
        <v>0</v>
      </c>
      <c r="R41" s="11">
        <v>24970.621149210165</v>
      </c>
      <c r="S41" s="11">
        <v>10532.312177799256</v>
      </c>
      <c r="T41" s="11">
        <v>0</v>
      </c>
      <c r="U41" s="11">
        <v>23821.32180159189</v>
      </c>
      <c r="V41" s="11">
        <v>10533.872892524338</v>
      </c>
      <c r="W41" s="11">
        <v>0</v>
      </c>
    </row>
    <row r="42" spans="1:23" ht="16.2" x14ac:dyDescent="0.3">
      <c r="A42" s="18" t="s">
        <v>231</v>
      </c>
      <c r="B42" s="18" t="s">
        <v>231</v>
      </c>
      <c r="C42" s="12" t="s">
        <v>629</v>
      </c>
      <c r="D42" s="12" t="s">
        <v>219</v>
      </c>
      <c r="E42" s="12"/>
      <c r="F42" s="12"/>
      <c r="G42" s="12"/>
      <c r="H42" s="12" t="s">
        <v>653</v>
      </c>
      <c r="I42" s="11">
        <v>0</v>
      </c>
      <c r="J42" s="11">
        <v>1646141.2853676928</v>
      </c>
      <c r="K42" s="11">
        <v>1646141.2853676928</v>
      </c>
      <c r="L42" s="11">
        <v>862587.84858120128</v>
      </c>
      <c r="M42" s="11">
        <v>1669987.2545422332</v>
      </c>
      <c r="N42" s="11">
        <v>807399.40596103191</v>
      </c>
      <c r="O42" s="11">
        <v>802018.26534293755</v>
      </c>
      <c r="P42" s="11">
        <v>1668299.7787852611</v>
      </c>
      <c r="Q42" s="11">
        <v>866281.51344232354</v>
      </c>
      <c r="R42" s="11">
        <v>828115.03263272461</v>
      </c>
      <c r="S42" s="11">
        <v>1669028.3256931584</v>
      </c>
      <c r="T42" s="11">
        <v>840913.29306043382</v>
      </c>
      <c r="U42" s="11">
        <v>836491.08129141433</v>
      </c>
      <c r="V42" s="11">
        <v>1669258.7070164783</v>
      </c>
      <c r="W42" s="11">
        <v>832767.62572506396</v>
      </c>
    </row>
    <row r="43" spans="1:23" ht="16.2" x14ac:dyDescent="0.3">
      <c r="A43" s="15" t="s">
        <v>220</v>
      </c>
      <c r="B43" s="13" t="s">
        <v>220</v>
      </c>
      <c r="C43" s="12" t="s">
        <v>948</v>
      </c>
      <c r="D43" s="12" t="s">
        <v>219</v>
      </c>
      <c r="E43" s="12"/>
      <c r="F43" s="12"/>
      <c r="G43" s="12"/>
      <c r="H43" s="12" t="s">
        <v>809</v>
      </c>
      <c r="I43" s="11">
        <v>1497.3967090762264</v>
      </c>
      <c r="J43" s="11">
        <v>233442.8279342092</v>
      </c>
      <c r="K43" s="11">
        <v>231945.43122513298</v>
      </c>
      <c r="L43" s="11">
        <v>361514.62643456552</v>
      </c>
      <c r="M43" s="11">
        <v>240353.63815636962</v>
      </c>
      <c r="N43" s="11">
        <v>0</v>
      </c>
      <c r="O43" s="11">
        <v>311391.18851823139</v>
      </c>
      <c r="P43" s="11">
        <v>239681.09087000048</v>
      </c>
      <c r="Q43" s="11">
        <v>0</v>
      </c>
      <c r="R43" s="11">
        <v>340728.1836344137</v>
      </c>
      <c r="S43" s="11">
        <v>240002.31564636939</v>
      </c>
      <c r="T43" s="11">
        <v>0</v>
      </c>
      <c r="U43" s="11">
        <v>332177.63131838327</v>
      </c>
      <c r="V43" s="11">
        <v>240032.40453006042</v>
      </c>
      <c r="W43" s="11">
        <v>0</v>
      </c>
    </row>
    <row r="44" spans="1:23" ht="16.2" x14ac:dyDescent="0.3">
      <c r="A44" s="13" t="s">
        <v>273</v>
      </c>
      <c r="B44" s="13" t="s">
        <v>273</v>
      </c>
      <c r="C44" s="12" t="s">
        <v>947</v>
      </c>
      <c r="D44" s="12" t="s">
        <v>13</v>
      </c>
      <c r="E44" s="12" t="s">
        <v>14</v>
      </c>
      <c r="F44" s="12"/>
      <c r="G44" s="12"/>
      <c r="H44" s="12" t="s">
        <v>946</v>
      </c>
      <c r="I44" s="11">
        <v>395985.22916309419</v>
      </c>
      <c r="J44" s="11">
        <v>72735.603130957621</v>
      </c>
      <c r="K44" s="11">
        <v>0</v>
      </c>
      <c r="L44" s="11">
        <v>63467.554495239063</v>
      </c>
      <c r="M44" s="11">
        <v>63485.166565244857</v>
      </c>
      <c r="N44" s="11">
        <v>17.612070005794521</v>
      </c>
      <c r="O44" s="11">
        <v>152102.70062388296</v>
      </c>
      <c r="P44" s="11">
        <v>65185.824600848704</v>
      </c>
      <c r="Q44" s="11">
        <v>0</v>
      </c>
      <c r="R44" s="11">
        <v>61541.444488007386</v>
      </c>
      <c r="S44" s="11">
        <v>63430.697842742222</v>
      </c>
      <c r="T44" s="11">
        <v>1889.2533547348357</v>
      </c>
      <c r="U44" s="11">
        <v>152102.70062388296</v>
      </c>
      <c r="V44" s="11">
        <v>65186.974652983874</v>
      </c>
      <c r="W44" s="11">
        <v>0</v>
      </c>
    </row>
    <row r="45" spans="1:23" ht="16.2" x14ac:dyDescent="0.3">
      <c r="A45" s="15" t="s">
        <v>221</v>
      </c>
      <c r="B45" s="13" t="s">
        <v>221</v>
      </c>
      <c r="C45" s="12" t="s">
        <v>945</v>
      </c>
      <c r="D45" s="12" t="s">
        <v>219</v>
      </c>
      <c r="E45" s="12"/>
      <c r="F45" s="12"/>
      <c r="G45" s="12"/>
      <c r="H45" s="12" t="s">
        <v>684</v>
      </c>
      <c r="I45" s="11">
        <v>3745.626605178526</v>
      </c>
      <c r="J45" s="11">
        <v>336890.73263409268</v>
      </c>
      <c r="K45" s="11">
        <v>333145.10602891416</v>
      </c>
      <c r="L45" s="11">
        <v>658900.17943854374</v>
      </c>
      <c r="M45" s="11">
        <v>349487.89809207618</v>
      </c>
      <c r="N45" s="11">
        <v>0</v>
      </c>
      <c r="O45" s="11">
        <v>566754.02003990381</v>
      </c>
      <c r="P45" s="11">
        <v>348228.37158626056</v>
      </c>
      <c r="Q45" s="11">
        <v>0</v>
      </c>
      <c r="R45" s="11">
        <v>620026.30745567242</v>
      </c>
      <c r="S45" s="11">
        <v>348817.19831838401</v>
      </c>
      <c r="T45" s="11">
        <v>0</v>
      </c>
      <c r="U45" s="11">
        <v>605627.89202277502</v>
      </c>
      <c r="V45" s="11">
        <v>348899.05361095123</v>
      </c>
      <c r="W45" s="11">
        <v>0</v>
      </c>
    </row>
    <row r="46" spans="1:23" ht="16.2" x14ac:dyDescent="0.3">
      <c r="A46" s="15" t="s">
        <v>238</v>
      </c>
      <c r="B46" s="13" t="s">
        <v>238</v>
      </c>
      <c r="C46" s="12" t="s">
        <v>944</v>
      </c>
      <c r="D46" s="12" t="s">
        <v>219</v>
      </c>
      <c r="E46" s="12"/>
      <c r="F46" s="12"/>
      <c r="G46" s="12"/>
      <c r="H46" s="12" t="s">
        <v>698</v>
      </c>
      <c r="I46" s="11">
        <v>9941.2144874928781</v>
      </c>
      <c r="J46" s="11">
        <v>903716.2703462512</v>
      </c>
      <c r="K46" s="11">
        <v>893775.05585875828</v>
      </c>
      <c r="L46" s="11">
        <v>1624013.5579070889</v>
      </c>
      <c r="M46" s="11">
        <v>937978.03153760429</v>
      </c>
      <c r="N46" s="11">
        <v>0</v>
      </c>
      <c r="O46" s="11">
        <v>1408501.2953626933</v>
      </c>
      <c r="P46" s="11">
        <v>934448.6382239121</v>
      </c>
      <c r="Q46" s="11">
        <v>0</v>
      </c>
      <c r="R46" s="11">
        <v>1529872.671971302</v>
      </c>
      <c r="S46" s="11">
        <v>936136.45169828867</v>
      </c>
      <c r="T46" s="11">
        <v>0</v>
      </c>
      <c r="U46" s="11">
        <v>1502642.1812984804</v>
      </c>
      <c r="V46" s="11">
        <v>936290.16493027634</v>
      </c>
      <c r="W46" s="11">
        <v>0</v>
      </c>
    </row>
    <row r="47" spans="1:23" ht="16.2" x14ac:dyDescent="0.3">
      <c r="A47" s="15" t="s">
        <v>222</v>
      </c>
      <c r="B47" s="13" t="s">
        <v>222</v>
      </c>
      <c r="C47" s="12" t="s">
        <v>943</v>
      </c>
      <c r="D47" s="12" t="s">
        <v>219</v>
      </c>
      <c r="E47" s="12"/>
      <c r="F47" s="12"/>
      <c r="G47" s="12"/>
      <c r="H47" s="12" t="s">
        <v>704</v>
      </c>
      <c r="I47" s="11">
        <v>7414.4998310173578</v>
      </c>
      <c r="J47" s="11">
        <v>740222.81303255609</v>
      </c>
      <c r="K47" s="11">
        <v>732808.31320153875</v>
      </c>
      <c r="L47" s="11">
        <v>1280392.4385207931</v>
      </c>
      <c r="M47" s="11">
        <v>765225.72024609265</v>
      </c>
      <c r="N47" s="11">
        <v>0</v>
      </c>
      <c r="O47" s="11">
        <v>1103047.0472785805</v>
      </c>
      <c r="P47" s="11">
        <v>762704.31504813919</v>
      </c>
      <c r="Q47" s="11">
        <v>0</v>
      </c>
      <c r="R47" s="11">
        <v>1205069.6028454066</v>
      </c>
      <c r="S47" s="11">
        <v>763890.20389830717</v>
      </c>
      <c r="T47" s="11">
        <v>0</v>
      </c>
      <c r="U47" s="11">
        <v>1178369.882953967</v>
      </c>
      <c r="V47" s="11">
        <v>764039.79515965621</v>
      </c>
      <c r="W47" s="11">
        <v>0</v>
      </c>
    </row>
    <row r="48" spans="1:23" ht="16.2" x14ac:dyDescent="0.3">
      <c r="A48" s="15" t="s">
        <v>223</v>
      </c>
      <c r="B48" s="13" t="s">
        <v>223</v>
      </c>
      <c r="C48" s="12" t="s">
        <v>628</v>
      </c>
      <c r="D48" s="12" t="s">
        <v>219</v>
      </c>
      <c r="E48" s="12"/>
      <c r="F48" s="12"/>
      <c r="G48" s="12"/>
      <c r="H48" s="12" t="s">
        <v>678</v>
      </c>
      <c r="I48" s="11">
        <v>11788.983775186885</v>
      </c>
      <c r="J48" s="11">
        <v>1056451.0256642136</v>
      </c>
      <c r="K48" s="11">
        <v>1044662.0418890266</v>
      </c>
      <c r="L48" s="11">
        <v>1821663.4010119722</v>
      </c>
      <c r="M48" s="11">
        <v>1096467.6632239525</v>
      </c>
      <c r="N48" s="11">
        <v>0</v>
      </c>
      <c r="O48" s="11">
        <v>1593083.1275654084</v>
      </c>
      <c r="P48" s="11">
        <v>1092476.8466006888</v>
      </c>
      <c r="Q48" s="11">
        <v>0</v>
      </c>
      <c r="R48" s="11">
        <v>1718286.7358549694</v>
      </c>
      <c r="S48" s="11">
        <v>1094341.8235527892</v>
      </c>
      <c r="T48" s="11">
        <v>0</v>
      </c>
      <c r="U48" s="11">
        <v>1696459.7927224112</v>
      </c>
      <c r="V48" s="11">
        <v>1094602.6303748433</v>
      </c>
      <c r="W48" s="11">
        <v>0</v>
      </c>
    </row>
    <row r="49" spans="1:23" ht="16.2" x14ac:dyDescent="0.3">
      <c r="A49" s="13" t="s">
        <v>274</v>
      </c>
      <c r="B49" s="13" t="s">
        <v>274</v>
      </c>
      <c r="C49" s="12" t="s">
        <v>31</v>
      </c>
      <c r="D49" s="12" t="s">
        <v>28</v>
      </c>
      <c r="E49" s="12" t="s">
        <v>14</v>
      </c>
      <c r="F49" s="12"/>
      <c r="G49" s="12"/>
      <c r="H49" s="12" t="s">
        <v>942</v>
      </c>
      <c r="I49" s="11">
        <v>45.686997199057835</v>
      </c>
      <c r="J49" s="11">
        <v>19417.794018439279</v>
      </c>
      <c r="K49" s="11">
        <v>19372.107021240223</v>
      </c>
      <c r="L49" s="11">
        <v>11615.365421190652</v>
      </c>
      <c r="M49" s="11">
        <v>19549.628803242016</v>
      </c>
      <c r="N49" s="11">
        <v>7934.2633820513638</v>
      </c>
      <c r="O49" s="11">
        <v>37740.240243707289</v>
      </c>
      <c r="P49" s="11">
        <v>19718.447016753318</v>
      </c>
      <c r="Q49" s="11">
        <v>0</v>
      </c>
      <c r="R49" s="11">
        <v>11565.708522459274</v>
      </c>
      <c r="S49" s="11">
        <v>19548.046878157242</v>
      </c>
      <c r="T49" s="11">
        <v>7982.3383556979679</v>
      </c>
      <c r="U49" s="11">
        <v>37740.240243707289</v>
      </c>
      <c r="V49" s="11">
        <v>19718.665439088094</v>
      </c>
      <c r="W49" s="11">
        <v>0</v>
      </c>
    </row>
    <row r="50" spans="1:23" ht="16.2" x14ac:dyDescent="0.3">
      <c r="A50" s="13" t="s">
        <v>275</v>
      </c>
      <c r="B50" s="13" t="s">
        <v>275</v>
      </c>
      <c r="C50" s="12" t="s">
        <v>32</v>
      </c>
      <c r="D50" s="12" t="s">
        <v>28</v>
      </c>
      <c r="E50" s="12" t="s">
        <v>14</v>
      </c>
      <c r="F50" s="12"/>
      <c r="G50" s="12"/>
      <c r="H50" s="12" t="s">
        <v>941</v>
      </c>
      <c r="I50" s="11">
        <v>25083.21060092323</v>
      </c>
      <c r="J50" s="11">
        <v>26891.859884083184</v>
      </c>
      <c r="K50" s="11">
        <v>1808.6492831599535</v>
      </c>
      <c r="L50" s="11">
        <v>15973.784356378879</v>
      </c>
      <c r="M50" s="11">
        <v>26528.613004309809</v>
      </c>
      <c r="N50" s="11">
        <v>10554.82864793093</v>
      </c>
      <c r="O50" s="11">
        <v>35834.109645534758</v>
      </c>
      <c r="P50" s="11">
        <v>26728.567935623701</v>
      </c>
      <c r="Q50" s="11">
        <v>0</v>
      </c>
      <c r="R50" s="11">
        <v>15632.228163215608</v>
      </c>
      <c r="S50" s="11">
        <v>26518.938378850624</v>
      </c>
      <c r="T50" s="11">
        <v>10886.710215635016</v>
      </c>
      <c r="U50" s="11">
        <v>35834.109645534758</v>
      </c>
      <c r="V50" s="11">
        <v>26728.857982486032</v>
      </c>
      <c r="W50" s="11">
        <v>0</v>
      </c>
    </row>
    <row r="51" spans="1:23" ht="16.2" x14ac:dyDescent="0.3">
      <c r="A51" s="15" t="s">
        <v>224</v>
      </c>
      <c r="B51" s="13" t="s">
        <v>224</v>
      </c>
      <c r="C51" s="12" t="s">
        <v>225</v>
      </c>
      <c r="D51" s="12" t="s">
        <v>219</v>
      </c>
      <c r="E51" s="12"/>
      <c r="F51" s="12"/>
      <c r="G51" s="12"/>
      <c r="H51" s="12" t="s">
        <v>678</v>
      </c>
      <c r="I51" s="11">
        <v>4599.0750111772222</v>
      </c>
      <c r="J51" s="11">
        <v>732561.49496424454</v>
      </c>
      <c r="K51" s="11">
        <v>727962.41995306732</v>
      </c>
      <c r="L51" s="11">
        <v>1145538.6735518281</v>
      </c>
      <c r="M51" s="11">
        <v>756555.09503842529</v>
      </c>
      <c r="N51" s="11">
        <v>0</v>
      </c>
      <c r="O51" s="11">
        <v>998140.77702611929</v>
      </c>
      <c r="P51" s="11">
        <v>754249.70445621735</v>
      </c>
      <c r="Q51" s="11">
        <v>0</v>
      </c>
      <c r="R51" s="11">
        <v>1082096.1539697889</v>
      </c>
      <c r="S51" s="11">
        <v>755355.39205232274</v>
      </c>
      <c r="T51" s="11">
        <v>0</v>
      </c>
      <c r="U51" s="11">
        <v>1061583.2966081589</v>
      </c>
      <c r="V51" s="11">
        <v>755449.37813047448</v>
      </c>
      <c r="W51" s="11">
        <v>0</v>
      </c>
    </row>
    <row r="52" spans="1:23" ht="16.2" x14ac:dyDescent="0.3">
      <c r="A52" s="17" t="s">
        <v>616</v>
      </c>
      <c r="B52" s="13" t="s">
        <v>616</v>
      </c>
      <c r="C52" s="12" t="s">
        <v>617</v>
      </c>
      <c r="D52" s="12" t="s">
        <v>744</v>
      </c>
      <c r="E52" s="12"/>
      <c r="F52" s="12"/>
      <c r="G52" s="12"/>
      <c r="H52" s="12" t="s">
        <v>911</v>
      </c>
      <c r="I52" s="11">
        <v>0</v>
      </c>
      <c r="J52" s="11">
        <v>154147.56831348015</v>
      </c>
      <c r="K52" s="11">
        <v>154147.56831348015</v>
      </c>
      <c r="L52" s="11">
        <v>0</v>
      </c>
      <c r="M52" s="11">
        <v>154147.56831348012</v>
      </c>
      <c r="N52" s="11">
        <v>154147.56831348012</v>
      </c>
      <c r="O52" s="11">
        <v>0</v>
      </c>
      <c r="P52" s="11">
        <v>154147.56831348024</v>
      </c>
      <c r="Q52" s="11">
        <v>154147.56831348024</v>
      </c>
      <c r="R52" s="11">
        <v>0</v>
      </c>
      <c r="S52" s="11">
        <v>154147.56831348024</v>
      </c>
      <c r="T52" s="11">
        <v>154147.56831348024</v>
      </c>
      <c r="U52" s="11">
        <v>0</v>
      </c>
      <c r="V52" s="11">
        <v>154147.56831348024</v>
      </c>
      <c r="W52" s="11">
        <v>154147.56831348024</v>
      </c>
    </row>
    <row r="53" spans="1:23" ht="16.2" x14ac:dyDescent="0.3">
      <c r="A53" s="13" t="s">
        <v>276</v>
      </c>
      <c r="B53" s="13" t="s">
        <v>276</v>
      </c>
      <c r="C53" s="12" t="s">
        <v>33</v>
      </c>
      <c r="D53" s="12" t="s">
        <v>13</v>
      </c>
      <c r="E53" s="12"/>
      <c r="F53" s="12"/>
      <c r="G53" s="12"/>
      <c r="H53" s="12" t="s">
        <v>906</v>
      </c>
      <c r="I53" s="11">
        <v>567535.21810695319</v>
      </c>
      <c r="J53" s="11">
        <v>1605482.8766778363</v>
      </c>
      <c r="K53" s="11">
        <v>1037947.6585708831</v>
      </c>
      <c r="L53" s="11">
        <v>4504870.1666746559</v>
      </c>
      <c r="M53" s="11">
        <v>1677266.4353598941</v>
      </c>
      <c r="N53" s="11">
        <v>0</v>
      </c>
      <c r="O53" s="11">
        <v>3903459.3546220469</v>
      </c>
      <c r="P53" s="11">
        <v>1669292.9049574998</v>
      </c>
      <c r="Q53" s="11">
        <v>0</v>
      </c>
      <c r="R53" s="11">
        <v>4246815.6073072981</v>
      </c>
      <c r="S53" s="11">
        <v>1672835.5905487854</v>
      </c>
      <c r="T53" s="11">
        <v>0</v>
      </c>
      <c r="U53" s="11">
        <v>4167922.7264066269</v>
      </c>
      <c r="V53" s="11">
        <v>1673869.5269020807</v>
      </c>
      <c r="W53" s="11">
        <v>0</v>
      </c>
    </row>
    <row r="54" spans="1:23" ht="16.2" x14ac:dyDescent="0.3">
      <c r="A54" s="13" t="s">
        <v>278</v>
      </c>
      <c r="B54" s="13" t="s">
        <v>278</v>
      </c>
      <c r="C54" s="12" t="s">
        <v>940</v>
      </c>
      <c r="D54" s="12" t="s">
        <v>13</v>
      </c>
      <c r="E54" s="12"/>
      <c r="F54" s="12"/>
      <c r="G54" s="12"/>
      <c r="H54" s="12" t="s">
        <v>675</v>
      </c>
      <c r="I54" s="11">
        <v>100191.20517537772</v>
      </c>
      <c r="J54" s="11">
        <v>834711.45317586465</v>
      </c>
      <c r="K54" s="11">
        <v>734520.24800048699</v>
      </c>
      <c r="L54" s="11">
        <v>1512876.9655438208</v>
      </c>
      <c r="M54" s="11">
        <v>866500.55505524017</v>
      </c>
      <c r="N54" s="11">
        <v>0</v>
      </c>
      <c r="O54" s="11">
        <v>1322906.0315724253</v>
      </c>
      <c r="P54" s="11">
        <v>863581.17406563996</v>
      </c>
      <c r="Q54" s="11">
        <v>0</v>
      </c>
      <c r="R54" s="11">
        <v>1427895.9152342645</v>
      </c>
      <c r="S54" s="11">
        <v>864880.05191853957</v>
      </c>
      <c r="T54" s="11">
        <v>0</v>
      </c>
      <c r="U54" s="11">
        <v>1410107.8316343098</v>
      </c>
      <c r="V54" s="11">
        <v>865254.52536868909</v>
      </c>
      <c r="W54" s="11">
        <v>0</v>
      </c>
    </row>
    <row r="55" spans="1:23" ht="16.2" x14ac:dyDescent="0.3">
      <c r="A55" s="13" t="s">
        <v>279</v>
      </c>
      <c r="B55" s="13" t="s">
        <v>279</v>
      </c>
      <c r="C55" s="12" t="s">
        <v>939</v>
      </c>
      <c r="D55" s="12" t="s">
        <v>13</v>
      </c>
      <c r="E55" s="12"/>
      <c r="F55" s="12"/>
      <c r="G55" s="12"/>
      <c r="H55" s="12" t="s">
        <v>848</v>
      </c>
      <c r="I55" s="11">
        <v>94529.191907319648</v>
      </c>
      <c r="J55" s="11">
        <v>2079524.3676877697</v>
      </c>
      <c r="K55" s="11">
        <v>1984995.17578045</v>
      </c>
      <c r="L55" s="11">
        <v>4729946.2387400437</v>
      </c>
      <c r="M55" s="11">
        <v>2171169.0494593098</v>
      </c>
      <c r="N55" s="11">
        <v>0</v>
      </c>
      <c r="O55" s="11">
        <v>4095566.0516278492</v>
      </c>
      <c r="P55" s="11">
        <v>2162743.0195638719</v>
      </c>
      <c r="Q55" s="11">
        <v>0</v>
      </c>
      <c r="R55" s="11">
        <v>4459100.4743495528</v>
      </c>
      <c r="S55" s="11">
        <v>2166525.5915341657</v>
      </c>
      <c r="T55" s="11">
        <v>0</v>
      </c>
      <c r="U55" s="11">
        <v>4373163.1766111366</v>
      </c>
      <c r="V55" s="11">
        <v>2167540.1349625313</v>
      </c>
      <c r="W55" s="11">
        <v>0</v>
      </c>
    </row>
    <row r="56" spans="1:23" ht="16.2" x14ac:dyDescent="0.3">
      <c r="A56" s="13" t="s">
        <v>280</v>
      </c>
      <c r="B56" s="13" t="s">
        <v>280</v>
      </c>
      <c r="C56" s="12" t="s">
        <v>34</v>
      </c>
      <c r="D56" s="12" t="s">
        <v>13</v>
      </c>
      <c r="E56" s="12"/>
      <c r="F56" s="12"/>
      <c r="G56" s="12"/>
      <c r="H56" s="12" t="s">
        <v>698</v>
      </c>
      <c r="I56" s="11">
        <v>5296714.4210732505</v>
      </c>
      <c r="J56" s="11">
        <v>1344708.5064006264</v>
      </c>
      <c r="K56" s="11">
        <v>0</v>
      </c>
      <c r="L56" s="11">
        <v>3135594.8778283773</v>
      </c>
      <c r="M56" s="11">
        <v>1332852.9783741925</v>
      </c>
      <c r="N56" s="11">
        <v>0</v>
      </c>
      <c r="O56" s="11">
        <v>2738156.8523850613</v>
      </c>
      <c r="P56" s="11">
        <v>1327188.639595995</v>
      </c>
      <c r="Q56" s="11">
        <v>0</v>
      </c>
      <c r="R56" s="11">
        <v>2960631.714645179</v>
      </c>
      <c r="S56" s="11">
        <v>1329680.880838458</v>
      </c>
      <c r="T56" s="11">
        <v>0</v>
      </c>
      <c r="U56" s="11">
        <v>2917722.8106777254</v>
      </c>
      <c r="V56" s="11">
        <v>1330468.5651699451</v>
      </c>
      <c r="W56" s="11">
        <v>0</v>
      </c>
    </row>
    <row r="57" spans="1:23" ht="16.2" x14ac:dyDescent="0.3">
      <c r="A57" s="13" t="s">
        <v>281</v>
      </c>
      <c r="B57" s="13" t="s">
        <v>281</v>
      </c>
      <c r="C57" s="12" t="s">
        <v>579</v>
      </c>
      <c r="D57" s="12" t="s">
        <v>13</v>
      </c>
      <c r="E57" s="12" t="s">
        <v>14</v>
      </c>
      <c r="F57" s="12"/>
      <c r="G57" s="12"/>
      <c r="H57" s="12" t="s">
        <v>753</v>
      </c>
      <c r="I57" s="11">
        <v>1178145.2245290994</v>
      </c>
      <c r="J57" s="11">
        <v>2636398.6181286238</v>
      </c>
      <c r="K57" s="11">
        <v>1458253.3935995244</v>
      </c>
      <c r="L57" s="11">
        <v>3887150.540238814</v>
      </c>
      <c r="M57" s="11">
        <v>2725894.9054672122</v>
      </c>
      <c r="N57" s="11">
        <v>0</v>
      </c>
      <c r="O57" s="11">
        <v>5353543.0501462528</v>
      </c>
      <c r="P57" s="11">
        <v>2717651.6064757272</v>
      </c>
      <c r="Q57" s="11">
        <v>0</v>
      </c>
      <c r="R57" s="11">
        <v>3699246.7048184033</v>
      </c>
      <c r="S57" s="11">
        <v>2721321.6080634128</v>
      </c>
      <c r="T57" s="11">
        <v>0</v>
      </c>
      <c r="U57" s="11">
        <v>5524678.7890979964</v>
      </c>
      <c r="V57" s="11">
        <v>2722373.4072980499</v>
      </c>
      <c r="W57" s="11">
        <v>0</v>
      </c>
    </row>
    <row r="58" spans="1:23" ht="16.2" x14ac:dyDescent="0.3">
      <c r="A58" s="13" t="s">
        <v>282</v>
      </c>
      <c r="B58" s="13" t="s">
        <v>282</v>
      </c>
      <c r="C58" s="12" t="s">
        <v>35</v>
      </c>
      <c r="D58" s="12" t="s">
        <v>28</v>
      </c>
      <c r="E58" s="12" t="s">
        <v>14</v>
      </c>
      <c r="F58" s="12"/>
      <c r="G58" s="12"/>
      <c r="H58" s="12" t="s">
        <v>938</v>
      </c>
      <c r="I58" s="11">
        <v>20585.117372067118</v>
      </c>
      <c r="J58" s="11">
        <v>62094.072414904687</v>
      </c>
      <c r="K58" s="11">
        <v>41508.955042837566</v>
      </c>
      <c r="L58" s="11">
        <v>46973.744769050798</v>
      </c>
      <c r="M58" s="11">
        <v>62785.621575960846</v>
      </c>
      <c r="N58" s="11">
        <v>15811.876806910048</v>
      </c>
      <c r="O58" s="11">
        <v>82076.403455075066</v>
      </c>
      <c r="P58" s="11">
        <v>63244.014621539172</v>
      </c>
      <c r="Q58" s="11">
        <v>0</v>
      </c>
      <c r="R58" s="11">
        <v>45839.1866986557</v>
      </c>
      <c r="S58" s="11">
        <v>62753.896195676243</v>
      </c>
      <c r="T58" s="11">
        <v>16914.709497020543</v>
      </c>
      <c r="U58" s="11">
        <v>82728.222820447671</v>
      </c>
      <c r="V58" s="11">
        <v>63262.369415861584</v>
      </c>
      <c r="W58" s="11">
        <v>0</v>
      </c>
    </row>
    <row r="59" spans="1:23" ht="16.2" x14ac:dyDescent="0.3">
      <c r="A59" s="13" t="s">
        <v>283</v>
      </c>
      <c r="B59" s="13" t="s">
        <v>283</v>
      </c>
      <c r="C59" s="12" t="s">
        <v>580</v>
      </c>
      <c r="D59" s="12" t="s">
        <v>13</v>
      </c>
      <c r="E59" s="12"/>
      <c r="F59" s="12"/>
      <c r="G59" s="12"/>
      <c r="H59" s="12" t="s">
        <v>783</v>
      </c>
      <c r="I59" s="11">
        <v>201573.40126771308</v>
      </c>
      <c r="J59" s="11">
        <v>789777.03818851686</v>
      </c>
      <c r="K59" s="11">
        <v>588203.63692080381</v>
      </c>
      <c r="L59" s="11">
        <v>1314527.607066165</v>
      </c>
      <c r="M59" s="11">
        <v>815758.3415797234</v>
      </c>
      <c r="N59" s="11">
        <v>0</v>
      </c>
      <c r="O59" s="11">
        <v>1141458.9604529189</v>
      </c>
      <c r="P59" s="11">
        <v>813381.94289282116</v>
      </c>
      <c r="Q59" s="11">
        <v>0</v>
      </c>
      <c r="R59" s="11">
        <v>1239393.095917423</v>
      </c>
      <c r="S59" s="11">
        <v>814433.58604068425</v>
      </c>
      <c r="T59" s="11">
        <v>0</v>
      </c>
      <c r="U59" s="11">
        <v>1218470.1357195249</v>
      </c>
      <c r="V59" s="11">
        <v>814749.8093335497</v>
      </c>
      <c r="W59" s="11">
        <v>0</v>
      </c>
    </row>
    <row r="60" spans="1:23" ht="16.2" x14ac:dyDescent="0.3">
      <c r="A60" s="13" t="s">
        <v>284</v>
      </c>
      <c r="B60" s="13" t="s">
        <v>284</v>
      </c>
      <c r="C60" s="12" t="s">
        <v>36</v>
      </c>
      <c r="D60" s="12" t="s">
        <v>13</v>
      </c>
      <c r="E60" s="12"/>
      <c r="F60" s="12"/>
      <c r="G60" s="12"/>
      <c r="H60" s="12" t="s">
        <v>693</v>
      </c>
      <c r="I60" s="11">
        <v>77914.48846084236</v>
      </c>
      <c r="J60" s="11">
        <v>600014.79007195414</v>
      </c>
      <c r="K60" s="11">
        <v>522100.30161111179</v>
      </c>
      <c r="L60" s="11">
        <v>1307144.9607533335</v>
      </c>
      <c r="M60" s="11">
        <v>626809.53883421863</v>
      </c>
      <c r="N60" s="11">
        <v>0</v>
      </c>
      <c r="O60" s="11">
        <v>1140526.9420347393</v>
      </c>
      <c r="P60" s="11">
        <v>624373.6154804118</v>
      </c>
      <c r="Q60" s="11">
        <v>0</v>
      </c>
      <c r="R60" s="11">
        <v>1233453.0279916208</v>
      </c>
      <c r="S60" s="11">
        <v>625450.5472492883</v>
      </c>
      <c r="T60" s="11">
        <v>0</v>
      </c>
      <c r="U60" s="11">
        <v>1216120.886732568</v>
      </c>
      <c r="V60" s="11">
        <v>625777.25263646711</v>
      </c>
      <c r="W60" s="11">
        <v>0</v>
      </c>
    </row>
    <row r="61" spans="1:23" ht="16.2" x14ac:dyDescent="0.3">
      <c r="A61" s="13" t="s">
        <v>285</v>
      </c>
      <c r="B61" s="13" t="s">
        <v>285</v>
      </c>
      <c r="C61" s="12" t="s">
        <v>633</v>
      </c>
      <c r="D61" s="12" t="s">
        <v>28</v>
      </c>
      <c r="E61" s="12" t="s">
        <v>14</v>
      </c>
      <c r="F61" s="12"/>
      <c r="G61" s="12"/>
      <c r="H61" s="12" t="s">
        <v>937</v>
      </c>
      <c r="I61" s="11">
        <v>202918.62903852007</v>
      </c>
      <c r="J61" s="11">
        <v>147628.92064238634</v>
      </c>
      <c r="K61" s="11">
        <v>0</v>
      </c>
      <c r="L61" s="11">
        <v>146110.45829631132</v>
      </c>
      <c r="M61" s="11">
        <v>145416.17881700199</v>
      </c>
      <c r="N61" s="11">
        <v>0</v>
      </c>
      <c r="O61" s="11">
        <v>375263.14544932265</v>
      </c>
      <c r="P61" s="11">
        <v>147778.58335780262</v>
      </c>
      <c r="Q61" s="11">
        <v>0</v>
      </c>
      <c r="R61" s="11">
        <v>139994.90724726583</v>
      </c>
      <c r="S61" s="11">
        <v>145313.46436626287</v>
      </c>
      <c r="T61" s="11">
        <v>5318.557118997036</v>
      </c>
      <c r="U61" s="11">
        <v>375263.14544932265</v>
      </c>
      <c r="V61" s="11">
        <v>147780.38209741013</v>
      </c>
      <c r="W61" s="11">
        <v>0</v>
      </c>
    </row>
    <row r="62" spans="1:23" ht="16.2" x14ac:dyDescent="0.3">
      <c r="A62" s="13" t="s">
        <v>286</v>
      </c>
      <c r="B62" s="13" t="s">
        <v>286</v>
      </c>
      <c r="C62" s="12" t="s">
        <v>37</v>
      </c>
      <c r="D62" s="12" t="s">
        <v>28</v>
      </c>
      <c r="E62" s="12" t="s">
        <v>14</v>
      </c>
      <c r="F62" s="12"/>
      <c r="G62" s="12"/>
      <c r="H62" s="12" t="s">
        <v>936</v>
      </c>
      <c r="I62" s="11">
        <v>493992.51555409556</v>
      </c>
      <c r="J62" s="11">
        <v>168192.94196692956</v>
      </c>
      <c r="K62" s="11">
        <v>0</v>
      </c>
      <c r="L62" s="11">
        <v>89801.472139303907</v>
      </c>
      <c r="M62" s="11">
        <v>158646.78488775203</v>
      </c>
      <c r="N62" s="11">
        <v>68845.312748448123</v>
      </c>
      <c r="O62" s="11">
        <v>208544.12200378242</v>
      </c>
      <c r="P62" s="11">
        <v>160769.53121375031</v>
      </c>
      <c r="Q62" s="11">
        <v>0</v>
      </c>
      <c r="R62" s="11">
        <v>88170.304378717599</v>
      </c>
      <c r="S62" s="11">
        <v>158600.77344436702</v>
      </c>
      <c r="T62" s="11">
        <v>70430.46906564942</v>
      </c>
      <c r="U62" s="11">
        <v>208544.12200378242</v>
      </c>
      <c r="V62" s="11">
        <v>160770.81582577605</v>
      </c>
      <c r="W62" s="11">
        <v>0</v>
      </c>
    </row>
    <row r="63" spans="1:23" ht="16.2" x14ac:dyDescent="0.3">
      <c r="A63" s="13" t="s">
        <v>287</v>
      </c>
      <c r="B63" s="13" t="s">
        <v>287</v>
      </c>
      <c r="C63" s="12" t="s">
        <v>38</v>
      </c>
      <c r="D63" s="12" t="s">
        <v>28</v>
      </c>
      <c r="E63" s="12" t="s">
        <v>14</v>
      </c>
      <c r="F63" s="12"/>
      <c r="G63" s="12"/>
      <c r="H63" s="12" t="s">
        <v>935</v>
      </c>
      <c r="I63" s="11">
        <v>485054.6429536927</v>
      </c>
      <c r="J63" s="11">
        <v>104248.33107470907</v>
      </c>
      <c r="K63" s="11">
        <v>0</v>
      </c>
      <c r="L63" s="11">
        <v>133472.85103604005</v>
      </c>
      <c r="M63" s="11">
        <v>98820.832210424793</v>
      </c>
      <c r="N63" s="11">
        <v>0</v>
      </c>
      <c r="O63" s="11">
        <v>254865.21454496714</v>
      </c>
      <c r="P63" s="11">
        <v>100416.20075469661</v>
      </c>
      <c r="Q63" s="11">
        <v>0</v>
      </c>
      <c r="R63" s="11">
        <v>127606.77845805966</v>
      </c>
      <c r="S63" s="11">
        <v>98702.794336922409</v>
      </c>
      <c r="T63" s="11">
        <v>0</v>
      </c>
      <c r="U63" s="11">
        <v>256315.72100638491</v>
      </c>
      <c r="V63" s="11">
        <v>100456.79168562361</v>
      </c>
      <c r="W63" s="11">
        <v>0</v>
      </c>
    </row>
    <row r="64" spans="1:23" ht="16.2" x14ac:dyDescent="0.3">
      <c r="A64" s="13" t="s">
        <v>288</v>
      </c>
      <c r="B64" s="13" t="s">
        <v>288</v>
      </c>
      <c r="C64" s="12" t="s">
        <v>39</v>
      </c>
      <c r="D64" s="12" t="s">
        <v>28</v>
      </c>
      <c r="E64" s="12" t="s">
        <v>14</v>
      </c>
      <c r="F64" s="12"/>
      <c r="G64" s="12"/>
      <c r="H64" s="12" t="s">
        <v>655</v>
      </c>
      <c r="I64" s="11">
        <v>1207.8997889468656</v>
      </c>
      <c r="J64" s="11">
        <v>21038.433335106511</v>
      </c>
      <c r="K64" s="11">
        <v>19830.533546159644</v>
      </c>
      <c r="L64" s="11">
        <v>17425.444559629621</v>
      </c>
      <c r="M64" s="11">
        <v>21426.187743092603</v>
      </c>
      <c r="N64" s="11">
        <v>4000.7431834629824</v>
      </c>
      <c r="O64" s="11">
        <v>32003.447773155262</v>
      </c>
      <c r="P64" s="11">
        <v>21658.144483242275</v>
      </c>
      <c r="Q64" s="11">
        <v>0</v>
      </c>
      <c r="R64" s="11">
        <v>16676.538011991252</v>
      </c>
      <c r="S64" s="11">
        <v>21407.623716962946</v>
      </c>
      <c r="T64" s="11">
        <v>4731.0857049716942</v>
      </c>
      <c r="U64" s="11">
        <v>32112.06696634541</v>
      </c>
      <c r="V64" s="11">
        <v>21661.344641902513</v>
      </c>
      <c r="W64" s="11">
        <v>0</v>
      </c>
    </row>
    <row r="65" spans="1:23" ht="16.2" x14ac:dyDescent="0.3">
      <c r="A65" s="13" t="s">
        <v>289</v>
      </c>
      <c r="B65" s="13" t="s">
        <v>289</v>
      </c>
      <c r="C65" s="12" t="s">
        <v>581</v>
      </c>
      <c r="D65" s="12" t="s">
        <v>28</v>
      </c>
      <c r="E65" s="12" t="s">
        <v>14</v>
      </c>
      <c r="F65" s="12"/>
      <c r="G65" s="12"/>
      <c r="H65" s="12" t="s">
        <v>934</v>
      </c>
      <c r="I65" s="11">
        <v>11250.333653591995</v>
      </c>
      <c r="J65" s="11">
        <v>31421.527994206968</v>
      </c>
      <c r="K65" s="11">
        <v>20171.194340614973</v>
      </c>
      <c r="L65" s="11">
        <v>15740.275068725397</v>
      </c>
      <c r="M65" s="11">
        <v>31573.809390523216</v>
      </c>
      <c r="N65" s="11">
        <v>15833.534321797819</v>
      </c>
      <c r="O65" s="11">
        <v>47438.46242983589</v>
      </c>
      <c r="P65" s="11">
        <v>31918.958837356404</v>
      </c>
      <c r="Q65" s="11">
        <v>0</v>
      </c>
      <c r="R65" s="11">
        <v>15650.671680373289</v>
      </c>
      <c r="S65" s="11">
        <v>31570.877386087308</v>
      </c>
      <c r="T65" s="11">
        <v>15920.205705714019</v>
      </c>
      <c r="U65" s="11">
        <v>47438.46242983589</v>
      </c>
      <c r="V65" s="11">
        <v>31919.421983843149</v>
      </c>
      <c r="W65" s="11">
        <v>0</v>
      </c>
    </row>
    <row r="66" spans="1:23" ht="16.2" x14ac:dyDescent="0.3">
      <c r="A66" s="13" t="s">
        <v>290</v>
      </c>
      <c r="B66" s="13" t="s">
        <v>290</v>
      </c>
      <c r="C66" s="12" t="s">
        <v>933</v>
      </c>
      <c r="D66" s="12" t="s">
        <v>13</v>
      </c>
      <c r="E66" s="12"/>
      <c r="F66" s="12"/>
      <c r="G66" s="12" t="s">
        <v>686</v>
      </c>
      <c r="H66" s="12" t="s">
        <v>779</v>
      </c>
      <c r="I66" s="11">
        <v>147876.7008887688</v>
      </c>
      <c r="J66" s="11">
        <v>229722.48687201913</v>
      </c>
      <c r="K66" s="11">
        <v>81845.785983250331</v>
      </c>
      <c r="L66" s="11">
        <v>626529.39375620196</v>
      </c>
      <c r="M66" s="11">
        <v>239185.10267875943</v>
      </c>
      <c r="N66" s="11">
        <v>0</v>
      </c>
      <c r="O66" s="11">
        <v>546917.83408353908</v>
      </c>
      <c r="P66" s="11">
        <v>238017.72351497505</v>
      </c>
      <c r="Q66" s="11">
        <v>0</v>
      </c>
      <c r="R66" s="11">
        <v>591098.34538356378</v>
      </c>
      <c r="S66" s="11">
        <v>238529.0360496903</v>
      </c>
      <c r="T66" s="11">
        <v>0</v>
      </c>
      <c r="U66" s="11">
        <v>583255.26450216305</v>
      </c>
      <c r="V66" s="11">
        <v>238695.05938813958</v>
      </c>
      <c r="W66" s="11">
        <v>0</v>
      </c>
    </row>
    <row r="67" spans="1:23" ht="16.2" x14ac:dyDescent="0.3">
      <c r="A67" s="13" t="s">
        <v>291</v>
      </c>
      <c r="B67" s="13" t="s">
        <v>291</v>
      </c>
      <c r="C67" s="12" t="s">
        <v>40</v>
      </c>
      <c r="D67" s="12" t="s">
        <v>13</v>
      </c>
      <c r="E67" s="12" t="s">
        <v>14</v>
      </c>
      <c r="F67" s="12"/>
      <c r="G67" s="12"/>
      <c r="H67" s="12" t="s">
        <v>932</v>
      </c>
      <c r="I67" s="11">
        <v>8535.2921115076751</v>
      </c>
      <c r="J67" s="11">
        <v>47371.273983870196</v>
      </c>
      <c r="K67" s="11">
        <v>38835.981872362521</v>
      </c>
      <c r="L67" s="11">
        <v>20117.383095920817</v>
      </c>
      <c r="M67" s="11">
        <v>47756.317610629951</v>
      </c>
      <c r="N67" s="11">
        <v>27638.934514709134</v>
      </c>
      <c r="O67" s="11">
        <v>50802.678721333301</v>
      </c>
      <c r="P67" s="11">
        <v>48094.393578374897</v>
      </c>
      <c r="Q67" s="11">
        <v>0</v>
      </c>
      <c r="R67" s="11">
        <v>19717.323404753224</v>
      </c>
      <c r="S67" s="11">
        <v>47744.844641860167</v>
      </c>
      <c r="T67" s="11">
        <v>28027.521237106943</v>
      </c>
      <c r="U67" s="11">
        <v>50802.678721333301</v>
      </c>
      <c r="V67" s="11">
        <v>48094.851580582283</v>
      </c>
      <c r="W67" s="11">
        <v>0</v>
      </c>
    </row>
    <row r="68" spans="1:23" ht="16.2" x14ac:dyDescent="0.3">
      <c r="A68" s="13" t="s">
        <v>292</v>
      </c>
      <c r="B68" s="13" t="s">
        <v>292</v>
      </c>
      <c r="C68" s="12" t="s">
        <v>41</v>
      </c>
      <c r="D68" s="12" t="s">
        <v>13</v>
      </c>
      <c r="E68" s="12" t="s">
        <v>14</v>
      </c>
      <c r="F68" s="12"/>
      <c r="G68" s="12"/>
      <c r="H68" s="12" t="s">
        <v>750</v>
      </c>
      <c r="I68" s="11">
        <v>1493703.5208259984</v>
      </c>
      <c r="J68" s="11">
        <v>1145395.3862683349</v>
      </c>
      <c r="K68" s="11">
        <v>0</v>
      </c>
      <c r="L68" s="11">
        <v>2198249.6110553974</v>
      </c>
      <c r="M68" s="11">
        <v>1167640.2695691134</v>
      </c>
      <c r="N68" s="11">
        <v>0</v>
      </c>
      <c r="O68" s="11">
        <v>2776569.5108148069</v>
      </c>
      <c r="P68" s="11">
        <v>1162734.8239017916</v>
      </c>
      <c r="Q68" s="11">
        <v>0</v>
      </c>
      <c r="R68" s="11">
        <v>2098743.3472500262</v>
      </c>
      <c r="S68" s="11">
        <v>1164896.2664324816</v>
      </c>
      <c r="T68" s="11">
        <v>0</v>
      </c>
      <c r="U68" s="11">
        <v>2879270.2041005688</v>
      </c>
      <c r="V68" s="11">
        <v>1165566.5527358516</v>
      </c>
      <c r="W68" s="11">
        <v>0</v>
      </c>
    </row>
    <row r="69" spans="1:23" ht="16.2" x14ac:dyDescent="0.3">
      <c r="A69" s="13" t="s">
        <v>293</v>
      </c>
      <c r="B69" s="13" t="s">
        <v>293</v>
      </c>
      <c r="C69" s="12" t="s">
        <v>931</v>
      </c>
      <c r="D69" s="12" t="s">
        <v>13</v>
      </c>
      <c r="E69" s="12" t="s">
        <v>14</v>
      </c>
      <c r="F69" s="12"/>
      <c r="G69" s="12"/>
      <c r="H69" s="12" t="s">
        <v>930</v>
      </c>
      <c r="I69" s="11">
        <v>2552602.6055746563</v>
      </c>
      <c r="J69" s="11">
        <v>249736.42762227575</v>
      </c>
      <c r="K69" s="11">
        <v>0</v>
      </c>
      <c r="L69" s="11">
        <v>274558.11763351382</v>
      </c>
      <c r="M69" s="11">
        <v>239551.24969908016</v>
      </c>
      <c r="N69" s="11">
        <v>0</v>
      </c>
      <c r="O69" s="11">
        <v>777999.09470520425</v>
      </c>
      <c r="P69" s="11">
        <v>243027.56724830365</v>
      </c>
      <c r="Q69" s="11">
        <v>0</v>
      </c>
      <c r="R69" s="11">
        <v>270221.64634435187</v>
      </c>
      <c r="S69" s="11">
        <v>239428.08646611453</v>
      </c>
      <c r="T69" s="11">
        <v>0</v>
      </c>
      <c r="U69" s="11">
        <v>777999.09470520425</v>
      </c>
      <c r="V69" s="11">
        <v>243031.57882888865</v>
      </c>
      <c r="W69" s="11">
        <v>0</v>
      </c>
    </row>
    <row r="70" spans="1:23" ht="16.2" x14ac:dyDescent="0.3">
      <c r="A70" s="13" t="s">
        <v>294</v>
      </c>
      <c r="B70" s="13" t="s">
        <v>294</v>
      </c>
      <c r="C70" s="12" t="s">
        <v>42</v>
      </c>
      <c r="D70" s="12" t="s">
        <v>28</v>
      </c>
      <c r="E70" s="12" t="s">
        <v>14</v>
      </c>
      <c r="F70" s="12"/>
      <c r="G70" s="12"/>
      <c r="H70" s="12" t="s">
        <v>929</v>
      </c>
      <c r="I70" s="11">
        <v>59074.111334788679</v>
      </c>
      <c r="J70" s="11">
        <v>44618.104650346271</v>
      </c>
      <c r="K70" s="11">
        <v>0</v>
      </c>
      <c r="L70" s="11">
        <v>23094.772003136535</v>
      </c>
      <c r="M70" s="11">
        <v>43528.010591798338</v>
      </c>
      <c r="N70" s="11">
        <v>20433.238588661803</v>
      </c>
      <c r="O70" s="11">
        <v>55028.296337253021</v>
      </c>
      <c r="P70" s="11">
        <v>44066.981047992122</v>
      </c>
      <c r="Q70" s="11">
        <v>0</v>
      </c>
      <c r="R70" s="11">
        <v>22723.7827470312</v>
      </c>
      <c r="S70" s="11">
        <v>43517.306174488942</v>
      </c>
      <c r="T70" s="11">
        <v>20793.523427457741</v>
      </c>
      <c r="U70" s="11">
        <v>55028.296337253021</v>
      </c>
      <c r="V70" s="11">
        <v>44067.51703957998</v>
      </c>
      <c r="W70" s="11">
        <v>0</v>
      </c>
    </row>
    <row r="71" spans="1:23" ht="16.2" x14ac:dyDescent="0.3">
      <c r="A71" s="13" t="s">
        <v>295</v>
      </c>
      <c r="B71" s="13" t="s">
        <v>295</v>
      </c>
      <c r="C71" s="12" t="s">
        <v>928</v>
      </c>
      <c r="D71" s="12" t="s">
        <v>13</v>
      </c>
      <c r="E71" s="12" t="s">
        <v>14</v>
      </c>
      <c r="F71" s="12"/>
      <c r="G71" s="12"/>
      <c r="H71" s="12" t="s">
        <v>927</v>
      </c>
      <c r="I71" s="11">
        <v>22920.805870027674</v>
      </c>
      <c r="J71" s="11">
        <v>191221.04897782783</v>
      </c>
      <c r="K71" s="11">
        <v>168300.24310780014</v>
      </c>
      <c r="L71" s="11">
        <v>88060.158464582652</v>
      </c>
      <c r="M71" s="11">
        <v>192924.67789249582</v>
      </c>
      <c r="N71" s="11">
        <v>104864.51942791317</v>
      </c>
      <c r="O71" s="11">
        <v>245603.14143190411</v>
      </c>
      <c r="P71" s="11">
        <v>195246.13947404729</v>
      </c>
      <c r="Q71" s="11">
        <v>0</v>
      </c>
      <c r="R71" s="11">
        <v>86970.834971457472</v>
      </c>
      <c r="S71" s="11">
        <v>192890.92956861824</v>
      </c>
      <c r="T71" s="11">
        <v>105920.09459716077</v>
      </c>
      <c r="U71" s="11">
        <v>245603.14143190411</v>
      </c>
      <c r="V71" s="11">
        <v>195249.74643305282</v>
      </c>
      <c r="W71" s="11">
        <v>0</v>
      </c>
    </row>
    <row r="72" spans="1:23" ht="16.2" x14ac:dyDescent="0.3">
      <c r="A72" s="13" t="s">
        <v>296</v>
      </c>
      <c r="B72" s="13" t="s">
        <v>296</v>
      </c>
      <c r="C72" s="12" t="s">
        <v>43</v>
      </c>
      <c r="D72" s="12" t="s">
        <v>13</v>
      </c>
      <c r="E72" s="12"/>
      <c r="F72" s="12"/>
      <c r="G72" s="12"/>
      <c r="H72" s="12" t="s">
        <v>678</v>
      </c>
      <c r="I72" s="11">
        <v>2278352.7922576922</v>
      </c>
      <c r="J72" s="11">
        <v>5667707.0711826375</v>
      </c>
      <c r="K72" s="11">
        <v>3389354.2789249453</v>
      </c>
      <c r="L72" s="11">
        <v>11795671.061261266</v>
      </c>
      <c r="M72" s="11">
        <v>5898434.623940492</v>
      </c>
      <c r="N72" s="11">
        <v>0</v>
      </c>
      <c r="O72" s="11">
        <v>10245144.040565964</v>
      </c>
      <c r="P72" s="11">
        <v>5877716.5275155464</v>
      </c>
      <c r="Q72" s="11">
        <v>0</v>
      </c>
      <c r="R72" s="11">
        <v>11123830.895209951</v>
      </c>
      <c r="S72" s="11">
        <v>5886783.2374945087</v>
      </c>
      <c r="T72" s="11">
        <v>0</v>
      </c>
      <c r="U72" s="11">
        <v>10933816.522983704</v>
      </c>
      <c r="V72" s="11">
        <v>5889752.5109567111</v>
      </c>
      <c r="W72" s="11">
        <v>0</v>
      </c>
    </row>
    <row r="73" spans="1:23" ht="16.2" x14ac:dyDescent="0.3">
      <c r="A73" s="13" t="s">
        <v>297</v>
      </c>
      <c r="B73" s="13" t="s">
        <v>297</v>
      </c>
      <c r="C73" s="12" t="s">
        <v>926</v>
      </c>
      <c r="D73" s="12" t="s">
        <v>13</v>
      </c>
      <c r="E73" s="12"/>
      <c r="F73" s="12"/>
      <c r="G73" s="12"/>
      <c r="H73" s="12" t="s">
        <v>733</v>
      </c>
      <c r="I73" s="11">
        <v>476162.36595816491</v>
      </c>
      <c r="J73" s="11">
        <v>1754287.8660692363</v>
      </c>
      <c r="K73" s="11">
        <v>1278125.5001110714</v>
      </c>
      <c r="L73" s="11">
        <v>2845838.9887587838</v>
      </c>
      <c r="M73" s="11">
        <v>1813045.586808926</v>
      </c>
      <c r="N73" s="11">
        <v>0</v>
      </c>
      <c r="O73" s="11">
        <v>2485816.2565076752</v>
      </c>
      <c r="P73" s="11">
        <v>1807716.6574117918</v>
      </c>
      <c r="Q73" s="11">
        <v>0</v>
      </c>
      <c r="R73" s="11">
        <v>2685741.108727186</v>
      </c>
      <c r="S73" s="11">
        <v>1810065.1892041285</v>
      </c>
      <c r="T73" s="11">
        <v>0</v>
      </c>
      <c r="U73" s="11">
        <v>2650064.2453737622</v>
      </c>
      <c r="V73" s="11">
        <v>1810794.8463797821</v>
      </c>
      <c r="W73" s="11">
        <v>0</v>
      </c>
    </row>
    <row r="74" spans="1:23" ht="16.2" x14ac:dyDescent="0.3">
      <c r="A74" s="13" t="s">
        <v>298</v>
      </c>
      <c r="B74" s="13" t="s">
        <v>298</v>
      </c>
      <c r="C74" s="12" t="s">
        <v>44</v>
      </c>
      <c r="D74" s="12" t="s">
        <v>13</v>
      </c>
      <c r="E74" s="12" t="s">
        <v>14</v>
      </c>
      <c r="F74" s="12"/>
      <c r="G74" s="12"/>
      <c r="H74" s="12" t="s">
        <v>769</v>
      </c>
      <c r="I74" s="11">
        <v>1542814.123682328</v>
      </c>
      <c r="J74" s="11">
        <v>274054.3333286955</v>
      </c>
      <c r="K74" s="11">
        <v>0</v>
      </c>
      <c r="L74" s="11">
        <v>251974.04618997657</v>
      </c>
      <c r="M74" s="11">
        <v>255003.21204721555</v>
      </c>
      <c r="N74" s="11">
        <v>3029.1658572389861</v>
      </c>
      <c r="O74" s="11">
        <v>726952.71219910099</v>
      </c>
      <c r="P74" s="11">
        <v>260330.40758950316</v>
      </c>
      <c r="Q74" s="11">
        <v>0</v>
      </c>
      <c r="R74" s="11">
        <v>246188.27236611588</v>
      </c>
      <c r="S74" s="11">
        <v>254840.09566623566</v>
      </c>
      <c r="T74" s="11">
        <v>8651.8233001197805</v>
      </c>
      <c r="U74" s="11">
        <v>726952.71219910099</v>
      </c>
      <c r="V74" s="11">
        <v>260334.37315810486</v>
      </c>
      <c r="W74" s="11">
        <v>0</v>
      </c>
    </row>
    <row r="75" spans="1:23" ht="16.2" x14ac:dyDescent="0.3">
      <c r="A75" s="13" t="s">
        <v>299</v>
      </c>
      <c r="B75" s="13" t="s">
        <v>299</v>
      </c>
      <c r="C75" s="12" t="s">
        <v>45</v>
      </c>
      <c r="D75" s="12" t="s">
        <v>28</v>
      </c>
      <c r="E75" s="12" t="s">
        <v>14</v>
      </c>
      <c r="F75" s="12"/>
      <c r="G75" s="12"/>
      <c r="H75" s="12" t="s">
        <v>863</v>
      </c>
      <c r="I75" s="11">
        <v>4842.3980232190306</v>
      </c>
      <c r="J75" s="11">
        <v>54856.38745909404</v>
      </c>
      <c r="K75" s="11">
        <v>50013.98943587501</v>
      </c>
      <c r="L75" s="11">
        <v>41586.968820775372</v>
      </c>
      <c r="M75" s="11">
        <v>55684.330335813203</v>
      </c>
      <c r="N75" s="11">
        <v>14097.361515037832</v>
      </c>
      <c r="O75" s="11">
        <v>78552.851597212895</v>
      </c>
      <c r="P75" s="11">
        <v>56131.553089444395</v>
      </c>
      <c r="Q75" s="11">
        <v>0</v>
      </c>
      <c r="R75" s="11">
        <v>40591.02951345496</v>
      </c>
      <c r="S75" s="11">
        <v>55656.494210073455</v>
      </c>
      <c r="T75" s="11">
        <v>15065.464696618496</v>
      </c>
      <c r="U75" s="11">
        <v>79056.270186510315</v>
      </c>
      <c r="V75" s="11">
        <v>56145.746453006301</v>
      </c>
      <c r="W75" s="11">
        <v>0</v>
      </c>
    </row>
    <row r="76" spans="1:23" ht="16.2" x14ac:dyDescent="0.3">
      <c r="A76" s="13" t="s">
        <v>300</v>
      </c>
      <c r="B76" s="13" t="s">
        <v>300</v>
      </c>
      <c r="C76" s="12" t="s">
        <v>46</v>
      </c>
      <c r="D76" s="12" t="s">
        <v>13</v>
      </c>
      <c r="E76" s="12" t="s">
        <v>14</v>
      </c>
      <c r="F76" s="12"/>
      <c r="G76" s="12"/>
      <c r="H76" s="12" t="s">
        <v>925</v>
      </c>
      <c r="I76" s="11">
        <v>3546583.421083915</v>
      </c>
      <c r="J76" s="11">
        <v>357958.61782835796</v>
      </c>
      <c r="K76" s="11">
        <v>0</v>
      </c>
      <c r="L76" s="11">
        <v>764487.38871177298</v>
      </c>
      <c r="M76" s="11">
        <v>289729.79549390188</v>
      </c>
      <c r="N76" s="11">
        <v>0</v>
      </c>
      <c r="O76" s="11">
        <v>1434674.2378375342</v>
      </c>
      <c r="P76" s="11">
        <v>299758.54667842336</v>
      </c>
      <c r="Q76" s="11">
        <v>0</v>
      </c>
      <c r="R76" s="11">
        <v>723503.54909326322</v>
      </c>
      <c r="S76" s="11">
        <v>288853.53014361649</v>
      </c>
      <c r="T76" s="11">
        <v>0</v>
      </c>
      <c r="U76" s="11">
        <v>1434674.2378375344</v>
      </c>
      <c r="V76" s="11">
        <v>299762.61979425745</v>
      </c>
      <c r="W76" s="11">
        <v>0</v>
      </c>
    </row>
    <row r="77" spans="1:23" ht="16.2" x14ac:dyDescent="0.3">
      <c r="A77" s="13" t="s">
        <v>301</v>
      </c>
      <c r="B77" s="13" t="s">
        <v>301</v>
      </c>
      <c r="C77" s="12" t="s">
        <v>47</v>
      </c>
      <c r="D77" s="12" t="s">
        <v>28</v>
      </c>
      <c r="E77" s="12" t="s">
        <v>14</v>
      </c>
      <c r="F77" s="12"/>
      <c r="G77" s="12"/>
      <c r="H77" s="12" t="s">
        <v>924</v>
      </c>
      <c r="I77" s="11">
        <v>7644.6351454196629</v>
      </c>
      <c r="J77" s="11">
        <v>40715.302865043443</v>
      </c>
      <c r="K77" s="11">
        <v>33070.66771962378</v>
      </c>
      <c r="L77" s="11">
        <v>18518.105667471711</v>
      </c>
      <c r="M77" s="11">
        <v>40926.020146205425</v>
      </c>
      <c r="N77" s="11">
        <v>22407.914478733714</v>
      </c>
      <c r="O77" s="11">
        <v>49774.094645377343</v>
      </c>
      <c r="P77" s="11">
        <v>41355.121871113246</v>
      </c>
      <c r="Q77" s="11">
        <v>0</v>
      </c>
      <c r="R77" s="11">
        <v>18259.445469293129</v>
      </c>
      <c r="S77" s="11">
        <v>40918.415749670756</v>
      </c>
      <c r="T77" s="11">
        <v>22658.970280377627</v>
      </c>
      <c r="U77" s="11">
        <v>49774.094645377343</v>
      </c>
      <c r="V77" s="11">
        <v>41355.598245924084</v>
      </c>
      <c r="W77" s="11">
        <v>0</v>
      </c>
    </row>
    <row r="78" spans="1:23" ht="16.2" x14ac:dyDescent="0.3">
      <c r="A78" s="13" t="s">
        <v>302</v>
      </c>
      <c r="B78" s="13" t="s">
        <v>302</v>
      </c>
      <c r="C78" s="12" t="s">
        <v>923</v>
      </c>
      <c r="D78" s="12" t="s">
        <v>13</v>
      </c>
      <c r="E78" s="12"/>
      <c r="F78" s="12"/>
      <c r="G78" s="12"/>
      <c r="H78" s="12" t="s">
        <v>752</v>
      </c>
      <c r="I78" s="11">
        <v>177434.18348304328</v>
      </c>
      <c r="J78" s="11">
        <v>521739.45308713336</v>
      </c>
      <c r="K78" s="11">
        <v>344305.26960409008</v>
      </c>
      <c r="L78" s="11">
        <v>1105054.5139468287</v>
      </c>
      <c r="M78" s="11">
        <v>542305.97176328197</v>
      </c>
      <c r="N78" s="11">
        <v>0</v>
      </c>
      <c r="O78" s="11">
        <v>951521.74137056991</v>
      </c>
      <c r="P78" s="11">
        <v>540385.58171040728</v>
      </c>
      <c r="Q78" s="11">
        <v>0</v>
      </c>
      <c r="R78" s="11">
        <v>1040372.2055239095</v>
      </c>
      <c r="S78" s="11">
        <v>541243.44682880281</v>
      </c>
      <c r="T78" s="11">
        <v>0</v>
      </c>
      <c r="U78" s="11">
        <v>1017732.8690827827</v>
      </c>
      <c r="V78" s="11">
        <v>541481.96316855412</v>
      </c>
      <c r="W78" s="11">
        <v>0</v>
      </c>
    </row>
    <row r="79" spans="1:23" ht="16.2" x14ac:dyDescent="0.3">
      <c r="A79" s="13" t="s">
        <v>303</v>
      </c>
      <c r="B79" s="13" t="s">
        <v>303</v>
      </c>
      <c r="C79" s="12" t="s">
        <v>922</v>
      </c>
      <c r="D79" s="12" t="s">
        <v>13</v>
      </c>
      <c r="E79" s="12"/>
      <c r="F79" s="12"/>
      <c r="G79" s="12"/>
      <c r="H79" s="12" t="s">
        <v>673</v>
      </c>
      <c r="I79" s="11">
        <v>47279.575832248964</v>
      </c>
      <c r="J79" s="11">
        <v>1471649.3441533914</v>
      </c>
      <c r="K79" s="11">
        <v>1424369.7683211425</v>
      </c>
      <c r="L79" s="11">
        <v>2520134.6496888665</v>
      </c>
      <c r="M79" s="11">
        <v>1519849.5356712744</v>
      </c>
      <c r="N79" s="11">
        <v>0</v>
      </c>
      <c r="O79" s="11">
        <v>2179952.9281601794</v>
      </c>
      <c r="P79" s="11">
        <v>1515433.7466479857</v>
      </c>
      <c r="Q79" s="11">
        <v>0</v>
      </c>
      <c r="R79" s="11">
        <v>2374127.27132747</v>
      </c>
      <c r="S79" s="11">
        <v>1517371.7998929613</v>
      </c>
      <c r="T79" s="11">
        <v>0</v>
      </c>
      <c r="U79" s="11">
        <v>2329481.5352508621</v>
      </c>
      <c r="V79" s="11">
        <v>1517990.6669993051</v>
      </c>
      <c r="W79" s="11">
        <v>0</v>
      </c>
    </row>
    <row r="80" spans="1:23" ht="16.2" x14ac:dyDescent="0.3">
      <c r="A80" s="13" t="s">
        <v>305</v>
      </c>
      <c r="B80" s="13" t="s">
        <v>305</v>
      </c>
      <c r="C80" s="12" t="s">
        <v>921</v>
      </c>
      <c r="D80" s="12" t="s">
        <v>13</v>
      </c>
      <c r="E80" s="12"/>
      <c r="F80" s="12"/>
      <c r="G80" s="12"/>
      <c r="H80" s="12" t="s">
        <v>671</v>
      </c>
      <c r="I80" s="11">
        <v>424158.3952699998</v>
      </c>
      <c r="J80" s="11">
        <v>1005600.828316137</v>
      </c>
      <c r="K80" s="11">
        <v>581442.43304613722</v>
      </c>
      <c r="L80" s="11">
        <v>2078820.9267583368</v>
      </c>
      <c r="M80" s="11">
        <v>1049388.7899902465</v>
      </c>
      <c r="N80" s="11">
        <v>0</v>
      </c>
      <c r="O80" s="11">
        <v>1823894.4413747224</v>
      </c>
      <c r="P80" s="11">
        <v>1045512.2769060635</v>
      </c>
      <c r="Q80" s="11">
        <v>0</v>
      </c>
      <c r="R80" s="11">
        <v>1964103.9939772636</v>
      </c>
      <c r="S80" s="11">
        <v>1047209.3295421897</v>
      </c>
      <c r="T80" s="11">
        <v>0</v>
      </c>
      <c r="U80" s="11">
        <v>1941706.4860011465</v>
      </c>
      <c r="V80" s="11">
        <v>1047765.651154784</v>
      </c>
      <c r="W80" s="11">
        <v>0</v>
      </c>
    </row>
    <row r="81" spans="1:23" ht="16.2" x14ac:dyDescent="0.3">
      <c r="A81" s="13" t="s">
        <v>306</v>
      </c>
      <c r="B81" s="13" t="s">
        <v>306</v>
      </c>
      <c r="C81" s="12" t="s">
        <v>49</v>
      </c>
      <c r="D81" s="12" t="s">
        <v>13</v>
      </c>
      <c r="E81" s="12"/>
      <c r="F81" s="12"/>
      <c r="G81" s="12"/>
      <c r="H81" s="12" t="s">
        <v>675</v>
      </c>
      <c r="I81" s="11">
        <v>526914.42809085664</v>
      </c>
      <c r="J81" s="11">
        <v>1081233.8316943864</v>
      </c>
      <c r="K81" s="11">
        <v>554319.40360352979</v>
      </c>
      <c r="L81" s="11">
        <v>1636221.9787471911</v>
      </c>
      <c r="M81" s="11">
        <v>1112108.9473980221</v>
      </c>
      <c r="N81" s="11">
        <v>0</v>
      </c>
      <c r="O81" s="11">
        <v>1410615.1104847682</v>
      </c>
      <c r="P81" s="11">
        <v>1109212.8688626888</v>
      </c>
      <c r="Q81" s="11">
        <v>0</v>
      </c>
      <c r="R81" s="11">
        <v>1540387.4879151115</v>
      </c>
      <c r="S81" s="11">
        <v>1110502.9869215041</v>
      </c>
      <c r="T81" s="11">
        <v>0</v>
      </c>
      <c r="U81" s="11">
        <v>1508713.387901878</v>
      </c>
      <c r="V81" s="11">
        <v>1110869.300865619</v>
      </c>
      <c r="W81" s="11">
        <v>0</v>
      </c>
    </row>
    <row r="82" spans="1:23" ht="16.2" x14ac:dyDescent="0.3">
      <c r="A82" s="13" t="s">
        <v>308</v>
      </c>
      <c r="B82" s="13" t="s">
        <v>308</v>
      </c>
      <c r="C82" s="12" t="s">
        <v>920</v>
      </c>
      <c r="D82" s="12" t="s">
        <v>28</v>
      </c>
      <c r="E82" s="12" t="s">
        <v>14</v>
      </c>
      <c r="F82" s="12"/>
      <c r="G82" s="12"/>
      <c r="H82" s="12" t="s">
        <v>919</v>
      </c>
      <c r="I82" s="11">
        <v>18519.045115176814</v>
      </c>
      <c r="J82" s="11">
        <v>125065.96603773144</v>
      </c>
      <c r="K82" s="11">
        <v>106546.92092255462</v>
      </c>
      <c r="L82" s="11">
        <v>58437.414039365409</v>
      </c>
      <c r="M82" s="11">
        <v>125813.17594559139</v>
      </c>
      <c r="N82" s="11">
        <v>67375.761906225976</v>
      </c>
      <c r="O82" s="11">
        <v>158560.3294605948</v>
      </c>
      <c r="P82" s="11">
        <v>127066.61130544795</v>
      </c>
      <c r="Q82" s="11">
        <v>0</v>
      </c>
      <c r="R82" s="11">
        <v>57222.51197327394</v>
      </c>
      <c r="S82" s="11">
        <v>125778.50933045468</v>
      </c>
      <c r="T82" s="11">
        <v>68555.997357180735</v>
      </c>
      <c r="U82" s="11">
        <v>158560.3294605948</v>
      </c>
      <c r="V82" s="11">
        <v>127067.89145502882</v>
      </c>
      <c r="W82" s="11">
        <v>0</v>
      </c>
    </row>
    <row r="83" spans="1:23" ht="16.2" x14ac:dyDescent="0.3">
      <c r="A83" s="13" t="s">
        <v>309</v>
      </c>
      <c r="B83" s="13" t="s">
        <v>309</v>
      </c>
      <c r="C83" s="12" t="s">
        <v>918</v>
      </c>
      <c r="D83" s="12" t="s">
        <v>13</v>
      </c>
      <c r="E83" s="12"/>
      <c r="F83" s="12"/>
      <c r="G83" s="12" t="s">
        <v>686</v>
      </c>
      <c r="H83" s="12" t="s">
        <v>660</v>
      </c>
      <c r="I83" s="11">
        <v>21202065.098723862</v>
      </c>
      <c r="J83" s="11">
        <v>626403.68952004309</v>
      </c>
      <c r="K83" s="11">
        <v>0</v>
      </c>
      <c r="L83" s="11">
        <v>4297916.4794765431</v>
      </c>
      <c r="M83" s="11">
        <v>167081.30053040353</v>
      </c>
      <c r="N83" s="11">
        <v>0</v>
      </c>
      <c r="O83" s="11">
        <v>3830871.4480590001</v>
      </c>
      <c r="P83" s="11">
        <v>158273.1736703981</v>
      </c>
      <c r="Q83" s="11">
        <v>0</v>
      </c>
      <c r="R83" s="11">
        <v>4072366.9685827759</v>
      </c>
      <c r="S83" s="11">
        <v>162139.2216191992</v>
      </c>
      <c r="T83" s="11">
        <v>0</v>
      </c>
      <c r="U83" s="11">
        <v>4063236.8831563611</v>
      </c>
      <c r="V83" s="11">
        <v>163388.34241903963</v>
      </c>
      <c r="W83" s="11">
        <v>0</v>
      </c>
    </row>
    <row r="84" spans="1:23" ht="16.2" x14ac:dyDescent="0.3">
      <c r="A84" s="13" t="s">
        <v>310</v>
      </c>
      <c r="B84" s="13" t="s">
        <v>310</v>
      </c>
      <c r="C84" s="12" t="s">
        <v>50</v>
      </c>
      <c r="D84" s="12" t="s">
        <v>13</v>
      </c>
      <c r="E84" s="12"/>
      <c r="F84" s="12"/>
      <c r="G84" s="12"/>
      <c r="H84" s="12" t="s">
        <v>733</v>
      </c>
      <c r="I84" s="11">
        <v>1126912.642410924</v>
      </c>
      <c r="J84" s="11">
        <v>1112448.7516471522</v>
      </c>
      <c r="K84" s="11">
        <v>0</v>
      </c>
      <c r="L84" s="11">
        <v>1826192.7050168552</v>
      </c>
      <c r="M84" s="11">
        <v>1148253.8020955478</v>
      </c>
      <c r="N84" s="11">
        <v>0</v>
      </c>
      <c r="O84" s="11">
        <v>1609992.0243116419</v>
      </c>
      <c r="P84" s="11">
        <v>1145036.5804297882</v>
      </c>
      <c r="Q84" s="11">
        <v>0</v>
      </c>
      <c r="R84" s="11">
        <v>1729238.4578699707</v>
      </c>
      <c r="S84" s="11">
        <v>1146436.317427496</v>
      </c>
      <c r="T84" s="11">
        <v>0</v>
      </c>
      <c r="U84" s="11">
        <v>1709768.277273057</v>
      </c>
      <c r="V84" s="11">
        <v>1146921.9652737086</v>
      </c>
      <c r="W84" s="11">
        <v>0</v>
      </c>
    </row>
    <row r="85" spans="1:23" ht="16.2" x14ac:dyDescent="0.3">
      <c r="A85" s="13" t="s">
        <v>311</v>
      </c>
      <c r="B85" s="13" t="s">
        <v>311</v>
      </c>
      <c r="C85" s="12" t="s">
        <v>51</v>
      </c>
      <c r="D85" s="12" t="s">
        <v>13</v>
      </c>
      <c r="E85" s="12"/>
      <c r="F85" s="12"/>
      <c r="G85" s="12"/>
      <c r="H85" s="12" t="s">
        <v>764</v>
      </c>
      <c r="I85" s="11">
        <v>69919.906233269372</v>
      </c>
      <c r="J85" s="11">
        <v>1269587.0553777642</v>
      </c>
      <c r="K85" s="11">
        <v>1199667.1491444949</v>
      </c>
      <c r="L85" s="11">
        <v>2405978.6895906539</v>
      </c>
      <c r="M85" s="11">
        <v>1317957.2158094002</v>
      </c>
      <c r="N85" s="11">
        <v>0</v>
      </c>
      <c r="O85" s="11">
        <v>2092059.4133486119</v>
      </c>
      <c r="P85" s="11">
        <v>1313498.1897392934</v>
      </c>
      <c r="Q85" s="11">
        <v>0</v>
      </c>
      <c r="R85" s="11">
        <v>2268670.8599298745</v>
      </c>
      <c r="S85" s="11">
        <v>1315479.3409345082</v>
      </c>
      <c r="T85" s="11">
        <v>0</v>
      </c>
      <c r="U85" s="11">
        <v>2232818.8637171183</v>
      </c>
      <c r="V85" s="11">
        <v>1316056.1001878332</v>
      </c>
      <c r="W85" s="11">
        <v>0</v>
      </c>
    </row>
    <row r="86" spans="1:23" ht="16.2" x14ac:dyDescent="0.3">
      <c r="A86" s="13" t="s">
        <v>312</v>
      </c>
      <c r="B86" s="13" t="s">
        <v>312</v>
      </c>
      <c r="C86" s="12" t="s">
        <v>917</v>
      </c>
      <c r="D86" s="12" t="s">
        <v>13</v>
      </c>
      <c r="E86" s="12" t="s">
        <v>14</v>
      </c>
      <c r="F86" s="12"/>
      <c r="G86" s="12"/>
      <c r="H86" s="12" t="s">
        <v>916</v>
      </c>
      <c r="I86" s="11">
        <v>313142.7247437383</v>
      </c>
      <c r="J86" s="11">
        <v>671431.47612007079</v>
      </c>
      <c r="K86" s="11">
        <v>358288.75137633248</v>
      </c>
      <c r="L86" s="11">
        <v>259793.42293830635</v>
      </c>
      <c r="M86" s="11">
        <v>672521.30265158066</v>
      </c>
      <c r="N86" s="11">
        <v>412727.87971327431</v>
      </c>
      <c r="O86" s="11">
        <v>688660.43548920366</v>
      </c>
      <c r="P86" s="11">
        <v>678522.92275056348</v>
      </c>
      <c r="Q86" s="11">
        <v>0</v>
      </c>
      <c r="R86" s="11">
        <v>255588.93937668839</v>
      </c>
      <c r="S86" s="11">
        <v>672397.26025970257</v>
      </c>
      <c r="T86" s="11">
        <v>416808.32088301418</v>
      </c>
      <c r="U86" s="11">
        <v>688660.43548920355</v>
      </c>
      <c r="V86" s="11">
        <v>678531.02971752873</v>
      </c>
      <c r="W86" s="11">
        <v>0</v>
      </c>
    </row>
    <row r="87" spans="1:23" ht="16.2" x14ac:dyDescent="0.3">
      <c r="A87" s="13" t="s">
        <v>313</v>
      </c>
      <c r="B87" s="13" t="s">
        <v>313</v>
      </c>
      <c r="C87" s="12" t="s">
        <v>52</v>
      </c>
      <c r="D87" s="12" t="s">
        <v>13</v>
      </c>
      <c r="E87" s="12" t="s">
        <v>14</v>
      </c>
      <c r="F87" s="12"/>
      <c r="G87" s="12"/>
      <c r="H87" s="12" t="s">
        <v>915</v>
      </c>
      <c r="I87" s="11">
        <v>42561.357138802588</v>
      </c>
      <c r="J87" s="11">
        <v>210933.97924459347</v>
      </c>
      <c r="K87" s="11">
        <v>168372.62210579088</v>
      </c>
      <c r="L87" s="11">
        <v>158008.06072747006</v>
      </c>
      <c r="M87" s="11">
        <v>214033.28306117354</v>
      </c>
      <c r="N87" s="11">
        <v>56025.222333703481</v>
      </c>
      <c r="O87" s="11">
        <v>342986.35943519929</v>
      </c>
      <c r="P87" s="11">
        <v>216237.11623463861</v>
      </c>
      <c r="Q87" s="11">
        <v>0</v>
      </c>
      <c r="R87" s="11">
        <v>150574.67003212188</v>
      </c>
      <c r="S87" s="11">
        <v>213865.16302975995</v>
      </c>
      <c r="T87" s="11">
        <v>63290.492997638066</v>
      </c>
      <c r="U87" s="11">
        <v>342986.35943519929</v>
      </c>
      <c r="V87" s="11">
        <v>216239.29148968193</v>
      </c>
      <c r="W87" s="11">
        <v>0</v>
      </c>
    </row>
    <row r="88" spans="1:23" ht="16.2" x14ac:dyDescent="0.3">
      <c r="A88" s="13" t="s">
        <v>315</v>
      </c>
      <c r="B88" s="13" t="s">
        <v>315</v>
      </c>
      <c r="C88" s="12" t="s">
        <v>914</v>
      </c>
      <c r="D88" s="12" t="s">
        <v>13</v>
      </c>
      <c r="E88" s="12"/>
      <c r="F88" s="12"/>
      <c r="G88" s="12"/>
      <c r="H88" s="12" t="s">
        <v>733</v>
      </c>
      <c r="I88" s="11">
        <v>0</v>
      </c>
      <c r="J88" s="11">
        <v>90985.95038926744</v>
      </c>
      <c r="K88" s="11">
        <v>90985.95038926744</v>
      </c>
      <c r="L88" s="11">
        <v>36101.703693485746</v>
      </c>
      <c r="M88" s="11">
        <v>90991.288289790507</v>
      </c>
      <c r="N88" s="11">
        <v>54889.584596304761</v>
      </c>
      <c r="O88" s="11">
        <v>27669.003642108808</v>
      </c>
      <c r="P88" s="11">
        <v>90990.638364802056</v>
      </c>
      <c r="Q88" s="11">
        <v>63321.634722693248</v>
      </c>
      <c r="R88" s="11">
        <v>33473.765931611575</v>
      </c>
      <c r="S88" s="11">
        <v>90990.949040518681</v>
      </c>
      <c r="T88" s="11">
        <v>57517.183108907106</v>
      </c>
      <c r="U88" s="11">
        <v>30326.77169875288</v>
      </c>
      <c r="V88" s="11">
        <v>90990.977601046354</v>
      </c>
      <c r="W88" s="11">
        <v>60664.20590229347</v>
      </c>
    </row>
    <row r="89" spans="1:23" ht="16.2" x14ac:dyDescent="0.3">
      <c r="A89" s="15" t="s">
        <v>226</v>
      </c>
      <c r="B89" s="13" t="s">
        <v>226</v>
      </c>
      <c r="C89" s="12" t="s">
        <v>913</v>
      </c>
      <c r="D89" s="12" t="s">
        <v>219</v>
      </c>
      <c r="E89" s="12"/>
      <c r="F89" s="12"/>
      <c r="G89" s="12"/>
      <c r="H89" s="12" t="s">
        <v>704</v>
      </c>
      <c r="I89" s="11">
        <v>45.132232720747034</v>
      </c>
      <c r="J89" s="11">
        <v>4283.3654646895384</v>
      </c>
      <c r="K89" s="11">
        <v>4238.2332319687912</v>
      </c>
      <c r="L89" s="11">
        <v>6587.5719503955743</v>
      </c>
      <c r="M89" s="11">
        <v>4426.5864660772895</v>
      </c>
      <c r="N89" s="11">
        <v>0</v>
      </c>
      <c r="O89" s="11">
        <v>5763.5401579038298</v>
      </c>
      <c r="P89" s="11">
        <v>4412.5066859489225</v>
      </c>
      <c r="Q89" s="11">
        <v>0</v>
      </c>
      <c r="R89" s="11">
        <v>6212.4386374035057</v>
      </c>
      <c r="S89" s="11">
        <v>4418.9570667720454</v>
      </c>
      <c r="T89" s="11">
        <v>0</v>
      </c>
      <c r="U89" s="11">
        <v>6138.6734708958984</v>
      </c>
      <c r="V89" s="11">
        <v>4420.1358946327509</v>
      </c>
      <c r="W89" s="11">
        <v>0</v>
      </c>
    </row>
    <row r="90" spans="1:23" ht="16.2" x14ac:dyDescent="0.3">
      <c r="A90" s="15" t="s">
        <v>227</v>
      </c>
      <c r="B90" s="15" t="s">
        <v>227</v>
      </c>
      <c r="C90" s="12" t="s">
        <v>912</v>
      </c>
      <c r="D90" s="12" t="s">
        <v>219</v>
      </c>
      <c r="E90" s="12"/>
      <c r="F90" s="12"/>
      <c r="G90" s="12"/>
      <c r="H90" s="12" t="s">
        <v>911</v>
      </c>
      <c r="I90" s="11">
        <v>3217.5164174002953</v>
      </c>
      <c r="J90" s="11">
        <v>311126.14548411884</v>
      </c>
      <c r="K90" s="11">
        <v>307908.62906671857</v>
      </c>
      <c r="L90" s="11">
        <v>456773.83931028412</v>
      </c>
      <c r="M90" s="11">
        <v>317679.77932065685</v>
      </c>
      <c r="N90" s="11">
        <v>0</v>
      </c>
      <c r="O90" s="11">
        <v>378365.93432343029</v>
      </c>
      <c r="P90" s="11">
        <v>316916.8276127337</v>
      </c>
      <c r="Q90" s="11">
        <v>0</v>
      </c>
      <c r="R90" s="11">
        <v>426349.61769705161</v>
      </c>
      <c r="S90" s="11">
        <v>317278.46713283053</v>
      </c>
      <c r="T90" s="11">
        <v>0</v>
      </c>
      <c r="U90" s="11">
        <v>408790.15593666281</v>
      </c>
      <c r="V90" s="11">
        <v>317318.12546175555</v>
      </c>
      <c r="W90" s="11">
        <v>0</v>
      </c>
    </row>
    <row r="91" spans="1:23" ht="16.2" x14ac:dyDescent="0.3">
      <c r="A91" s="13" t="s">
        <v>316</v>
      </c>
      <c r="B91" s="13" t="s">
        <v>316</v>
      </c>
      <c r="C91" s="12" t="s">
        <v>53</v>
      </c>
      <c r="D91" s="12" t="s">
        <v>28</v>
      </c>
      <c r="E91" s="12" t="s">
        <v>14</v>
      </c>
      <c r="F91" s="12"/>
      <c r="G91" s="12"/>
      <c r="H91" s="12" t="s">
        <v>910</v>
      </c>
      <c r="I91" s="11">
        <v>4551.5989605238065</v>
      </c>
      <c r="J91" s="11">
        <v>55134.902284178148</v>
      </c>
      <c r="K91" s="11">
        <v>50583.303323654342</v>
      </c>
      <c r="L91" s="11">
        <v>34476.296965901027</v>
      </c>
      <c r="M91" s="11">
        <v>55789.174388842963</v>
      </c>
      <c r="N91" s="11">
        <v>21312.877422941936</v>
      </c>
      <c r="O91" s="11">
        <v>77217.115652235225</v>
      </c>
      <c r="P91" s="11">
        <v>56407.124955738138</v>
      </c>
      <c r="Q91" s="11">
        <v>0</v>
      </c>
      <c r="R91" s="11">
        <v>33426.184880432535</v>
      </c>
      <c r="S91" s="11">
        <v>55759.796598040019</v>
      </c>
      <c r="T91" s="11">
        <v>22333.611717607484</v>
      </c>
      <c r="U91" s="11">
        <v>77217.115652235225</v>
      </c>
      <c r="V91" s="11">
        <v>56407.629834828171</v>
      </c>
      <c r="W91" s="11">
        <v>0</v>
      </c>
    </row>
    <row r="92" spans="1:23" ht="16.2" x14ac:dyDescent="0.3">
      <c r="A92" s="13" t="s">
        <v>317</v>
      </c>
      <c r="B92" s="13" t="s">
        <v>317</v>
      </c>
      <c r="C92" s="12" t="s">
        <v>909</v>
      </c>
      <c r="D92" s="12" t="s">
        <v>744</v>
      </c>
      <c r="E92" s="12"/>
      <c r="F92" s="12"/>
      <c r="G92" s="12"/>
      <c r="H92" s="12" t="s">
        <v>771</v>
      </c>
      <c r="I92" s="11">
        <v>0</v>
      </c>
      <c r="J92" s="11">
        <v>12185.836509886456</v>
      </c>
      <c r="K92" s="11">
        <v>12185.836509886456</v>
      </c>
      <c r="L92" s="11">
        <v>0</v>
      </c>
      <c r="M92" s="11">
        <v>12189.445220923764</v>
      </c>
      <c r="N92" s="11">
        <v>12189.445220923764</v>
      </c>
      <c r="O92" s="11">
        <v>0</v>
      </c>
      <c r="P92" s="11">
        <v>12189.004958832022</v>
      </c>
      <c r="Q92" s="11">
        <v>12189.004958832022</v>
      </c>
      <c r="R92" s="11">
        <v>0</v>
      </c>
      <c r="S92" s="11">
        <v>12189.215326539266</v>
      </c>
      <c r="T92" s="11">
        <v>12189.215326539266</v>
      </c>
      <c r="U92" s="11">
        <v>0</v>
      </c>
      <c r="V92" s="11">
        <v>12189.234844367382</v>
      </c>
      <c r="W92" s="11">
        <v>12189.234844367382</v>
      </c>
    </row>
    <row r="93" spans="1:23" ht="16.2" x14ac:dyDescent="0.3">
      <c r="A93" s="13" t="s">
        <v>318</v>
      </c>
      <c r="B93" s="13" t="s">
        <v>318</v>
      </c>
      <c r="C93" s="12" t="s">
        <v>908</v>
      </c>
      <c r="D93" s="12" t="s">
        <v>13</v>
      </c>
      <c r="E93" s="12" t="s">
        <v>14</v>
      </c>
      <c r="F93" s="12"/>
      <c r="G93" s="12"/>
      <c r="H93" s="12" t="s">
        <v>907</v>
      </c>
      <c r="I93" s="11">
        <v>869998.52897168742</v>
      </c>
      <c r="J93" s="11">
        <v>137567.8222003163</v>
      </c>
      <c r="K93" s="11">
        <v>0</v>
      </c>
      <c r="L93" s="11">
        <v>227442.35338663758</v>
      </c>
      <c r="M93" s="11">
        <v>135559.41159390798</v>
      </c>
      <c r="N93" s="11">
        <v>0</v>
      </c>
      <c r="O93" s="11">
        <v>458111.49303511472</v>
      </c>
      <c r="P93" s="11">
        <v>136392.53199036888</v>
      </c>
      <c r="Q93" s="11">
        <v>0</v>
      </c>
      <c r="R93" s="11">
        <v>219690.48981020242</v>
      </c>
      <c r="S93" s="11">
        <v>135345.70020988063</v>
      </c>
      <c r="T93" s="11">
        <v>0</v>
      </c>
      <c r="U93" s="11">
        <v>462597.54209526873</v>
      </c>
      <c r="V93" s="11">
        <v>136516.9379822106</v>
      </c>
      <c r="W93" s="11">
        <v>0</v>
      </c>
    </row>
    <row r="94" spans="1:23" ht="16.2" x14ac:dyDescent="0.3">
      <c r="A94" s="13" t="s">
        <v>319</v>
      </c>
      <c r="B94" s="13" t="s">
        <v>319</v>
      </c>
      <c r="C94" s="12" t="s">
        <v>54</v>
      </c>
      <c r="D94" s="12" t="s">
        <v>13</v>
      </c>
      <c r="E94" s="12"/>
      <c r="F94" s="12"/>
      <c r="G94" s="12"/>
      <c r="H94" s="12" t="s">
        <v>906</v>
      </c>
      <c r="I94" s="11">
        <v>122616.52734419533</v>
      </c>
      <c r="J94" s="11">
        <v>500114.58525336825</v>
      </c>
      <c r="K94" s="11">
        <v>377498.0579091729</v>
      </c>
      <c r="L94" s="11">
        <v>1315852.3172899755</v>
      </c>
      <c r="M94" s="11">
        <v>525887.52071089391</v>
      </c>
      <c r="N94" s="11">
        <v>0</v>
      </c>
      <c r="O94" s="11">
        <v>1135679.6113726501</v>
      </c>
      <c r="P94" s="11">
        <v>523375.11181663198</v>
      </c>
      <c r="Q94" s="11">
        <v>0</v>
      </c>
      <c r="R94" s="11">
        <v>1238093.3387810609</v>
      </c>
      <c r="S94" s="11">
        <v>524508.78552220075</v>
      </c>
      <c r="T94" s="11">
        <v>0</v>
      </c>
      <c r="U94" s="11">
        <v>1215255.825076072</v>
      </c>
      <c r="V94" s="11">
        <v>524795.12280312227</v>
      </c>
      <c r="W94" s="11">
        <v>0</v>
      </c>
    </row>
    <row r="95" spans="1:23" ht="16.2" x14ac:dyDescent="0.3">
      <c r="A95" s="13" t="s">
        <v>320</v>
      </c>
      <c r="B95" s="13" t="s">
        <v>320</v>
      </c>
      <c r="C95" s="12" t="s">
        <v>55</v>
      </c>
      <c r="D95" s="12" t="s">
        <v>28</v>
      </c>
      <c r="E95" s="12" t="s">
        <v>14</v>
      </c>
      <c r="F95" s="12"/>
      <c r="G95" s="12"/>
      <c r="H95" s="12" t="s">
        <v>670</v>
      </c>
      <c r="I95" s="11">
        <v>67931.126689078621</v>
      </c>
      <c r="J95" s="11">
        <v>43417.134633042071</v>
      </c>
      <c r="K95" s="11">
        <v>0</v>
      </c>
      <c r="L95" s="11">
        <v>30080.266149427873</v>
      </c>
      <c r="M95" s="11">
        <v>42336.944710920921</v>
      </c>
      <c r="N95" s="11">
        <v>12256.678561493049</v>
      </c>
      <c r="O95" s="11">
        <v>56503.947869640149</v>
      </c>
      <c r="P95" s="11">
        <v>42660.019154140318</v>
      </c>
      <c r="Q95" s="11">
        <v>0</v>
      </c>
      <c r="R95" s="11">
        <v>29285.409945681473</v>
      </c>
      <c r="S95" s="11">
        <v>42314.800078044907</v>
      </c>
      <c r="T95" s="11">
        <v>13029.390132363435</v>
      </c>
      <c r="U95" s="11">
        <v>56980.606835077968</v>
      </c>
      <c r="V95" s="11">
        <v>42673.464101920224</v>
      </c>
      <c r="W95" s="11">
        <v>0</v>
      </c>
    </row>
    <row r="96" spans="1:23" ht="16.2" x14ac:dyDescent="0.3">
      <c r="A96" s="15" t="s">
        <v>228</v>
      </c>
      <c r="B96" s="13" t="s">
        <v>228</v>
      </c>
      <c r="C96" s="12" t="s">
        <v>598</v>
      </c>
      <c r="D96" s="12" t="s">
        <v>219</v>
      </c>
      <c r="E96" s="12"/>
      <c r="F96" s="12"/>
      <c r="G96" s="12"/>
      <c r="H96" s="12" t="s">
        <v>673</v>
      </c>
      <c r="I96" s="11">
        <v>29432.807552263137</v>
      </c>
      <c r="J96" s="11">
        <v>3002884.8823769586</v>
      </c>
      <c r="K96" s="11">
        <v>2973452.0748246955</v>
      </c>
      <c r="L96" s="11">
        <v>5450430.9047658984</v>
      </c>
      <c r="M96" s="11">
        <v>3118129.1946006562</v>
      </c>
      <c r="N96" s="11">
        <v>0</v>
      </c>
      <c r="O96" s="11">
        <v>4747297.0259322952</v>
      </c>
      <c r="P96" s="11">
        <v>3106775.3870320017</v>
      </c>
      <c r="Q96" s="11">
        <v>0</v>
      </c>
      <c r="R96" s="11">
        <v>5142019.9448947646</v>
      </c>
      <c r="S96" s="11">
        <v>3112139.4983053836</v>
      </c>
      <c r="T96" s="11">
        <v>0</v>
      </c>
      <c r="U96" s="11">
        <v>5055707.9858034309</v>
      </c>
      <c r="V96" s="11">
        <v>3112764.9290707204</v>
      </c>
      <c r="W96" s="11">
        <v>0</v>
      </c>
    </row>
    <row r="97" spans="1:23" ht="16.2" x14ac:dyDescent="0.3">
      <c r="A97" s="13" t="s">
        <v>321</v>
      </c>
      <c r="B97" s="13" t="s">
        <v>321</v>
      </c>
      <c r="C97" s="12" t="s">
        <v>905</v>
      </c>
      <c r="D97" s="12" t="s">
        <v>13</v>
      </c>
      <c r="E97" s="12"/>
      <c r="F97" s="12"/>
      <c r="G97" s="12"/>
      <c r="H97" s="12" t="s">
        <v>771</v>
      </c>
      <c r="I97" s="11">
        <v>44955.548888325713</v>
      </c>
      <c r="J97" s="11">
        <v>1855267.0732884128</v>
      </c>
      <c r="K97" s="11">
        <v>1810311.5244000871</v>
      </c>
      <c r="L97" s="11">
        <v>2969002.3124945164</v>
      </c>
      <c r="M97" s="11">
        <v>1917982.7964638844</v>
      </c>
      <c r="N97" s="11">
        <v>0</v>
      </c>
      <c r="O97" s="11">
        <v>2594397.3689207975</v>
      </c>
      <c r="P97" s="11">
        <v>1912126.571367454</v>
      </c>
      <c r="Q97" s="11">
        <v>0</v>
      </c>
      <c r="R97" s="11">
        <v>2800720.0343455276</v>
      </c>
      <c r="S97" s="11">
        <v>1914736.8656874099</v>
      </c>
      <c r="T97" s="11">
        <v>0</v>
      </c>
      <c r="U97" s="11">
        <v>2767001.380107421</v>
      </c>
      <c r="V97" s="11">
        <v>1915475.46649074</v>
      </c>
      <c r="W97" s="11">
        <v>0</v>
      </c>
    </row>
    <row r="98" spans="1:23" ht="16.2" x14ac:dyDescent="0.3">
      <c r="A98" s="13" t="s">
        <v>322</v>
      </c>
      <c r="B98" s="13" t="s">
        <v>322</v>
      </c>
      <c r="C98" s="12" t="s">
        <v>904</v>
      </c>
      <c r="D98" s="12" t="s">
        <v>13</v>
      </c>
      <c r="E98" s="12"/>
      <c r="F98" s="12"/>
      <c r="G98" s="12"/>
      <c r="H98" s="12" t="s">
        <v>671</v>
      </c>
      <c r="I98" s="11">
        <v>201645.13767935598</v>
      </c>
      <c r="J98" s="11">
        <v>981837.10886037804</v>
      </c>
      <c r="K98" s="11">
        <v>780191.971181022</v>
      </c>
      <c r="L98" s="11">
        <v>1994830.4461047086</v>
      </c>
      <c r="M98" s="11">
        <v>1022328.7310035318</v>
      </c>
      <c r="N98" s="11">
        <v>0</v>
      </c>
      <c r="O98" s="11">
        <v>1739137.523550136</v>
      </c>
      <c r="P98" s="11">
        <v>1018662.0960090541</v>
      </c>
      <c r="Q98" s="11">
        <v>0</v>
      </c>
      <c r="R98" s="11">
        <v>1882145.5212400877</v>
      </c>
      <c r="S98" s="11">
        <v>1020277.0129196359</v>
      </c>
      <c r="T98" s="11">
        <v>0</v>
      </c>
      <c r="U98" s="11">
        <v>1854712.4835715985</v>
      </c>
      <c r="V98" s="11">
        <v>1020781.2759231381</v>
      </c>
      <c r="W98" s="11">
        <v>0</v>
      </c>
    </row>
    <row r="99" spans="1:23" ht="16.2" x14ac:dyDescent="0.3">
      <c r="A99" s="13" t="s">
        <v>903</v>
      </c>
      <c r="B99" s="13" t="s">
        <v>903</v>
      </c>
      <c r="C99" s="12" t="s">
        <v>902</v>
      </c>
      <c r="D99" s="12" t="s">
        <v>13</v>
      </c>
      <c r="E99" s="12" t="s">
        <v>14</v>
      </c>
      <c r="F99" s="12"/>
      <c r="G99" s="12"/>
      <c r="H99" s="12" t="s">
        <v>767</v>
      </c>
      <c r="I99" s="11">
        <v>460149.63045613072</v>
      </c>
      <c r="J99" s="11">
        <v>0</v>
      </c>
      <c r="K99" s="11">
        <v>0</v>
      </c>
      <c r="L99" s="11">
        <v>49426.833455126696</v>
      </c>
      <c r="M99" s="11">
        <v>0</v>
      </c>
      <c r="N99" s="11">
        <v>0</v>
      </c>
      <c r="O99" s="11">
        <v>191608.17810773809</v>
      </c>
      <c r="P99" s="11">
        <v>0</v>
      </c>
      <c r="Q99" s="11">
        <v>0</v>
      </c>
      <c r="R99" s="11">
        <v>49426.833455126696</v>
      </c>
      <c r="S99" s="11">
        <v>0</v>
      </c>
      <c r="T99" s="11">
        <v>0</v>
      </c>
      <c r="U99" s="11">
        <v>191608.17810773809</v>
      </c>
      <c r="V99" s="11">
        <v>0</v>
      </c>
      <c r="W99" s="11">
        <v>0</v>
      </c>
    </row>
    <row r="100" spans="1:23" ht="16.2" x14ac:dyDescent="0.3">
      <c r="A100" s="13" t="s">
        <v>323</v>
      </c>
      <c r="B100" s="13" t="s">
        <v>323</v>
      </c>
      <c r="C100" s="12" t="s">
        <v>56</v>
      </c>
      <c r="D100" s="12" t="s">
        <v>13</v>
      </c>
      <c r="E100" s="12"/>
      <c r="F100" s="12"/>
      <c r="G100" s="12"/>
      <c r="H100" s="12" t="s">
        <v>901</v>
      </c>
      <c r="I100" s="11">
        <v>1582001.1233412272</v>
      </c>
      <c r="J100" s="11">
        <v>307262.49601136183</v>
      </c>
      <c r="K100" s="11">
        <v>0</v>
      </c>
      <c r="L100" s="11">
        <v>1098603.7683716496</v>
      </c>
      <c r="M100" s="11">
        <v>287907.20944814989</v>
      </c>
      <c r="N100" s="11">
        <v>0</v>
      </c>
      <c r="O100" s="11">
        <v>969750.65219665214</v>
      </c>
      <c r="P100" s="11">
        <v>285968.85884006083</v>
      </c>
      <c r="Q100" s="11">
        <v>0</v>
      </c>
      <c r="R100" s="11">
        <v>1040114.4880076553</v>
      </c>
      <c r="S100" s="11">
        <v>286798.79734463233</v>
      </c>
      <c r="T100" s="11">
        <v>0</v>
      </c>
      <c r="U100" s="11">
        <v>1029927.3284045365</v>
      </c>
      <c r="V100" s="11">
        <v>287117.93363362394</v>
      </c>
      <c r="W100" s="11">
        <v>0</v>
      </c>
    </row>
    <row r="101" spans="1:23" ht="16.2" x14ac:dyDescent="0.3">
      <c r="A101" s="13" t="s">
        <v>324</v>
      </c>
      <c r="B101" s="13" t="s">
        <v>324</v>
      </c>
      <c r="C101" s="12" t="s">
        <v>582</v>
      </c>
      <c r="D101" s="12" t="s">
        <v>13</v>
      </c>
      <c r="E101" s="12"/>
      <c r="F101" s="12"/>
      <c r="G101" s="12"/>
      <c r="H101" s="12" t="s">
        <v>862</v>
      </c>
      <c r="I101" s="11">
        <v>0</v>
      </c>
      <c r="J101" s="11">
        <v>497226.01510685543</v>
      </c>
      <c r="K101" s="11">
        <v>497226.01510685543</v>
      </c>
      <c r="L101" s="11">
        <v>904850.87936462555</v>
      </c>
      <c r="M101" s="11">
        <v>514187.73609506874</v>
      </c>
      <c r="N101" s="11">
        <v>0</v>
      </c>
      <c r="O101" s="11">
        <v>779668.92426483403</v>
      </c>
      <c r="P101" s="11">
        <v>512601.28546474286</v>
      </c>
      <c r="Q101" s="11">
        <v>0</v>
      </c>
      <c r="R101" s="11">
        <v>851817.60819019633</v>
      </c>
      <c r="S101" s="11">
        <v>513306.84362791386</v>
      </c>
      <c r="T101" s="11">
        <v>0</v>
      </c>
      <c r="U101" s="11">
        <v>833951.46992648684</v>
      </c>
      <c r="V101" s="11">
        <v>513509.91915991588</v>
      </c>
      <c r="W101" s="11">
        <v>0</v>
      </c>
    </row>
    <row r="102" spans="1:23" ht="16.2" x14ac:dyDescent="0.3">
      <c r="A102" s="13" t="s">
        <v>325</v>
      </c>
      <c r="B102" s="13" t="s">
        <v>325</v>
      </c>
      <c r="C102" s="12" t="s">
        <v>57</v>
      </c>
      <c r="D102" s="12" t="s">
        <v>744</v>
      </c>
      <c r="E102" s="12"/>
      <c r="F102" s="12"/>
      <c r="G102" s="12"/>
      <c r="H102" s="12" t="s">
        <v>673</v>
      </c>
      <c r="I102" s="11">
        <v>0</v>
      </c>
      <c r="J102" s="11">
        <v>760362.81772727706</v>
      </c>
      <c r="K102" s="11">
        <v>760362.81772727706</v>
      </c>
      <c r="L102" s="11">
        <v>0</v>
      </c>
      <c r="M102" s="11">
        <v>760435.26149748918</v>
      </c>
      <c r="N102" s="11">
        <v>760435.26149748918</v>
      </c>
      <c r="O102" s="11">
        <v>0</v>
      </c>
      <c r="P102" s="11">
        <v>760427.11712226272</v>
      </c>
      <c r="Q102" s="11">
        <v>760427.11712226272</v>
      </c>
      <c r="R102" s="11">
        <v>0</v>
      </c>
      <c r="S102" s="11">
        <v>760431.07609387836</v>
      </c>
      <c r="T102" s="11">
        <v>760431.07609387836</v>
      </c>
      <c r="U102" s="11">
        <v>0</v>
      </c>
      <c r="V102" s="11">
        <v>760431.30238128011</v>
      </c>
      <c r="W102" s="11">
        <v>760431.30238128011</v>
      </c>
    </row>
    <row r="103" spans="1:23" ht="16.2" x14ac:dyDescent="0.3">
      <c r="A103" s="13" t="s">
        <v>326</v>
      </c>
      <c r="B103" s="13" t="s">
        <v>326</v>
      </c>
      <c r="C103" s="12" t="s">
        <v>58</v>
      </c>
      <c r="D103" s="12" t="s">
        <v>28</v>
      </c>
      <c r="E103" s="12" t="s">
        <v>14</v>
      </c>
      <c r="F103" s="12"/>
      <c r="G103" s="12"/>
      <c r="H103" s="12" t="s">
        <v>810</v>
      </c>
      <c r="I103" s="11">
        <v>145349.39501949478</v>
      </c>
      <c r="J103" s="11">
        <v>90503.791864170693</v>
      </c>
      <c r="K103" s="11">
        <v>0</v>
      </c>
      <c r="L103" s="11">
        <v>47292.869681454846</v>
      </c>
      <c r="M103" s="11">
        <v>88173.980364613148</v>
      </c>
      <c r="N103" s="11">
        <v>40881.110683158302</v>
      </c>
      <c r="O103" s="11">
        <v>126008.22389923828</v>
      </c>
      <c r="P103" s="11">
        <v>89191.651794159756</v>
      </c>
      <c r="Q103" s="11">
        <v>0</v>
      </c>
      <c r="R103" s="11">
        <v>46760.195961592828</v>
      </c>
      <c r="S103" s="11">
        <v>88158.427407247553</v>
      </c>
      <c r="T103" s="11">
        <v>41398.231445654725</v>
      </c>
      <c r="U103" s="11">
        <v>126008.22389923828</v>
      </c>
      <c r="V103" s="11">
        <v>89192.617432633648</v>
      </c>
      <c r="W103" s="11">
        <v>0</v>
      </c>
    </row>
    <row r="104" spans="1:23" ht="16.2" x14ac:dyDescent="0.3">
      <c r="A104" s="13" t="s">
        <v>327</v>
      </c>
      <c r="B104" s="13" t="s">
        <v>327</v>
      </c>
      <c r="C104" s="12" t="s">
        <v>900</v>
      </c>
      <c r="D104" s="12" t="s">
        <v>13</v>
      </c>
      <c r="E104" s="12"/>
      <c r="F104" s="12"/>
      <c r="G104" s="12" t="s">
        <v>686</v>
      </c>
      <c r="H104" s="12" t="s">
        <v>675</v>
      </c>
      <c r="I104" s="11">
        <v>27614051.505058341</v>
      </c>
      <c r="J104" s="11">
        <v>3522894.7392015229</v>
      </c>
      <c r="K104" s="11">
        <v>0</v>
      </c>
      <c r="L104" s="11">
        <v>10371853.866721176</v>
      </c>
      <c r="M104" s="11">
        <v>3027816.6137256548</v>
      </c>
      <c r="N104" s="11">
        <v>0</v>
      </c>
      <c r="O104" s="11">
        <v>9180475.0270068962</v>
      </c>
      <c r="P104" s="11">
        <v>3007163.8986114357</v>
      </c>
      <c r="Q104" s="11">
        <v>0</v>
      </c>
      <c r="R104" s="11">
        <v>9811869.3576416653</v>
      </c>
      <c r="S104" s="11">
        <v>3016193.6273997109</v>
      </c>
      <c r="T104" s="11">
        <v>0</v>
      </c>
      <c r="U104" s="11">
        <v>9756366.471121138</v>
      </c>
      <c r="V104" s="11">
        <v>3019181.0041526486</v>
      </c>
      <c r="W104" s="11">
        <v>0</v>
      </c>
    </row>
    <row r="105" spans="1:23" ht="16.2" x14ac:dyDescent="0.3">
      <c r="A105" s="13" t="s">
        <v>328</v>
      </c>
      <c r="B105" s="13" t="s">
        <v>328</v>
      </c>
      <c r="C105" s="12" t="s">
        <v>899</v>
      </c>
      <c r="D105" s="12" t="s">
        <v>13</v>
      </c>
      <c r="E105" s="12"/>
      <c r="F105" s="12"/>
      <c r="G105" s="12"/>
      <c r="H105" s="12" t="s">
        <v>753</v>
      </c>
      <c r="I105" s="11">
        <v>0</v>
      </c>
      <c r="J105" s="11">
        <v>1230153.1514304399</v>
      </c>
      <c r="K105" s="11">
        <v>1230153.1514304399</v>
      </c>
      <c r="L105" s="11">
        <v>1923367.4772610087</v>
      </c>
      <c r="M105" s="11">
        <v>1269894.6057805791</v>
      </c>
      <c r="N105" s="11">
        <v>0</v>
      </c>
      <c r="O105" s="11">
        <v>1677899.0015452674</v>
      </c>
      <c r="P105" s="11">
        <v>1266223.2636897524</v>
      </c>
      <c r="Q105" s="11">
        <v>0</v>
      </c>
      <c r="R105" s="11">
        <v>1813584.7719941859</v>
      </c>
      <c r="S105" s="11">
        <v>1267833.7196712729</v>
      </c>
      <c r="T105" s="11">
        <v>0</v>
      </c>
      <c r="U105" s="11">
        <v>1790438.8770406279</v>
      </c>
      <c r="V105" s="11">
        <v>1268348.9194062324</v>
      </c>
      <c r="W105" s="11">
        <v>0</v>
      </c>
    </row>
    <row r="106" spans="1:23" ht="16.2" x14ac:dyDescent="0.3">
      <c r="A106" s="13" t="s">
        <v>329</v>
      </c>
      <c r="B106" s="13" t="s">
        <v>329</v>
      </c>
      <c r="C106" s="12" t="s">
        <v>59</v>
      </c>
      <c r="D106" s="12" t="s">
        <v>28</v>
      </c>
      <c r="E106" s="12" t="s">
        <v>14</v>
      </c>
      <c r="F106" s="12"/>
      <c r="G106" s="12"/>
      <c r="H106" s="12" t="s">
        <v>898</v>
      </c>
      <c r="I106" s="11">
        <v>15928.836508841654</v>
      </c>
      <c r="J106" s="11">
        <v>146039.46792885277</v>
      </c>
      <c r="K106" s="11">
        <v>130110.63142001111</v>
      </c>
      <c r="L106" s="11">
        <v>106931.82526461981</v>
      </c>
      <c r="M106" s="11">
        <v>148530.38984690703</v>
      </c>
      <c r="N106" s="11">
        <v>41598.564582287217</v>
      </c>
      <c r="O106" s="11">
        <v>172990.33131116524</v>
      </c>
      <c r="P106" s="11">
        <v>149392.83127360872</v>
      </c>
      <c r="Q106" s="11">
        <v>0</v>
      </c>
      <c r="R106" s="11">
        <v>102770.04919061287</v>
      </c>
      <c r="S106" s="11">
        <v>148439.13121259253</v>
      </c>
      <c r="T106" s="11">
        <v>45669.082021979659</v>
      </c>
      <c r="U106" s="11">
        <v>175682.26734579745</v>
      </c>
      <c r="V106" s="11">
        <v>149468.25369442429</v>
      </c>
      <c r="W106" s="11">
        <v>0</v>
      </c>
    </row>
    <row r="107" spans="1:23" ht="16.2" x14ac:dyDescent="0.3">
      <c r="A107" s="13" t="s">
        <v>330</v>
      </c>
      <c r="B107" s="13" t="s">
        <v>330</v>
      </c>
      <c r="C107" s="12" t="s">
        <v>60</v>
      </c>
      <c r="D107" s="12" t="s">
        <v>13</v>
      </c>
      <c r="E107" s="12" t="s">
        <v>14</v>
      </c>
      <c r="F107" s="12"/>
      <c r="G107" s="12"/>
      <c r="H107" s="12" t="s">
        <v>897</v>
      </c>
      <c r="I107" s="11">
        <v>61482.476276655754</v>
      </c>
      <c r="J107" s="11">
        <v>156838.56711854355</v>
      </c>
      <c r="K107" s="11">
        <v>95356.090841887795</v>
      </c>
      <c r="L107" s="11">
        <v>66616.298997795806</v>
      </c>
      <c r="M107" s="11">
        <v>157800.45561797917</v>
      </c>
      <c r="N107" s="11">
        <v>91184.156620183363</v>
      </c>
      <c r="O107" s="11">
        <v>175020.23844239715</v>
      </c>
      <c r="P107" s="11">
        <v>159143.78806832508</v>
      </c>
      <c r="Q107" s="11">
        <v>0</v>
      </c>
      <c r="R107" s="11">
        <v>65501.612652775206</v>
      </c>
      <c r="S107" s="11">
        <v>157767.99105412286</v>
      </c>
      <c r="T107" s="11">
        <v>92266.378401347654</v>
      </c>
      <c r="U107" s="11">
        <v>175020.23844239715</v>
      </c>
      <c r="V107" s="11">
        <v>159145.56205025144</v>
      </c>
      <c r="W107" s="11">
        <v>0</v>
      </c>
    </row>
    <row r="108" spans="1:23" ht="16.2" x14ac:dyDescent="0.3">
      <c r="A108" s="13" t="s">
        <v>331</v>
      </c>
      <c r="B108" s="13" t="s">
        <v>331</v>
      </c>
      <c r="C108" s="12" t="s">
        <v>61</v>
      </c>
      <c r="D108" s="12" t="s">
        <v>28</v>
      </c>
      <c r="E108" s="12" t="s">
        <v>14</v>
      </c>
      <c r="F108" s="12"/>
      <c r="G108" s="12"/>
      <c r="H108" s="12" t="s">
        <v>896</v>
      </c>
      <c r="I108" s="11">
        <v>202651.68466974428</v>
      </c>
      <c r="J108" s="11">
        <v>83643.89883462897</v>
      </c>
      <c r="K108" s="11">
        <v>0</v>
      </c>
      <c r="L108" s="11">
        <v>55053.368567754937</v>
      </c>
      <c r="M108" s="11">
        <v>79560.938871783379</v>
      </c>
      <c r="N108" s="11">
        <v>24507.570304028442</v>
      </c>
      <c r="O108" s="11">
        <v>94712.538055063967</v>
      </c>
      <c r="P108" s="11">
        <v>80409.202341741198</v>
      </c>
      <c r="Q108" s="11">
        <v>0</v>
      </c>
      <c r="R108" s="11">
        <v>53477.496016632467</v>
      </c>
      <c r="S108" s="11">
        <v>79517.283985704926</v>
      </c>
      <c r="T108" s="11">
        <v>26039.787969072459</v>
      </c>
      <c r="U108" s="11">
        <v>94712.538055063967</v>
      </c>
      <c r="V108" s="11">
        <v>80409.59653891089</v>
      </c>
      <c r="W108" s="11">
        <v>0</v>
      </c>
    </row>
    <row r="109" spans="1:23" ht="16.2" x14ac:dyDescent="0.3">
      <c r="A109" s="13" t="s">
        <v>332</v>
      </c>
      <c r="B109" s="13" t="s">
        <v>332</v>
      </c>
      <c r="C109" s="12" t="s">
        <v>62</v>
      </c>
      <c r="D109" s="12" t="s">
        <v>13</v>
      </c>
      <c r="E109" s="12"/>
      <c r="F109" s="12"/>
      <c r="G109" s="12"/>
      <c r="H109" s="12" t="s">
        <v>789</v>
      </c>
      <c r="I109" s="11">
        <v>33012.996630377253</v>
      </c>
      <c r="J109" s="11">
        <v>700160.15528871701</v>
      </c>
      <c r="K109" s="11">
        <v>667147.15865833976</v>
      </c>
      <c r="L109" s="11">
        <v>1110519.3616938028</v>
      </c>
      <c r="M109" s="11">
        <v>724053.78717631346</v>
      </c>
      <c r="N109" s="11">
        <v>0</v>
      </c>
      <c r="O109" s="11">
        <v>975488.1077597501</v>
      </c>
      <c r="P109" s="11">
        <v>721899.8201040118</v>
      </c>
      <c r="Q109" s="11">
        <v>0</v>
      </c>
      <c r="R109" s="11">
        <v>1049089.1846007004</v>
      </c>
      <c r="S109" s="11">
        <v>722849.31376356306</v>
      </c>
      <c r="T109" s="11">
        <v>0</v>
      </c>
      <c r="U109" s="11">
        <v>1038574.9422489605</v>
      </c>
      <c r="V109" s="11">
        <v>723144.27263640799</v>
      </c>
      <c r="W109" s="11">
        <v>0</v>
      </c>
    </row>
    <row r="110" spans="1:23" ht="16.2" x14ac:dyDescent="0.3">
      <c r="A110" s="13" t="s">
        <v>333</v>
      </c>
      <c r="B110" s="13" t="s">
        <v>333</v>
      </c>
      <c r="C110" s="12" t="s">
        <v>63</v>
      </c>
      <c r="D110" s="12" t="s">
        <v>13</v>
      </c>
      <c r="E110" s="12" t="s">
        <v>14</v>
      </c>
      <c r="F110" s="12"/>
      <c r="G110" s="12"/>
      <c r="H110" s="12" t="s">
        <v>895</v>
      </c>
      <c r="I110" s="11">
        <v>1774815.5374461673</v>
      </c>
      <c r="J110" s="11">
        <v>238731.67515170813</v>
      </c>
      <c r="K110" s="11">
        <v>0</v>
      </c>
      <c r="L110" s="11">
        <v>235905.55003764597</v>
      </c>
      <c r="M110" s="11">
        <v>200180.15429969152</v>
      </c>
      <c r="N110" s="11">
        <v>0</v>
      </c>
      <c r="O110" s="11">
        <v>575496.85401238035</v>
      </c>
      <c r="P110" s="11">
        <v>206525.82420910196</v>
      </c>
      <c r="Q110" s="11">
        <v>0</v>
      </c>
      <c r="R110" s="11">
        <v>229239.10415302467</v>
      </c>
      <c r="S110" s="11">
        <v>199991.82950880326</v>
      </c>
      <c r="T110" s="11">
        <v>0</v>
      </c>
      <c r="U110" s="11">
        <v>575496.85401238035</v>
      </c>
      <c r="V110" s="11">
        <v>206529.49416420335</v>
      </c>
      <c r="W110" s="11">
        <v>0</v>
      </c>
    </row>
    <row r="111" spans="1:23" ht="16.2" x14ac:dyDescent="0.3">
      <c r="A111" s="13" t="s">
        <v>334</v>
      </c>
      <c r="B111" s="13" t="s">
        <v>334</v>
      </c>
      <c r="C111" s="12" t="s">
        <v>894</v>
      </c>
      <c r="D111" s="12" t="s">
        <v>13</v>
      </c>
      <c r="E111" s="12"/>
      <c r="F111" s="12"/>
      <c r="G111" s="12"/>
      <c r="H111" s="12" t="s">
        <v>660</v>
      </c>
      <c r="I111" s="11">
        <v>3714392.3953298917</v>
      </c>
      <c r="J111" s="11">
        <v>608961.69565800449</v>
      </c>
      <c r="K111" s="11">
        <v>0</v>
      </c>
      <c r="L111" s="11">
        <v>2124081.2622363437</v>
      </c>
      <c r="M111" s="11">
        <v>557229.46669330599</v>
      </c>
      <c r="N111" s="11">
        <v>0</v>
      </c>
      <c r="O111" s="11">
        <v>1879894.0766049074</v>
      </c>
      <c r="P111" s="11">
        <v>553557.89458110253</v>
      </c>
      <c r="Q111" s="11">
        <v>0</v>
      </c>
      <c r="R111" s="11">
        <v>2011497.4077428093</v>
      </c>
      <c r="S111" s="11">
        <v>555082.24664733349</v>
      </c>
      <c r="T111" s="11">
        <v>0</v>
      </c>
      <c r="U111" s="11">
        <v>1995731.5206817719</v>
      </c>
      <c r="V111" s="11">
        <v>555783.58721436106</v>
      </c>
      <c r="W111" s="11">
        <v>0</v>
      </c>
    </row>
    <row r="112" spans="1:23" ht="16.2" x14ac:dyDescent="0.3">
      <c r="A112" s="13" t="s">
        <v>335</v>
      </c>
      <c r="B112" s="13" t="s">
        <v>335</v>
      </c>
      <c r="C112" s="12" t="s">
        <v>64</v>
      </c>
      <c r="D112" s="12" t="s">
        <v>13</v>
      </c>
      <c r="E112" s="12" t="s">
        <v>14</v>
      </c>
      <c r="F112" s="12"/>
      <c r="G112" s="12"/>
      <c r="H112" s="12" t="s">
        <v>893</v>
      </c>
      <c r="I112" s="11">
        <v>2390737.6938649034</v>
      </c>
      <c r="J112" s="11">
        <v>286007.65151379025</v>
      </c>
      <c r="K112" s="11">
        <v>0</v>
      </c>
      <c r="L112" s="11">
        <v>540666.39310767676</v>
      </c>
      <c r="M112" s="11">
        <v>242367.54038256349</v>
      </c>
      <c r="N112" s="11">
        <v>0</v>
      </c>
      <c r="O112" s="11">
        <v>917136.82353217981</v>
      </c>
      <c r="P112" s="11">
        <v>248693.97683664589</v>
      </c>
      <c r="Q112" s="11">
        <v>0</v>
      </c>
      <c r="R112" s="11">
        <v>511884.4766417534</v>
      </c>
      <c r="S112" s="11">
        <v>241771.9481632901</v>
      </c>
      <c r="T112" s="11">
        <v>0</v>
      </c>
      <c r="U112" s="11">
        <v>917136.82353217981</v>
      </c>
      <c r="V112" s="11">
        <v>248696.58407866952</v>
      </c>
      <c r="W112" s="11">
        <v>0</v>
      </c>
    </row>
    <row r="113" spans="1:23" ht="16.2" x14ac:dyDescent="0.3">
      <c r="A113" s="13" t="s">
        <v>336</v>
      </c>
      <c r="B113" s="13" t="s">
        <v>336</v>
      </c>
      <c r="C113" s="12" t="s">
        <v>65</v>
      </c>
      <c r="D113" s="12" t="s">
        <v>28</v>
      </c>
      <c r="E113" s="12" t="s">
        <v>14</v>
      </c>
      <c r="F113" s="12"/>
      <c r="G113" s="12"/>
      <c r="H113" s="12" t="s">
        <v>892</v>
      </c>
      <c r="I113" s="11">
        <v>4912.7703295135625</v>
      </c>
      <c r="J113" s="11">
        <v>41584.778164956871</v>
      </c>
      <c r="K113" s="11">
        <v>36672.007835443306</v>
      </c>
      <c r="L113" s="11">
        <v>21452.490507354436</v>
      </c>
      <c r="M113" s="11">
        <v>41864.066797303974</v>
      </c>
      <c r="N113" s="11">
        <v>20411.576289949538</v>
      </c>
      <c r="O113" s="11">
        <v>61747.075689210171</v>
      </c>
      <c r="P113" s="11">
        <v>42271.303894358709</v>
      </c>
      <c r="Q113" s="11">
        <v>0</v>
      </c>
      <c r="R113" s="11">
        <v>21206.229913987205</v>
      </c>
      <c r="S113" s="11">
        <v>41856.822085922337</v>
      </c>
      <c r="T113" s="11">
        <v>20650.592171935132</v>
      </c>
      <c r="U113" s="11">
        <v>61747.075689210171</v>
      </c>
      <c r="V113" s="11">
        <v>42271.763913135554</v>
      </c>
      <c r="W113" s="11">
        <v>0</v>
      </c>
    </row>
    <row r="114" spans="1:23" ht="16.2" x14ac:dyDescent="0.3">
      <c r="A114" s="13" t="s">
        <v>337</v>
      </c>
      <c r="B114" s="13" t="s">
        <v>337</v>
      </c>
      <c r="C114" s="12" t="s">
        <v>583</v>
      </c>
      <c r="D114" s="12" t="s">
        <v>28</v>
      </c>
      <c r="E114" s="12" t="s">
        <v>14</v>
      </c>
      <c r="F114" s="12"/>
      <c r="G114" s="12"/>
      <c r="H114" s="12" t="s">
        <v>891</v>
      </c>
      <c r="I114" s="11">
        <v>27452.89497074754</v>
      </c>
      <c r="J114" s="11">
        <v>22926.685795750429</v>
      </c>
      <c r="K114" s="11">
        <v>0</v>
      </c>
      <c r="L114" s="11">
        <v>8311.7233529547284</v>
      </c>
      <c r="M114" s="11">
        <v>23010.485758053743</v>
      </c>
      <c r="N114" s="11">
        <v>14698.762405099014</v>
      </c>
      <c r="O114" s="11">
        <v>26169.885897297016</v>
      </c>
      <c r="P114" s="11">
        <v>23125.284797778033</v>
      </c>
      <c r="Q114" s="11">
        <v>0</v>
      </c>
      <c r="R114" s="11">
        <v>8277.4348986092191</v>
      </c>
      <c r="S114" s="11">
        <v>23009.349109082927</v>
      </c>
      <c r="T114" s="11">
        <v>14731.914210473707</v>
      </c>
      <c r="U114" s="11">
        <v>26204.174351642527</v>
      </c>
      <c r="V114" s="11">
        <v>23126.424188722467</v>
      </c>
      <c r="W114" s="11">
        <v>0</v>
      </c>
    </row>
    <row r="115" spans="1:23" ht="16.2" x14ac:dyDescent="0.3">
      <c r="A115" s="13" t="s">
        <v>338</v>
      </c>
      <c r="B115" s="13" t="s">
        <v>338</v>
      </c>
      <c r="C115" s="12" t="s">
        <v>66</v>
      </c>
      <c r="D115" s="12" t="s">
        <v>13</v>
      </c>
      <c r="E115" s="12"/>
      <c r="F115" s="12"/>
      <c r="G115" s="12"/>
      <c r="H115" s="12" t="s">
        <v>775</v>
      </c>
      <c r="I115" s="11">
        <v>145676.12956668457</v>
      </c>
      <c r="J115" s="11">
        <v>525771.8847148132</v>
      </c>
      <c r="K115" s="11">
        <v>380095.75514812861</v>
      </c>
      <c r="L115" s="11">
        <v>872954.58921753848</v>
      </c>
      <c r="M115" s="11">
        <v>543494.57675640576</v>
      </c>
      <c r="N115" s="11">
        <v>0</v>
      </c>
      <c r="O115" s="11">
        <v>759493.90992197394</v>
      </c>
      <c r="P115" s="11">
        <v>541849.8891269702</v>
      </c>
      <c r="Q115" s="11">
        <v>0</v>
      </c>
      <c r="R115" s="11">
        <v>823251.87590176833</v>
      </c>
      <c r="S115" s="11">
        <v>542586.48146442336</v>
      </c>
      <c r="T115" s="11">
        <v>0</v>
      </c>
      <c r="U115" s="11">
        <v>810456.75234806305</v>
      </c>
      <c r="V115" s="11">
        <v>542787.38853187545</v>
      </c>
      <c r="W115" s="11">
        <v>0</v>
      </c>
    </row>
    <row r="116" spans="1:23" ht="16.2" x14ac:dyDescent="0.3">
      <c r="A116" s="13" t="s">
        <v>339</v>
      </c>
      <c r="B116" s="13" t="s">
        <v>339</v>
      </c>
      <c r="C116" s="12" t="s">
        <v>67</v>
      </c>
      <c r="D116" s="12" t="s">
        <v>13</v>
      </c>
      <c r="E116" s="12" t="s">
        <v>14</v>
      </c>
      <c r="F116" s="12"/>
      <c r="G116" s="12"/>
      <c r="H116" s="12" t="s">
        <v>890</v>
      </c>
      <c r="I116" s="11">
        <v>2226518.2957548294</v>
      </c>
      <c r="J116" s="11">
        <v>95968.104746111087</v>
      </c>
      <c r="K116" s="11">
        <v>0</v>
      </c>
      <c r="L116" s="11">
        <v>220983.56465556571</v>
      </c>
      <c r="M116" s="11">
        <v>42671.181923411881</v>
      </c>
      <c r="N116" s="11">
        <v>0</v>
      </c>
      <c r="O116" s="11">
        <v>530801.18506791175</v>
      </c>
      <c r="P116" s="11">
        <v>48593.334204046136</v>
      </c>
      <c r="Q116" s="11">
        <v>0</v>
      </c>
      <c r="R116" s="11">
        <v>215934.67775699199</v>
      </c>
      <c r="S116" s="11">
        <v>42531.056659463706</v>
      </c>
      <c r="T116" s="11">
        <v>0</v>
      </c>
      <c r="U116" s="11">
        <v>530801.18506791175</v>
      </c>
      <c r="V116" s="11">
        <v>48594.028212742676</v>
      </c>
      <c r="W116" s="11">
        <v>0</v>
      </c>
    </row>
    <row r="117" spans="1:23" ht="16.2" x14ac:dyDescent="0.3">
      <c r="A117" s="13" t="s">
        <v>340</v>
      </c>
      <c r="B117" s="13" t="s">
        <v>340</v>
      </c>
      <c r="C117" s="12" t="s">
        <v>68</v>
      </c>
      <c r="D117" s="12" t="s">
        <v>28</v>
      </c>
      <c r="E117" s="12" t="s">
        <v>14</v>
      </c>
      <c r="F117" s="12"/>
      <c r="G117" s="12"/>
      <c r="H117" s="12" t="s">
        <v>889</v>
      </c>
      <c r="I117" s="11">
        <v>60819.575586762396</v>
      </c>
      <c r="J117" s="11">
        <v>116444.4328352725</v>
      </c>
      <c r="K117" s="11">
        <v>55624.857248510103</v>
      </c>
      <c r="L117" s="11">
        <v>103389.20335911914</v>
      </c>
      <c r="M117" s="11">
        <v>117801.89789996837</v>
      </c>
      <c r="N117" s="11">
        <v>14412.694540849232</v>
      </c>
      <c r="O117" s="11">
        <v>199440.06484989802</v>
      </c>
      <c r="P117" s="11">
        <v>118956.39153800069</v>
      </c>
      <c r="Q117" s="11">
        <v>0</v>
      </c>
      <c r="R117" s="11">
        <v>99569.473333183705</v>
      </c>
      <c r="S117" s="11">
        <v>117712.29903401942</v>
      </c>
      <c r="T117" s="11">
        <v>18142.825700835718</v>
      </c>
      <c r="U117" s="11">
        <v>199440.06484989802</v>
      </c>
      <c r="V117" s="11">
        <v>118957.21914602251</v>
      </c>
      <c r="W117" s="11">
        <v>0</v>
      </c>
    </row>
    <row r="118" spans="1:23" ht="16.2" x14ac:dyDescent="0.3">
      <c r="A118" s="13" t="s">
        <v>341</v>
      </c>
      <c r="B118" s="13" t="s">
        <v>341</v>
      </c>
      <c r="C118" s="12" t="s">
        <v>69</v>
      </c>
      <c r="D118" s="12" t="s">
        <v>13</v>
      </c>
      <c r="E118" s="12"/>
      <c r="F118" s="12"/>
      <c r="G118" s="12"/>
      <c r="H118" s="12" t="s">
        <v>809</v>
      </c>
      <c r="I118" s="11">
        <v>828601.41348053166</v>
      </c>
      <c r="J118" s="11">
        <v>1278760.6642407952</v>
      </c>
      <c r="K118" s="11">
        <v>450159.25076026353</v>
      </c>
      <c r="L118" s="11">
        <v>1569487.4125756554</v>
      </c>
      <c r="M118" s="11">
        <v>1296577.2427772295</v>
      </c>
      <c r="N118" s="11">
        <v>0</v>
      </c>
      <c r="O118" s="11">
        <v>1366935.5993664726</v>
      </c>
      <c r="P118" s="11">
        <v>1293753.0162429851</v>
      </c>
      <c r="Q118" s="11">
        <v>0</v>
      </c>
      <c r="R118" s="11">
        <v>1480761.4624610087</v>
      </c>
      <c r="S118" s="11">
        <v>1294992.0029094126</v>
      </c>
      <c r="T118" s="11">
        <v>0</v>
      </c>
      <c r="U118" s="11">
        <v>1457927.3777318033</v>
      </c>
      <c r="V118" s="11">
        <v>1295390.7610202206</v>
      </c>
      <c r="W118" s="11">
        <v>0</v>
      </c>
    </row>
    <row r="119" spans="1:23" ht="16.2" x14ac:dyDescent="0.3">
      <c r="A119" s="13" t="s">
        <v>342</v>
      </c>
      <c r="B119" s="13" t="s">
        <v>342</v>
      </c>
      <c r="C119" s="12" t="s">
        <v>888</v>
      </c>
      <c r="D119" s="12" t="s">
        <v>13</v>
      </c>
      <c r="E119" s="12"/>
      <c r="F119" s="12"/>
      <c r="G119" s="12"/>
      <c r="H119" s="12" t="s">
        <v>673</v>
      </c>
      <c r="I119" s="11">
        <v>3480215.2901275037</v>
      </c>
      <c r="J119" s="11">
        <v>635666.26784113434</v>
      </c>
      <c r="K119" s="11">
        <v>0</v>
      </c>
      <c r="L119" s="11">
        <v>617147.13441179472</v>
      </c>
      <c r="M119" s="11">
        <v>589047.77495883033</v>
      </c>
      <c r="N119" s="11">
        <v>0</v>
      </c>
      <c r="O119" s="11">
        <v>523950.37039550935</v>
      </c>
      <c r="P119" s="11">
        <v>587488.36616851576</v>
      </c>
      <c r="Q119" s="11">
        <v>63537.995773006405</v>
      </c>
      <c r="R119" s="11">
        <v>575373.69259214238</v>
      </c>
      <c r="S119" s="11">
        <v>588212.38914179965</v>
      </c>
      <c r="T119" s="11">
        <v>12838.696549657267</v>
      </c>
      <c r="U119" s="11">
        <v>566446.62723099685</v>
      </c>
      <c r="V119" s="11">
        <v>588340.02380969527</v>
      </c>
      <c r="W119" s="11">
        <v>21893.396578698419</v>
      </c>
    </row>
    <row r="120" spans="1:23" ht="16.2" x14ac:dyDescent="0.3">
      <c r="A120" s="13" t="s">
        <v>343</v>
      </c>
      <c r="B120" s="13" t="s">
        <v>343</v>
      </c>
      <c r="C120" s="12" t="s">
        <v>887</v>
      </c>
      <c r="D120" s="12" t="s">
        <v>13</v>
      </c>
      <c r="E120" s="12"/>
      <c r="F120" s="12"/>
      <c r="G120" s="12"/>
      <c r="H120" s="12" t="s">
        <v>753</v>
      </c>
      <c r="I120" s="11">
        <v>258568.33354912981</v>
      </c>
      <c r="J120" s="11">
        <v>861125.59994149581</v>
      </c>
      <c r="K120" s="11">
        <v>602557.26639236603</v>
      </c>
      <c r="L120" s="11">
        <v>1886839.9133584355</v>
      </c>
      <c r="M120" s="11">
        <v>895217.04335585178</v>
      </c>
      <c r="N120" s="11">
        <v>0</v>
      </c>
      <c r="O120" s="11">
        <v>1621751.208585815</v>
      </c>
      <c r="P120" s="11">
        <v>892090.03284025053</v>
      </c>
      <c r="Q120" s="11">
        <v>0</v>
      </c>
      <c r="R120" s="11">
        <v>1775937.648249126</v>
      </c>
      <c r="S120" s="11">
        <v>893463.54346627241</v>
      </c>
      <c r="T120" s="11">
        <v>0</v>
      </c>
      <c r="U120" s="11">
        <v>1735229.9517233944</v>
      </c>
      <c r="V120" s="11">
        <v>893899.54092905018</v>
      </c>
      <c r="W120" s="11">
        <v>0</v>
      </c>
    </row>
    <row r="121" spans="1:23" ht="16.2" x14ac:dyDescent="0.3">
      <c r="A121" s="13" t="s">
        <v>344</v>
      </c>
      <c r="B121" s="13" t="s">
        <v>344</v>
      </c>
      <c r="C121" s="12" t="s">
        <v>70</v>
      </c>
      <c r="D121" s="12" t="s">
        <v>13</v>
      </c>
      <c r="E121" s="12"/>
      <c r="F121" s="12"/>
      <c r="G121" s="12"/>
      <c r="H121" s="12" t="s">
        <v>733</v>
      </c>
      <c r="I121" s="11">
        <v>137381.25866035023</v>
      </c>
      <c r="J121" s="11">
        <v>1464363.9631263826</v>
      </c>
      <c r="K121" s="11">
        <v>1326982.7044660323</v>
      </c>
      <c r="L121" s="11">
        <v>2513747.8472667546</v>
      </c>
      <c r="M121" s="11">
        <v>1514899.1801431719</v>
      </c>
      <c r="N121" s="11">
        <v>0</v>
      </c>
      <c r="O121" s="11">
        <v>2184026.0092779286</v>
      </c>
      <c r="P121" s="11">
        <v>1510192.5393064113</v>
      </c>
      <c r="Q121" s="11">
        <v>0</v>
      </c>
      <c r="R121" s="11">
        <v>2369468.3666091873</v>
      </c>
      <c r="S121" s="11">
        <v>1512287.7975583801</v>
      </c>
      <c r="T121" s="11">
        <v>0</v>
      </c>
      <c r="U121" s="11">
        <v>2331891.1126950216</v>
      </c>
      <c r="V121" s="11">
        <v>1512886.9721693411</v>
      </c>
      <c r="W121" s="11">
        <v>0</v>
      </c>
    </row>
    <row r="122" spans="1:23" ht="16.2" x14ac:dyDescent="0.3">
      <c r="A122" s="13" t="s">
        <v>886</v>
      </c>
      <c r="B122" s="13" t="s">
        <v>345</v>
      </c>
      <c r="C122" s="12" t="s">
        <v>885</v>
      </c>
      <c r="D122" s="12" t="s">
        <v>13</v>
      </c>
      <c r="E122" s="12"/>
      <c r="F122" s="12"/>
      <c r="G122" s="12"/>
      <c r="H122" s="12" t="s">
        <v>673</v>
      </c>
      <c r="I122" s="11">
        <v>2891929.3336516921</v>
      </c>
      <c r="J122" s="11">
        <v>763960.38239656738</v>
      </c>
      <c r="K122" s="11">
        <v>0</v>
      </c>
      <c r="L122" s="11">
        <v>2074260.9495882518</v>
      </c>
      <c r="M122" s="11">
        <v>732201.20564884786</v>
      </c>
      <c r="N122" s="11">
        <v>0</v>
      </c>
      <c r="O122" s="11">
        <v>1800829.624415471</v>
      </c>
      <c r="P122" s="11">
        <v>728165.76817346446</v>
      </c>
      <c r="Q122" s="11">
        <v>0</v>
      </c>
      <c r="R122" s="11">
        <v>1953383.8219089233</v>
      </c>
      <c r="S122" s="11">
        <v>729962.93386249698</v>
      </c>
      <c r="T122" s="11">
        <v>0</v>
      </c>
      <c r="U122" s="11">
        <v>1924620.0242868359</v>
      </c>
      <c r="V122" s="11">
        <v>730471.72140619275</v>
      </c>
      <c r="W122" s="11">
        <v>0</v>
      </c>
    </row>
    <row r="123" spans="1:23" ht="16.2" x14ac:dyDescent="0.3">
      <c r="A123" s="13" t="s">
        <v>346</v>
      </c>
      <c r="B123" s="13" t="s">
        <v>346</v>
      </c>
      <c r="C123" s="12" t="s">
        <v>884</v>
      </c>
      <c r="D123" s="12" t="s">
        <v>13</v>
      </c>
      <c r="E123" s="12"/>
      <c r="F123" s="12"/>
      <c r="G123" s="12"/>
      <c r="H123" s="12" t="s">
        <v>717</v>
      </c>
      <c r="I123" s="11">
        <v>389922.378850965</v>
      </c>
      <c r="J123" s="11">
        <v>1267272.8573426623</v>
      </c>
      <c r="K123" s="11">
        <v>877350.47849169723</v>
      </c>
      <c r="L123" s="11">
        <v>2501732.8493300872</v>
      </c>
      <c r="M123" s="11">
        <v>1316640.7489064587</v>
      </c>
      <c r="N123" s="11">
        <v>0</v>
      </c>
      <c r="O123" s="11">
        <v>2169466.1199704986</v>
      </c>
      <c r="P123" s="11">
        <v>1312056.3699337267</v>
      </c>
      <c r="Q123" s="11">
        <v>0</v>
      </c>
      <c r="R123" s="11">
        <v>2357490.0704756053</v>
      </c>
      <c r="S123" s="11">
        <v>1314090.7079900901</v>
      </c>
      <c r="T123" s="11">
        <v>0</v>
      </c>
      <c r="U123" s="11">
        <v>2317247.996917231</v>
      </c>
      <c r="V123" s="11">
        <v>1314687.4938284154</v>
      </c>
      <c r="W123" s="11">
        <v>0</v>
      </c>
    </row>
    <row r="124" spans="1:23" ht="16.2" x14ac:dyDescent="0.3">
      <c r="A124" s="13" t="s">
        <v>347</v>
      </c>
      <c r="B124" s="13" t="s">
        <v>347</v>
      </c>
      <c r="C124" s="12" t="s">
        <v>883</v>
      </c>
      <c r="D124" s="12" t="s">
        <v>28</v>
      </c>
      <c r="E124" s="12" t="s">
        <v>14</v>
      </c>
      <c r="F124" s="12"/>
      <c r="G124" s="12"/>
      <c r="H124" s="12" t="s">
        <v>882</v>
      </c>
      <c r="I124" s="11">
        <v>52249.570879235704</v>
      </c>
      <c r="J124" s="11">
        <v>55033.053531399797</v>
      </c>
      <c r="K124" s="11">
        <v>2783.4826521640935</v>
      </c>
      <c r="L124" s="11">
        <v>32669.670011653503</v>
      </c>
      <c r="M124" s="11">
        <v>54571.952086473859</v>
      </c>
      <c r="N124" s="11">
        <v>21902.282074820356</v>
      </c>
      <c r="O124" s="11">
        <v>98822.740006871012</v>
      </c>
      <c r="P124" s="11">
        <v>55310.471765686118</v>
      </c>
      <c r="Q124" s="11">
        <v>0</v>
      </c>
      <c r="R124" s="11">
        <v>32543.478193557708</v>
      </c>
      <c r="S124" s="11">
        <v>54567.591562434318</v>
      </c>
      <c r="T124" s="11">
        <v>22024.113368876609</v>
      </c>
      <c r="U124" s="11">
        <v>98822.740006871012</v>
      </c>
      <c r="V124" s="11">
        <v>55311.348109037921</v>
      </c>
      <c r="W124" s="11">
        <v>0</v>
      </c>
    </row>
    <row r="125" spans="1:23" ht="16.2" x14ac:dyDescent="0.3">
      <c r="A125" s="13" t="s">
        <v>646</v>
      </c>
      <c r="B125" s="13" t="s">
        <v>646</v>
      </c>
      <c r="C125" s="12" t="s">
        <v>634</v>
      </c>
      <c r="D125" s="12" t="s">
        <v>13</v>
      </c>
      <c r="E125" s="12"/>
      <c r="F125" s="12"/>
      <c r="G125" s="12"/>
      <c r="H125" s="12" t="s">
        <v>673</v>
      </c>
      <c r="I125" s="11">
        <v>2099661.4499729951</v>
      </c>
      <c r="J125" s="11">
        <v>58174.910462268956</v>
      </c>
      <c r="K125" s="11">
        <v>0</v>
      </c>
      <c r="L125" s="11">
        <v>336137.94289632147</v>
      </c>
      <c r="M125" s="11">
        <v>9315.5120222794339</v>
      </c>
      <c r="N125" s="11">
        <v>0</v>
      </c>
      <c r="O125" s="11">
        <v>308078.72145187476</v>
      </c>
      <c r="P125" s="11">
        <v>8537.7126315800615</v>
      </c>
      <c r="Q125" s="11">
        <v>0</v>
      </c>
      <c r="R125" s="11">
        <v>321686.1310100439</v>
      </c>
      <c r="S125" s="11">
        <v>8914.9097086379588</v>
      </c>
      <c r="T125" s="11">
        <v>0</v>
      </c>
      <c r="U125" s="11">
        <v>323182.82324410672</v>
      </c>
      <c r="V125" s="11">
        <v>8956.3835017601141</v>
      </c>
      <c r="W125" s="11">
        <v>0</v>
      </c>
    </row>
    <row r="126" spans="1:23" ht="16.2" x14ac:dyDescent="0.3">
      <c r="A126" s="13" t="s">
        <v>348</v>
      </c>
      <c r="B126" s="13" t="s">
        <v>348</v>
      </c>
      <c r="C126" s="12" t="s">
        <v>71</v>
      </c>
      <c r="D126" s="12" t="s">
        <v>28</v>
      </c>
      <c r="E126" s="12" t="s">
        <v>14</v>
      </c>
      <c r="F126" s="12"/>
      <c r="G126" s="12"/>
      <c r="H126" s="12" t="s">
        <v>835</v>
      </c>
      <c r="I126" s="11">
        <v>5095.9846502431737</v>
      </c>
      <c r="J126" s="11">
        <v>47652.639257988478</v>
      </c>
      <c r="K126" s="11">
        <v>42556.654607745302</v>
      </c>
      <c r="L126" s="11">
        <v>12878.327916666505</v>
      </c>
      <c r="M126" s="11">
        <v>47792.179509822839</v>
      </c>
      <c r="N126" s="11">
        <v>34913.851593156331</v>
      </c>
      <c r="O126" s="11">
        <v>34011.880539199366</v>
      </c>
      <c r="P126" s="11">
        <v>48082.716633922806</v>
      </c>
      <c r="Q126" s="11">
        <v>14070.83609472344</v>
      </c>
      <c r="R126" s="11">
        <v>12671.40792564263</v>
      </c>
      <c r="S126" s="11">
        <v>47786.193750752347</v>
      </c>
      <c r="T126" s="11">
        <v>35114.78582510972</v>
      </c>
      <c r="U126" s="11">
        <v>34011.880539199366</v>
      </c>
      <c r="V126" s="11">
        <v>48083.023491045496</v>
      </c>
      <c r="W126" s="11">
        <v>14071.14295184613</v>
      </c>
    </row>
    <row r="127" spans="1:23" ht="16.2" x14ac:dyDescent="0.3">
      <c r="A127" s="13" t="s">
        <v>349</v>
      </c>
      <c r="B127" s="13" t="s">
        <v>349</v>
      </c>
      <c r="C127" s="12" t="s">
        <v>72</v>
      </c>
      <c r="D127" s="12" t="s">
        <v>13</v>
      </c>
      <c r="E127" s="12"/>
      <c r="F127" s="12" t="s">
        <v>661</v>
      </c>
      <c r="G127" s="12"/>
      <c r="H127" s="12" t="s">
        <v>678</v>
      </c>
      <c r="I127" s="11">
        <v>18386.72531766817</v>
      </c>
      <c r="J127" s="11">
        <v>45262.345942966851</v>
      </c>
      <c r="K127" s="11">
        <v>26875.620625298681</v>
      </c>
      <c r="L127" s="11">
        <v>33646.304739862215</v>
      </c>
      <c r="M127" s="11">
        <v>45775.055628308073</v>
      </c>
      <c r="N127" s="11">
        <v>12128.750888445858</v>
      </c>
      <c r="O127" s="11">
        <v>28579.019976287935</v>
      </c>
      <c r="P127" s="11">
        <v>45732.104555785205</v>
      </c>
      <c r="Q127" s="11">
        <v>17153.08457949727</v>
      </c>
      <c r="R127" s="11">
        <v>31620.663646334993</v>
      </c>
      <c r="S127" s="11">
        <v>45749.355029156439</v>
      </c>
      <c r="T127" s="11">
        <v>14128.691382821446</v>
      </c>
      <c r="U127" s="11">
        <v>30647.613472236262</v>
      </c>
      <c r="V127" s="11">
        <v>45758.6392010005</v>
      </c>
      <c r="W127" s="11">
        <v>15111.025728764238</v>
      </c>
    </row>
    <row r="128" spans="1:23" ht="16.2" x14ac:dyDescent="0.3">
      <c r="A128" s="14" t="s">
        <v>881</v>
      </c>
      <c r="B128" s="13" t="s">
        <v>881</v>
      </c>
      <c r="C128" s="12" t="s">
        <v>880</v>
      </c>
      <c r="D128" s="12" t="s">
        <v>13</v>
      </c>
      <c r="E128" s="12"/>
      <c r="F128" s="12"/>
      <c r="G128" s="12"/>
      <c r="H128" s="12" t="s">
        <v>789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</row>
    <row r="129" spans="1:23" ht="16.2" x14ac:dyDescent="0.3">
      <c r="A129" s="14" t="s">
        <v>879</v>
      </c>
      <c r="B129" s="13" t="s">
        <v>879</v>
      </c>
      <c r="C129" s="12" t="s">
        <v>878</v>
      </c>
      <c r="D129" s="12" t="s">
        <v>13</v>
      </c>
      <c r="E129" s="12"/>
      <c r="F129" s="12"/>
      <c r="G129" s="12"/>
      <c r="H129" s="12" t="s">
        <v>827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</row>
    <row r="130" spans="1:23" ht="16.2" x14ac:dyDescent="0.3">
      <c r="A130" s="13" t="s">
        <v>350</v>
      </c>
      <c r="B130" s="13" t="s">
        <v>350</v>
      </c>
      <c r="C130" s="12" t="s">
        <v>584</v>
      </c>
      <c r="D130" s="12" t="s">
        <v>744</v>
      </c>
      <c r="E130" s="12"/>
      <c r="F130" s="12"/>
      <c r="G130" s="12"/>
      <c r="H130" s="12" t="s">
        <v>698</v>
      </c>
      <c r="I130" s="11">
        <v>0</v>
      </c>
      <c r="J130" s="11">
        <v>22313.133681253948</v>
      </c>
      <c r="K130" s="11">
        <v>22313.133681253948</v>
      </c>
      <c r="L130" s="11">
        <v>0</v>
      </c>
      <c r="M130" s="11">
        <v>22313.753460586293</v>
      </c>
      <c r="N130" s="11">
        <v>22313.753460586293</v>
      </c>
      <c r="O130" s="11">
        <v>0</v>
      </c>
      <c r="P130" s="11">
        <v>22313.682749910022</v>
      </c>
      <c r="Q130" s="11">
        <v>22313.682749910022</v>
      </c>
      <c r="R130" s="11">
        <v>0</v>
      </c>
      <c r="S130" s="11">
        <v>22313.717013392685</v>
      </c>
      <c r="T130" s="11">
        <v>22313.717013392685</v>
      </c>
      <c r="U130" s="11">
        <v>0</v>
      </c>
      <c r="V130" s="11">
        <v>22313.719195817383</v>
      </c>
      <c r="W130" s="11">
        <v>22313.719195817383</v>
      </c>
    </row>
    <row r="131" spans="1:23" ht="16.2" x14ac:dyDescent="0.3">
      <c r="A131" s="13" t="s">
        <v>351</v>
      </c>
      <c r="B131" s="13" t="s">
        <v>351</v>
      </c>
      <c r="C131" s="12" t="s">
        <v>73</v>
      </c>
      <c r="D131" s="12" t="s">
        <v>28</v>
      </c>
      <c r="E131" s="12" t="s">
        <v>14</v>
      </c>
      <c r="F131" s="12"/>
      <c r="G131" s="12"/>
      <c r="H131" s="12" t="s">
        <v>877</v>
      </c>
      <c r="I131" s="11">
        <v>0</v>
      </c>
      <c r="J131" s="11">
        <v>86352.689103528886</v>
      </c>
      <c r="K131" s="11">
        <v>86352.689103528886</v>
      </c>
      <c r="L131" s="11">
        <v>25323.503611398439</v>
      </c>
      <c r="M131" s="11">
        <v>86796.7850678018</v>
      </c>
      <c r="N131" s="11">
        <v>61473.281456403362</v>
      </c>
      <c r="O131" s="11">
        <v>75281.216641519801</v>
      </c>
      <c r="P131" s="11">
        <v>87406.08162668781</v>
      </c>
      <c r="Q131" s="11">
        <v>12124.864985168009</v>
      </c>
      <c r="R131" s="11">
        <v>25143.753129538673</v>
      </c>
      <c r="S131" s="11">
        <v>86790.94886009772</v>
      </c>
      <c r="T131" s="11">
        <v>61647.195730559048</v>
      </c>
      <c r="U131" s="11">
        <v>75281.216641519801</v>
      </c>
      <c r="V131" s="11">
        <v>87406.949035846279</v>
      </c>
      <c r="W131" s="11">
        <v>12125.732394326478</v>
      </c>
    </row>
    <row r="132" spans="1:23" ht="16.2" x14ac:dyDescent="0.3">
      <c r="A132" s="13" t="s">
        <v>352</v>
      </c>
      <c r="B132" s="13" t="s">
        <v>352</v>
      </c>
      <c r="C132" s="12" t="s">
        <v>74</v>
      </c>
      <c r="D132" s="12" t="s">
        <v>28</v>
      </c>
      <c r="E132" s="12" t="s">
        <v>14</v>
      </c>
      <c r="F132" s="12"/>
      <c r="G132" s="12"/>
      <c r="H132" s="12" t="s">
        <v>876</v>
      </c>
      <c r="I132" s="11">
        <v>1476596.7981700804</v>
      </c>
      <c r="J132" s="11">
        <v>456436.86177241232</v>
      </c>
      <c r="K132" s="11">
        <v>0</v>
      </c>
      <c r="L132" s="11">
        <v>591211.50288614118</v>
      </c>
      <c r="M132" s="11">
        <v>438378.67751105258</v>
      </c>
      <c r="N132" s="11">
        <v>0</v>
      </c>
      <c r="O132" s="11">
        <v>1057529.7376449923</v>
      </c>
      <c r="P132" s="11">
        <v>442570.36585502082</v>
      </c>
      <c r="Q132" s="11">
        <v>0</v>
      </c>
      <c r="R132" s="11">
        <v>564931.54477309948</v>
      </c>
      <c r="S132" s="11">
        <v>437852.70590973319</v>
      </c>
      <c r="T132" s="11">
        <v>0</v>
      </c>
      <c r="U132" s="11">
        <v>1068063.0387014633</v>
      </c>
      <c r="V132" s="11">
        <v>442865.00664992095</v>
      </c>
      <c r="W132" s="11">
        <v>0</v>
      </c>
    </row>
    <row r="133" spans="1:23" ht="16.2" x14ac:dyDescent="0.3">
      <c r="A133" s="13" t="s">
        <v>353</v>
      </c>
      <c r="B133" s="13" t="s">
        <v>353</v>
      </c>
      <c r="C133" s="12" t="s">
        <v>875</v>
      </c>
      <c r="D133" s="12" t="s">
        <v>13</v>
      </c>
      <c r="E133" s="12"/>
      <c r="F133" s="12"/>
      <c r="G133" s="12" t="s">
        <v>686</v>
      </c>
      <c r="H133" s="12" t="s">
        <v>675</v>
      </c>
      <c r="I133" s="11">
        <v>10004437.260634374</v>
      </c>
      <c r="J133" s="11">
        <v>689740.23346723872</v>
      </c>
      <c r="K133" s="11">
        <v>0</v>
      </c>
      <c r="L133" s="11">
        <v>2997172.8194420175</v>
      </c>
      <c r="M133" s="11">
        <v>487324.14375535271</v>
      </c>
      <c r="N133" s="11">
        <v>0</v>
      </c>
      <c r="O133" s="11">
        <v>2651405.2040975532</v>
      </c>
      <c r="P133" s="11">
        <v>481507.59402590379</v>
      </c>
      <c r="Q133" s="11">
        <v>0</v>
      </c>
      <c r="R133" s="11">
        <v>2836052.2418288076</v>
      </c>
      <c r="S133" s="11">
        <v>484045.05266608403</v>
      </c>
      <c r="T133" s="11">
        <v>0</v>
      </c>
      <c r="U133" s="11">
        <v>2817132.4986484125</v>
      </c>
      <c r="V133" s="11">
        <v>484900.19254137581</v>
      </c>
      <c r="W133" s="11">
        <v>0</v>
      </c>
    </row>
    <row r="134" spans="1:23" ht="16.2" x14ac:dyDescent="0.3">
      <c r="A134" s="13" t="s">
        <v>354</v>
      </c>
      <c r="B134" s="13" t="s">
        <v>354</v>
      </c>
      <c r="C134" s="12" t="s">
        <v>75</v>
      </c>
      <c r="D134" s="12" t="s">
        <v>28</v>
      </c>
      <c r="E134" s="12" t="s">
        <v>14</v>
      </c>
      <c r="F134" s="12"/>
      <c r="G134" s="12"/>
      <c r="H134" s="12" t="s">
        <v>873</v>
      </c>
      <c r="I134" s="11">
        <v>82077.697293502075</v>
      </c>
      <c r="J134" s="11">
        <v>22905.172669962983</v>
      </c>
      <c r="K134" s="11">
        <v>0</v>
      </c>
      <c r="L134" s="11">
        <v>15787.740739112171</v>
      </c>
      <c r="M134" s="11">
        <v>23084.406789938785</v>
      </c>
      <c r="N134" s="11">
        <v>7296.6660508266141</v>
      </c>
      <c r="O134" s="11">
        <v>39732.862929082556</v>
      </c>
      <c r="P134" s="11">
        <v>23280.278470194313</v>
      </c>
      <c r="Q134" s="11">
        <v>0</v>
      </c>
      <c r="R134" s="11">
        <v>15505.297872886666</v>
      </c>
      <c r="S134" s="11">
        <v>23076.445168388276</v>
      </c>
      <c r="T134" s="11">
        <v>7571.1472955016106</v>
      </c>
      <c r="U134" s="11">
        <v>39732.862929082556</v>
      </c>
      <c r="V134" s="11">
        <v>23280.438599076915</v>
      </c>
      <c r="W134" s="11">
        <v>0</v>
      </c>
    </row>
    <row r="135" spans="1:23" ht="16.2" x14ac:dyDescent="0.3">
      <c r="A135" s="13" t="s">
        <v>355</v>
      </c>
      <c r="B135" s="13" t="s">
        <v>355</v>
      </c>
      <c r="C135" s="12" t="s">
        <v>76</v>
      </c>
      <c r="D135" s="12" t="s">
        <v>28</v>
      </c>
      <c r="E135" s="12" t="s">
        <v>14</v>
      </c>
      <c r="F135" s="12"/>
      <c r="G135" s="12"/>
      <c r="H135" s="12" t="s">
        <v>874</v>
      </c>
      <c r="I135" s="11">
        <v>39018.760525763559</v>
      </c>
      <c r="J135" s="11">
        <v>31405.73109583075</v>
      </c>
      <c r="K135" s="11">
        <v>0</v>
      </c>
      <c r="L135" s="11">
        <v>18115.420646816277</v>
      </c>
      <c r="M135" s="11">
        <v>30771.594108207435</v>
      </c>
      <c r="N135" s="11">
        <v>12656.173461391158</v>
      </c>
      <c r="O135" s="11">
        <v>41767.632034490394</v>
      </c>
      <c r="P135" s="11">
        <v>31148.914674524669</v>
      </c>
      <c r="Q135" s="11">
        <v>0</v>
      </c>
      <c r="R135" s="11">
        <v>17839.664891352058</v>
      </c>
      <c r="S135" s="11">
        <v>30763.648632751938</v>
      </c>
      <c r="T135" s="11">
        <v>12923.983741399879</v>
      </c>
      <c r="U135" s="11">
        <v>41767.632034490394</v>
      </c>
      <c r="V135" s="11">
        <v>31149.317241405948</v>
      </c>
      <c r="W135" s="11">
        <v>0</v>
      </c>
    </row>
    <row r="136" spans="1:23" ht="16.2" x14ac:dyDescent="0.3">
      <c r="A136" s="13" t="s">
        <v>356</v>
      </c>
      <c r="B136" s="13" t="s">
        <v>356</v>
      </c>
      <c r="C136" s="12" t="s">
        <v>77</v>
      </c>
      <c r="D136" s="12" t="s">
        <v>28</v>
      </c>
      <c r="E136" s="12" t="s">
        <v>14</v>
      </c>
      <c r="F136" s="12"/>
      <c r="G136" s="12"/>
      <c r="H136" s="12" t="s">
        <v>757</v>
      </c>
      <c r="I136" s="11">
        <v>7223.31122015663</v>
      </c>
      <c r="J136" s="11">
        <v>23406.872006424062</v>
      </c>
      <c r="K136" s="11">
        <v>16183.560786267433</v>
      </c>
      <c r="L136" s="11">
        <v>9872.7323608162333</v>
      </c>
      <c r="M136" s="11">
        <v>23559.473577115263</v>
      </c>
      <c r="N136" s="11">
        <v>13686.741216299029</v>
      </c>
      <c r="O136" s="11">
        <v>29778.286173102344</v>
      </c>
      <c r="P136" s="11">
        <v>23752.329317344691</v>
      </c>
      <c r="Q136" s="11">
        <v>0</v>
      </c>
      <c r="R136" s="11">
        <v>9766.7785251003188</v>
      </c>
      <c r="S136" s="11">
        <v>23556.301385955132</v>
      </c>
      <c r="T136" s="11">
        <v>13789.522860854813</v>
      </c>
      <c r="U136" s="11">
        <v>29778.286173102344</v>
      </c>
      <c r="V136" s="11">
        <v>23752.574067190504</v>
      </c>
      <c r="W136" s="11">
        <v>0</v>
      </c>
    </row>
    <row r="137" spans="1:23" ht="16.2" x14ac:dyDescent="0.3">
      <c r="A137" s="13" t="s">
        <v>357</v>
      </c>
      <c r="B137" s="13" t="s">
        <v>357</v>
      </c>
      <c r="C137" s="12" t="s">
        <v>78</v>
      </c>
      <c r="D137" s="12" t="s">
        <v>28</v>
      </c>
      <c r="E137" s="12"/>
      <c r="F137" s="12"/>
      <c r="G137" s="12"/>
      <c r="H137" s="12" t="s">
        <v>826</v>
      </c>
      <c r="I137" s="11">
        <v>319055.98041514703</v>
      </c>
      <c r="J137" s="11">
        <v>6137972.529302544</v>
      </c>
      <c r="K137" s="11">
        <v>5818916.5488873972</v>
      </c>
      <c r="L137" s="11">
        <v>7560149.4818308968</v>
      </c>
      <c r="M137" s="11">
        <v>6291322.3161095204</v>
      </c>
      <c r="N137" s="11">
        <v>0</v>
      </c>
      <c r="O137" s="11">
        <v>6709572.9806279307</v>
      </c>
      <c r="P137" s="11">
        <v>6278242.6139227496</v>
      </c>
      <c r="Q137" s="11">
        <v>0</v>
      </c>
      <c r="R137" s="11">
        <v>7165204.5013285456</v>
      </c>
      <c r="S137" s="11">
        <v>6283622.2103050426</v>
      </c>
      <c r="T137" s="11">
        <v>0</v>
      </c>
      <c r="U137" s="11">
        <v>7136371.6634259187</v>
      </c>
      <c r="V137" s="11">
        <v>6286549.1513380585</v>
      </c>
      <c r="W137" s="11">
        <v>0</v>
      </c>
    </row>
    <row r="138" spans="1:23" ht="16.2" x14ac:dyDescent="0.3">
      <c r="A138" s="13" t="s">
        <v>358</v>
      </c>
      <c r="B138" s="13" t="s">
        <v>358</v>
      </c>
      <c r="C138" s="12" t="s">
        <v>79</v>
      </c>
      <c r="D138" s="12" t="s">
        <v>13</v>
      </c>
      <c r="E138" s="12"/>
      <c r="F138" s="12"/>
      <c r="G138" s="12"/>
      <c r="H138" s="12" t="s">
        <v>653</v>
      </c>
      <c r="I138" s="11">
        <v>184553.16761677232</v>
      </c>
      <c r="J138" s="11">
        <v>1735389.1184714681</v>
      </c>
      <c r="K138" s="11">
        <v>1550835.9508546959</v>
      </c>
      <c r="L138" s="11">
        <v>4091191.6211864017</v>
      </c>
      <c r="M138" s="11">
        <v>1817198.160896589</v>
      </c>
      <c r="N138" s="11">
        <v>0</v>
      </c>
      <c r="O138" s="11">
        <v>3587939.6686265105</v>
      </c>
      <c r="P138" s="11">
        <v>1809369.40882341</v>
      </c>
      <c r="Q138" s="11">
        <v>0</v>
      </c>
      <c r="R138" s="11">
        <v>3863897.7188653946</v>
      </c>
      <c r="S138" s="11">
        <v>1812818.0112303868</v>
      </c>
      <c r="T138" s="11">
        <v>0</v>
      </c>
      <c r="U138" s="11">
        <v>3821298.9906426826</v>
      </c>
      <c r="V138" s="11">
        <v>1813894.8824049844</v>
      </c>
      <c r="W138" s="11">
        <v>0</v>
      </c>
    </row>
    <row r="139" spans="1:23" ht="16.2" x14ac:dyDescent="0.3">
      <c r="A139" s="13" t="s">
        <v>359</v>
      </c>
      <c r="B139" s="13" t="s">
        <v>359</v>
      </c>
      <c r="C139" s="12" t="s">
        <v>80</v>
      </c>
      <c r="D139" s="12" t="s">
        <v>28</v>
      </c>
      <c r="E139" s="12" t="s">
        <v>14</v>
      </c>
      <c r="F139" s="12"/>
      <c r="G139" s="12"/>
      <c r="H139" s="12" t="s">
        <v>873</v>
      </c>
      <c r="I139" s="11">
        <v>566345.87885510025</v>
      </c>
      <c r="J139" s="11">
        <v>282868.25220247119</v>
      </c>
      <c r="K139" s="11">
        <v>0</v>
      </c>
      <c r="L139" s="11">
        <v>380259.07697933383</v>
      </c>
      <c r="M139" s="11">
        <v>277647.10840430326</v>
      </c>
      <c r="N139" s="11">
        <v>0</v>
      </c>
      <c r="O139" s="11">
        <v>697098.71299115208</v>
      </c>
      <c r="P139" s="11">
        <v>280783.54662239295</v>
      </c>
      <c r="Q139" s="11">
        <v>0</v>
      </c>
      <c r="R139" s="11">
        <v>363883.02053438395</v>
      </c>
      <c r="S139" s="11">
        <v>277331.64718927792</v>
      </c>
      <c r="T139" s="11">
        <v>0</v>
      </c>
      <c r="U139" s="11">
        <v>702144.33080942626</v>
      </c>
      <c r="V139" s="11">
        <v>280923.89895610313</v>
      </c>
      <c r="W139" s="11">
        <v>0</v>
      </c>
    </row>
    <row r="140" spans="1:23" ht="16.2" x14ac:dyDescent="0.3">
      <c r="A140" s="13" t="s">
        <v>361</v>
      </c>
      <c r="B140" s="13" t="s">
        <v>361</v>
      </c>
      <c r="C140" s="12" t="s">
        <v>872</v>
      </c>
      <c r="D140" s="12" t="s">
        <v>28</v>
      </c>
      <c r="E140" s="12" t="s">
        <v>14</v>
      </c>
      <c r="F140" s="12"/>
      <c r="G140" s="12"/>
      <c r="H140" s="12" t="s">
        <v>871</v>
      </c>
      <c r="I140" s="11">
        <v>39065.355874708883</v>
      </c>
      <c r="J140" s="11">
        <v>53659.427826964427</v>
      </c>
      <c r="K140" s="11">
        <v>14594.071952255545</v>
      </c>
      <c r="L140" s="11">
        <v>38962.718408514986</v>
      </c>
      <c r="M140" s="11">
        <v>53772.289894751841</v>
      </c>
      <c r="N140" s="11">
        <v>14809.571486236855</v>
      </c>
      <c r="O140" s="11">
        <v>69506.485342021871</v>
      </c>
      <c r="P140" s="11">
        <v>54274.965233765892</v>
      </c>
      <c r="Q140" s="11">
        <v>0</v>
      </c>
      <c r="R140" s="11">
        <v>38038.023256808869</v>
      </c>
      <c r="S140" s="11">
        <v>53746.275476143703</v>
      </c>
      <c r="T140" s="11">
        <v>15708.252219334834</v>
      </c>
      <c r="U140" s="11">
        <v>70013.558305525148</v>
      </c>
      <c r="V140" s="11">
        <v>54289.423635532468</v>
      </c>
      <c r="W140" s="11">
        <v>0</v>
      </c>
    </row>
    <row r="141" spans="1:23" ht="16.2" x14ac:dyDescent="0.3">
      <c r="A141" s="13" t="s">
        <v>362</v>
      </c>
      <c r="B141" s="13" t="s">
        <v>362</v>
      </c>
      <c r="C141" s="12" t="s">
        <v>82</v>
      </c>
      <c r="D141" s="12" t="s">
        <v>28</v>
      </c>
      <c r="E141" s="12" t="s">
        <v>14</v>
      </c>
      <c r="F141" s="12"/>
      <c r="G141" s="12"/>
      <c r="H141" s="12" t="s">
        <v>870</v>
      </c>
      <c r="I141" s="11">
        <v>1412593.8238022721</v>
      </c>
      <c r="J141" s="11">
        <v>673431.7131544929</v>
      </c>
      <c r="K141" s="11">
        <v>0</v>
      </c>
      <c r="L141" s="11">
        <v>562597.66360894998</v>
      </c>
      <c r="M141" s="11">
        <v>658408.49131894833</v>
      </c>
      <c r="N141" s="11">
        <v>95810.827709998353</v>
      </c>
      <c r="O141" s="11">
        <v>1095893.494787703</v>
      </c>
      <c r="P141" s="11">
        <v>665472.18336518016</v>
      </c>
      <c r="Q141" s="11">
        <v>0</v>
      </c>
      <c r="R141" s="11">
        <v>537889.22578445135</v>
      </c>
      <c r="S141" s="11">
        <v>657959.40312083997</v>
      </c>
      <c r="T141" s="11">
        <v>120070.17733638862</v>
      </c>
      <c r="U141" s="11">
        <v>1102916.747403048</v>
      </c>
      <c r="V141" s="11">
        <v>665669.49536629417</v>
      </c>
      <c r="W141" s="11">
        <v>0</v>
      </c>
    </row>
    <row r="142" spans="1:23" ht="16.2" x14ac:dyDescent="0.3">
      <c r="A142" s="13" t="s">
        <v>363</v>
      </c>
      <c r="B142" s="13" t="s">
        <v>363</v>
      </c>
      <c r="C142" s="12" t="s">
        <v>83</v>
      </c>
      <c r="D142" s="12" t="s">
        <v>28</v>
      </c>
      <c r="E142" s="12" t="s">
        <v>14</v>
      </c>
      <c r="F142" s="12"/>
      <c r="G142" s="12"/>
      <c r="H142" s="12" t="s">
        <v>869</v>
      </c>
      <c r="I142" s="11">
        <v>214033.37384885701</v>
      </c>
      <c r="J142" s="11">
        <v>82682.676189334423</v>
      </c>
      <c r="K142" s="11">
        <v>0</v>
      </c>
      <c r="L142" s="11">
        <v>49179.858858549109</v>
      </c>
      <c r="M142" s="11">
        <v>78566.079382979457</v>
      </c>
      <c r="N142" s="11">
        <v>29386.220524430348</v>
      </c>
      <c r="O142" s="11">
        <v>118051.18708865433</v>
      </c>
      <c r="P142" s="11">
        <v>79638.099632448138</v>
      </c>
      <c r="Q142" s="11">
        <v>0</v>
      </c>
      <c r="R142" s="11">
        <v>48199.848664739329</v>
      </c>
      <c r="S142" s="11">
        <v>78538.459045418422</v>
      </c>
      <c r="T142" s="11">
        <v>30338.610380679092</v>
      </c>
      <c r="U142" s="11">
        <v>118051.18708865433</v>
      </c>
      <c r="V142" s="11">
        <v>79638.819337575711</v>
      </c>
      <c r="W142" s="11">
        <v>0</v>
      </c>
    </row>
    <row r="143" spans="1:23" ht="16.2" x14ac:dyDescent="0.3">
      <c r="A143" s="13" t="s">
        <v>364</v>
      </c>
      <c r="B143" s="13" t="s">
        <v>364</v>
      </c>
      <c r="C143" s="12" t="s">
        <v>868</v>
      </c>
      <c r="D143" s="12" t="s">
        <v>28</v>
      </c>
      <c r="E143" s="12" t="s">
        <v>14</v>
      </c>
      <c r="F143" s="12"/>
      <c r="G143" s="12"/>
      <c r="H143" s="12" t="s">
        <v>867</v>
      </c>
      <c r="I143" s="11">
        <v>1.1142190188817885E-2</v>
      </c>
      <c r="J143" s="11">
        <v>30568.565001378254</v>
      </c>
      <c r="K143" s="11">
        <v>30568.553859188065</v>
      </c>
      <c r="L143" s="11">
        <v>14705.019361423932</v>
      </c>
      <c r="M143" s="11">
        <v>30918.903758606215</v>
      </c>
      <c r="N143" s="11">
        <v>16213.884397182283</v>
      </c>
      <c r="O143" s="11">
        <v>28915.402536276753</v>
      </c>
      <c r="P143" s="11">
        <v>31147.977635278708</v>
      </c>
      <c r="Q143" s="11">
        <v>2232.5750990019551</v>
      </c>
      <c r="R143" s="11">
        <v>14236.137995167244</v>
      </c>
      <c r="S143" s="11">
        <v>30905.877531802493</v>
      </c>
      <c r="T143" s="11">
        <v>16669.73953663525</v>
      </c>
      <c r="U143" s="11">
        <v>28915.402536276753</v>
      </c>
      <c r="V143" s="11">
        <v>31148.153336639814</v>
      </c>
      <c r="W143" s="11">
        <v>2232.750800363061</v>
      </c>
    </row>
    <row r="144" spans="1:23" ht="16.2" x14ac:dyDescent="0.3">
      <c r="A144" s="13" t="s">
        <v>365</v>
      </c>
      <c r="B144" s="13" t="s">
        <v>365</v>
      </c>
      <c r="C144" s="12" t="s">
        <v>866</v>
      </c>
      <c r="D144" s="12" t="s">
        <v>13</v>
      </c>
      <c r="E144" s="12"/>
      <c r="F144" s="12"/>
      <c r="G144" s="12"/>
      <c r="H144" s="12" t="s">
        <v>721</v>
      </c>
      <c r="I144" s="11">
        <v>1715708.1183815631</v>
      </c>
      <c r="J144" s="11">
        <v>636372.5782796056</v>
      </c>
      <c r="K144" s="11">
        <v>0</v>
      </c>
      <c r="L144" s="11">
        <v>1535571.1176169519</v>
      </c>
      <c r="M144" s="11">
        <v>627414.77819640725</v>
      </c>
      <c r="N144" s="11">
        <v>0</v>
      </c>
      <c r="O144" s="11">
        <v>1358122.1293615482</v>
      </c>
      <c r="P144" s="11">
        <v>624606.45134250552</v>
      </c>
      <c r="Q144" s="11">
        <v>0</v>
      </c>
      <c r="R144" s="11">
        <v>1453335.8567122233</v>
      </c>
      <c r="S144" s="11">
        <v>625798.64063368295</v>
      </c>
      <c r="T144" s="11">
        <v>0</v>
      </c>
      <c r="U144" s="11">
        <v>1442702.395413212</v>
      </c>
      <c r="V144" s="11">
        <v>626279.60537996679</v>
      </c>
      <c r="W144" s="11">
        <v>0</v>
      </c>
    </row>
    <row r="145" spans="1:23" ht="16.2" x14ac:dyDescent="0.3">
      <c r="A145" s="13" t="s">
        <v>367</v>
      </c>
      <c r="B145" s="13" t="s">
        <v>367</v>
      </c>
      <c r="C145" s="12" t="s">
        <v>84</v>
      </c>
      <c r="D145" s="12" t="s">
        <v>28</v>
      </c>
      <c r="E145" s="12" t="s">
        <v>14</v>
      </c>
      <c r="F145" s="12"/>
      <c r="G145" s="12"/>
      <c r="H145" s="12" t="s">
        <v>865</v>
      </c>
      <c r="I145" s="11">
        <v>41906.251916171015</v>
      </c>
      <c r="J145" s="11">
        <v>129899.32903247645</v>
      </c>
      <c r="K145" s="11">
        <v>87993.077116305445</v>
      </c>
      <c r="L145" s="11">
        <v>105897.99069023521</v>
      </c>
      <c r="M145" s="11">
        <v>131678.54572231209</v>
      </c>
      <c r="N145" s="11">
        <v>25780.555032076882</v>
      </c>
      <c r="O145" s="11">
        <v>188756.9618096152</v>
      </c>
      <c r="P145" s="11">
        <v>132849.72692443861</v>
      </c>
      <c r="Q145" s="11">
        <v>0</v>
      </c>
      <c r="R145" s="11">
        <v>102515.01286735611</v>
      </c>
      <c r="S145" s="11">
        <v>131584.22308599064</v>
      </c>
      <c r="T145" s="11">
        <v>29069.210218634529</v>
      </c>
      <c r="U145" s="11">
        <v>189776.15666271598</v>
      </c>
      <c r="V145" s="11">
        <v>132878.90472344507</v>
      </c>
      <c r="W145" s="11">
        <v>0</v>
      </c>
    </row>
    <row r="146" spans="1:23" ht="16.2" x14ac:dyDescent="0.3">
      <c r="A146" s="14" t="s">
        <v>368</v>
      </c>
      <c r="B146" s="13" t="s">
        <v>368</v>
      </c>
      <c r="C146" s="12" t="s">
        <v>85</v>
      </c>
      <c r="D146" s="12" t="s">
        <v>13</v>
      </c>
      <c r="E146" s="12" t="s">
        <v>14</v>
      </c>
      <c r="F146" s="12"/>
      <c r="G146" s="12" t="s">
        <v>686</v>
      </c>
      <c r="H146" s="12" t="s">
        <v>864</v>
      </c>
      <c r="I146" s="11">
        <v>2092575.6715035767</v>
      </c>
      <c r="J146" s="11">
        <v>77080.913709243978</v>
      </c>
      <c r="K146" s="11">
        <v>0</v>
      </c>
      <c r="L146" s="11">
        <v>149814.21368814362</v>
      </c>
      <c r="M146" s="11">
        <v>23959.531692209697</v>
      </c>
      <c r="N146" s="11">
        <v>0</v>
      </c>
      <c r="O146" s="11">
        <v>382023.53137782554</v>
      </c>
      <c r="P146" s="11">
        <v>30310.717552704027</v>
      </c>
      <c r="Q146" s="11">
        <v>0</v>
      </c>
      <c r="R146" s="11">
        <v>149814.21368814362</v>
      </c>
      <c r="S146" s="11">
        <v>23959.429819641122</v>
      </c>
      <c r="T146" s="11">
        <v>0</v>
      </c>
      <c r="U146" s="11">
        <v>382023.53137782554</v>
      </c>
      <c r="V146" s="11">
        <v>30310.977314598989</v>
      </c>
      <c r="W146" s="11">
        <v>0</v>
      </c>
    </row>
    <row r="147" spans="1:23" ht="16.2" x14ac:dyDescent="0.3">
      <c r="A147" s="13" t="s">
        <v>369</v>
      </c>
      <c r="B147" s="13" t="s">
        <v>369</v>
      </c>
      <c r="C147" s="12" t="s">
        <v>86</v>
      </c>
      <c r="D147" s="12" t="s">
        <v>28</v>
      </c>
      <c r="E147" s="12" t="s">
        <v>14</v>
      </c>
      <c r="F147" s="12"/>
      <c r="G147" s="12"/>
      <c r="H147" s="12" t="s">
        <v>863</v>
      </c>
      <c r="I147" s="11">
        <v>293.87093903402763</v>
      </c>
      <c r="J147" s="11">
        <v>130457.76007502552</v>
      </c>
      <c r="K147" s="11">
        <v>130163.8891359915</v>
      </c>
      <c r="L147" s="11">
        <v>67949.24939104791</v>
      </c>
      <c r="M147" s="11">
        <v>132206.2755968011</v>
      </c>
      <c r="N147" s="11">
        <v>64257.026205753195</v>
      </c>
      <c r="O147" s="11">
        <v>144735.30054822197</v>
      </c>
      <c r="P147" s="11">
        <v>133936.06571837579</v>
      </c>
      <c r="Q147" s="11">
        <v>0</v>
      </c>
      <c r="R147" s="11">
        <v>64748.392225772055</v>
      </c>
      <c r="S147" s="11">
        <v>132116.98796175627</v>
      </c>
      <c r="T147" s="11">
        <v>67368.595735984214</v>
      </c>
      <c r="U147" s="11">
        <v>144735.30054822197</v>
      </c>
      <c r="V147" s="11">
        <v>133937.79426327522</v>
      </c>
      <c r="W147" s="11">
        <v>0</v>
      </c>
    </row>
    <row r="148" spans="1:23" ht="16.2" x14ac:dyDescent="0.3">
      <c r="A148" s="16" t="s">
        <v>603</v>
      </c>
      <c r="B148" s="13" t="s">
        <v>603</v>
      </c>
      <c r="C148" s="12" t="s">
        <v>585</v>
      </c>
      <c r="D148" s="12" t="s">
        <v>28</v>
      </c>
      <c r="E148" s="12"/>
      <c r="F148" s="12"/>
      <c r="G148" s="12"/>
      <c r="H148" s="12" t="s">
        <v>862</v>
      </c>
      <c r="I148" s="11">
        <v>386468.16184818349</v>
      </c>
      <c r="J148" s="11">
        <v>132282.50636490778</v>
      </c>
      <c r="K148" s="11">
        <v>0</v>
      </c>
      <c r="L148" s="11">
        <v>159114.75164001109</v>
      </c>
      <c r="M148" s="11">
        <v>126065.20220451331</v>
      </c>
      <c r="N148" s="11">
        <v>0</v>
      </c>
      <c r="O148" s="11">
        <v>165748.5629522388</v>
      </c>
      <c r="P148" s="11">
        <v>126246.61326244741</v>
      </c>
      <c r="Q148" s="11">
        <v>0</v>
      </c>
      <c r="R148" s="11">
        <v>154002.00181698441</v>
      </c>
      <c r="S148" s="11">
        <v>125925.38674840624</v>
      </c>
      <c r="T148" s="11">
        <v>0</v>
      </c>
      <c r="U148" s="11">
        <v>171994.67947635124</v>
      </c>
      <c r="V148" s="11">
        <v>126417.42225192382</v>
      </c>
      <c r="W148" s="11">
        <v>0</v>
      </c>
    </row>
    <row r="149" spans="1:23" ht="16.2" x14ac:dyDescent="0.3">
      <c r="A149" s="13" t="s">
        <v>370</v>
      </c>
      <c r="B149" s="13" t="s">
        <v>370</v>
      </c>
      <c r="C149" s="12" t="s">
        <v>635</v>
      </c>
      <c r="D149" s="12" t="s">
        <v>28</v>
      </c>
      <c r="E149" s="12" t="s">
        <v>14</v>
      </c>
      <c r="F149" s="12"/>
      <c r="G149" s="12"/>
      <c r="H149" s="12" t="s">
        <v>861</v>
      </c>
      <c r="I149" s="11">
        <v>4456.1214498900472</v>
      </c>
      <c r="J149" s="11">
        <v>68598.798497759024</v>
      </c>
      <c r="K149" s="11">
        <v>64142.67704786898</v>
      </c>
      <c r="L149" s="11">
        <v>22416.695290786818</v>
      </c>
      <c r="M149" s="11">
        <v>68940.007912232526</v>
      </c>
      <c r="N149" s="11">
        <v>46523.312621445708</v>
      </c>
      <c r="O149" s="11">
        <v>62108.505886835344</v>
      </c>
      <c r="P149" s="11">
        <v>69500.459881906369</v>
      </c>
      <c r="Q149" s="11">
        <v>7391.9539950710241</v>
      </c>
      <c r="R149" s="11">
        <v>22186.243797716867</v>
      </c>
      <c r="S149" s="11">
        <v>68932.953154463888</v>
      </c>
      <c r="T149" s="11">
        <v>46746.709356747022</v>
      </c>
      <c r="U149" s="11">
        <v>62108.505886835344</v>
      </c>
      <c r="V149" s="11">
        <v>69501.174854516983</v>
      </c>
      <c r="W149" s="11">
        <v>7392.6689676816386</v>
      </c>
    </row>
    <row r="150" spans="1:23" ht="16.2" x14ac:dyDescent="0.3">
      <c r="A150" s="13" t="s">
        <v>371</v>
      </c>
      <c r="B150" s="13" t="s">
        <v>371</v>
      </c>
      <c r="C150" s="12" t="s">
        <v>87</v>
      </c>
      <c r="D150" s="12" t="s">
        <v>13</v>
      </c>
      <c r="E150" s="12"/>
      <c r="F150" s="12"/>
      <c r="G150" s="12"/>
      <c r="H150" s="12" t="s">
        <v>673</v>
      </c>
      <c r="I150" s="11">
        <v>488399.0222143784</v>
      </c>
      <c r="J150" s="11">
        <v>1492839.423827392</v>
      </c>
      <c r="K150" s="11">
        <v>1004440.4016130136</v>
      </c>
      <c r="L150" s="11">
        <v>3054600.143160176</v>
      </c>
      <c r="M150" s="11">
        <v>1552794.2712959144</v>
      </c>
      <c r="N150" s="11">
        <v>0</v>
      </c>
      <c r="O150" s="11">
        <v>2645910.0101889581</v>
      </c>
      <c r="P150" s="11">
        <v>1547189.9217881879</v>
      </c>
      <c r="Q150" s="11">
        <v>0</v>
      </c>
      <c r="R150" s="11">
        <v>2877607.391191741</v>
      </c>
      <c r="S150" s="11">
        <v>1549680.2277724256</v>
      </c>
      <c r="T150" s="11">
        <v>0</v>
      </c>
      <c r="U150" s="11">
        <v>2827198.7515266631</v>
      </c>
      <c r="V150" s="11">
        <v>1550402.0041789501</v>
      </c>
      <c r="W150" s="11">
        <v>0</v>
      </c>
    </row>
    <row r="151" spans="1:23" ht="16.2" x14ac:dyDescent="0.3">
      <c r="A151" s="13" t="s">
        <v>372</v>
      </c>
      <c r="B151" s="13" t="s">
        <v>372</v>
      </c>
      <c r="C151" s="12" t="s">
        <v>88</v>
      </c>
      <c r="D151" s="12" t="s">
        <v>28</v>
      </c>
      <c r="E151" s="12" t="s">
        <v>14</v>
      </c>
      <c r="F151" s="12"/>
      <c r="G151" s="12"/>
      <c r="H151" s="12" t="s">
        <v>860</v>
      </c>
      <c r="I151" s="11">
        <v>298906.63618742651</v>
      </c>
      <c r="J151" s="11">
        <v>164523.67882054797</v>
      </c>
      <c r="K151" s="11">
        <v>0</v>
      </c>
      <c r="L151" s="11">
        <v>78292.277685733774</v>
      </c>
      <c r="M151" s="11">
        <v>159151.5572119423</v>
      </c>
      <c r="N151" s="11">
        <v>80859.279526208527</v>
      </c>
      <c r="O151" s="11">
        <v>173847.29917628574</v>
      </c>
      <c r="P151" s="11">
        <v>160832.06966273481</v>
      </c>
      <c r="Q151" s="11">
        <v>0</v>
      </c>
      <c r="R151" s="11">
        <v>76591.197727130668</v>
      </c>
      <c r="S151" s="11">
        <v>159103.63738421316</v>
      </c>
      <c r="T151" s="11">
        <v>82512.43965708249</v>
      </c>
      <c r="U151" s="11">
        <v>173847.29917628574</v>
      </c>
      <c r="V151" s="11">
        <v>160833.35082429546</v>
      </c>
      <c r="W151" s="11">
        <v>0</v>
      </c>
    </row>
    <row r="152" spans="1:23" ht="16.2" x14ac:dyDescent="0.3">
      <c r="A152" s="13" t="s">
        <v>373</v>
      </c>
      <c r="B152" s="13" t="s">
        <v>373</v>
      </c>
      <c r="C152" s="12" t="s">
        <v>105</v>
      </c>
      <c r="D152" s="12" t="s">
        <v>13</v>
      </c>
      <c r="E152" s="12"/>
      <c r="F152" s="12"/>
      <c r="G152" s="12"/>
      <c r="H152" s="12" t="s">
        <v>673</v>
      </c>
      <c r="I152" s="11">
        <v>0</v>
      </c>
      <c r="J152" s="11">
        <v>444949.53651169565</v>
      </c>
      <c r="K152" s="11">
        <v>444949.53651169565</v>
      </c>
      <c r="L152" s="11">
        <v>1054995.3895233583</v>
      </c>
      <c r="M152" s="11">
        <v>468198.25075458223</v>
      </c>
      <c r="N152" s="11">
        <v>0</v>
      </c>
      <c r="O152" s="11">
        <v>931500.32319443522</v>
      </c>
      <c r="P152" s="11">
        <v>466154.37494490168</v>
      </c>
      <c r="Q152" s="11">
        <v>0</v>
      </c>
      <c r="R152" s="11">
        <v>997833.80142957345</v>
      </c>
      <c r="S152" s="11">
        <v>467046.75879729929</v>
      </c>
      <c r="T152" s="11">
        <v>0</v>
      </c>
      <c r="U152" s="11">
        <v>990269.1279010335</v>
      </c>
      <c r="V152" s="11">
        <v>467345.21415015269</v>
      </c>
      <c r="W152" s="11">
        <v>0</v>
      </c>
    </row>
    <row r="153" spans="1:23" ht="16.2" x14ac:dyDescent="0.3">
      <c r="A153" s="13" t="s">
        <v>374</v>
      </c>
      <c r="B153" s="13" t="s">
        <v>374</v>
      </c>
      <c r="C153" s="12" t="s">
        <v>89</v>
      </c>
      <c r="D153" s="12" t="s">
        <v>13</v>
      </c>
      <c r="E153" s="12" t="s">
        <v>14</v>
      </c>
      <c r="F153" s="12"/>
      <c r="G153" s="12"/>
      <c r="H153" s="12" t="s">
        <v>859</v>
      </c>
      <c r="I153" s="11">
        <v>2974030.8550683511</v>
      </c>
      <c r="J153" s="11">
        <v>50803.440241052383</v>
      </c>
      <c r="K153" s="11">
        <v>0</v>
      </c>
      <c r="L153" s="11">
        <v>231656.77611097379</v>
      </c>
      <c r="M153" s="11">
        <v>4028.5277951893513</v>
      </c>
      <c r="N153" s="11">
        <v>0</v>
      </c>
      <c r="O153" s="11">
        <v>666291.2404994556</v>
      </c>
      <c r="P153" s="11">
        <v>9277.4594961049697</v>
      </c>
      <c r="Q153" s="11">
        <v>0</v>
      </c>
      <c r="R153" s="11">
        <v>221536.56633297319</v>
      </c>
      <c r="S153" s="11">
        <v>3751.6141805994407</v>
      </c>
      <c r="T153" s="11">
        <v>0</v>
      </c>
      <c r="U153" s="11">
        <v>666291.2404994556</v>
      </c>
      <c r="V153" s="11">
        <v>9277.6901316022486</v>
      </c>
      <c r="W153" s="11">
        <v>0</v>
      </c>
    </row>
    <row r="154" spans="1:23" ht="16.2" x14ac:dyDescent="0.3">
      <c r="A154" s="13" t="s">
        <v>375</v>
      </c>
      <c r="B154" s="13" t="s">
        <v>375</v>
      </c>
      <c r="C154" s="12" t="s">
        <v>90</v>
      </c>
      <c r="D154" s="12" t="s">
        <v>13</v>
      </c>
      <c r="E154" s="12" t="s">
        <v>14</v>
      </c>
      <c r="F154" s="12"/>
      <c r="G154" s="12"/>
      <c r="H154" s="12" t="s">
        <v>858</v>
      </c>
      <c r="I154" s="11">
        <v>524143.71447104198</v>
      </c>
      <c r="J154" s="11">
        <v>129376.71329573003</v>
      </c>
      <c r="K154" s="11">
        <v>0</v>
      </c>
      <c r="L154" s="11">
        <v>68567.49257256712</v>
      </c>
      <c r="M154" s="11">
        <v>130369.78743210316</v>
      </c>
      <c r="N154" s="11">
        <v>61802.294859536036</v>
      </c>
      <c r="O154" s="11">
        <v>197790.54011793368</v>
      </c>
      <c r="P154" s="11">
        <v>131322.68260512286</v>
      </c>
      <c r="Q154" s="11">
        <v>0</v>
      </c>
      <c r="R154" s="11">
        <v>67444.53875333257</v>
      </c>
      <c r="S154" s="11">
        <v>130337.71334311721</v>
      </c>
      <c r="T154" s="11">
        <v>62893.174589784641</v>
      </c>
      <c r="U154" s="11">
        <v>197790.54011793368</v>
      </c>
      <c r="V154" s="11">
        <v>131323.76595702238</v>
      </c>
      <c r="W154" s="11">
        <v>0</v>
      </c>
    </row>
    <row r="155" spans="1:23" ht="16.2" x14ac:dyDescent="0.3">
      <c r="A155" s="13" t="s">
        <v>376</v>
      </c>
      <c r="B155" s="13" t="s">
        <v>376</v>
      </c>
      <c r="C155" s="12" t="s">
        <v>618</v>
      </c>
      <c r="D155" s="12" t="s">
        <v>13</v>
      </c>
      <c r="E155" s="12"/>
      <c r="F155" s="12"/>
      <c r="G155" s="12"/>
      <c r="H155" s="12" t="s">
        <v>678</v>
      </c>
      <c r="I155" s="11">
        <v>22730.50599990135</v>
      </c>
      <c r="J155" s="11">
        <v>41021.4267517345</v>
      </c>
      <c r="K155" s="11">
        <v>18290.92075183315</v>
      </c>
      <c r="L155" s="11">
        <v>96251.657760254515</v>
      </c>
      <c r="M155" s="11">
        <v>42737.673341514244</v>
      </c>
      <c r="N155" s="11">
        <v>0</v>
      </c>
      <c r="O155" s="11">
        <v>82223.724080878615</v>
      </c>
      <c r="P155" s="11">
        <v>42570.002171713051</v>
      </c>
      <c r="Q155" s="11">
        <v>0</v>
      </c>
      <c r="R155" s="11">
        <v>90439.217756856116</v>
      </c>
      <c r="S155" s="11">
        <v>42645.693770735481</v>
      </c>
      <c r="T155" s="11">
        <v>0</v>
      </c>
      <c r="U155" s="11">
        <v>88164.143917292167</v>
      </c>
      <c r="V155" s="11">
        <v>42664.725655407383</v>
      </c>
      <c r="W155" s="11">
        <v>0</v>
      </c>
    </row>
    <row r="156" spans="1:23" ht="16.2" x14ac:dyDescent="0.3">
      <c r="A156" s="13" t="s">
        <v>377</v>
      </c>
      <c r="B156" s="13" t="s">
        <v>377</v>
      </c>
      <c r="C156" s="12" t="s">
        <v>857</v>
      </c>
      <c r="D156" s="12" t="s">
        <v>13</v>
      </c>
      <c r="E156" s="12"/>
      <c r="F156" s="12"/>
      <c r="G156" s="12"/>
      <c r="H156" s="12" t="s">
        <v>812</v>
      </c>
      <c r="I156" s="11">
        <v>2172369.3051948082</v>
      </c>
      <c r="J156" s="11">
        <v>117464.14152077501</v>
      </c>
      <c r="K156" s="11">
        <v>0</v>
      </c>
      <c r="L156" s="11">
        <v>584176.43358128238</v>
      </c>
      <c r="M156" s="11">
        <v>75202.889831974302</v>
      </c>
      <c r="N156" s="11">
        <v>0</v>
      </c>
      <c r="O156" s="11">
        <v>516143.46808385034</v>
      </c>
      <c r="P156" s="11">
        <v>74029.072042442451</v>
      </c>
      <c r="Q156" s="11">
        <v>0</v>
      </c>
      <c r="R156" s="11">
        <v>552290.47538428148</v>
      </c>
      <c r="S156" s="11">
        <v>74543.610581305154</v>
      </c>
      <c r="T156" s="11">
        <v>0</v>
      </c>
      <c r="U156" s="11">
        <v>548915.92244653066</v>
      </c>
      <c r="V156" s="11">
        <v>74710.238032244291</v>
      </c>
      <c r="W156" s="11">
        <v>0</v>
      </c>
    </row>
    <row r="157" spans="1:23" ht="16.2" x14ac:dyDescent="0.3">
      <c r="A157" s="14" t="s">
        <v>856</v>
      </c>
      <c r="B157" s="13" t="s">
        <v>856</v>
      </c>
      <c r="C157" s="12" t="s">
        <v>855</v>
      </c>
      <c r="D157" s="12" t="s">
        <v>13</v>
      </c>
      <c r="E157" s="12"/>
      <c r="F157" s="12"/>
      <c r="G157" s="12"/>
      <c r="H157" s="12" t="s">
        <v>673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</row>
    <row r="158" spans="1:23" ht="16.2" x14ac:dyDescent="0.3">
      <c r="A158" s="13" t="s">
        <v>378</v>
      </c>
      <c r="B158" s="13" t="s">
        <v>378</v>
      </c>
      <c r="C158" s="12" t="s">
        <v>854</v>
      </c>
      <c r="D158" s="12" t="s">
        <v>28</v>
      </c>
      <c r="E158" s="12" t="s">
        <v>14</v>
      </c>
      <c r="F158" s="12"/>
      <c r="G158" s="12"/>
      <c r="H158" s="12" t="s">
        <v>853</v>
      </c>
      <c r="I158" s="11">
        <v>98578.43814482537</v>
      </c>
      <c r="J158" s="11">
        <v>51920.861767723683</v>
      </c>
      <c r="K158" s="11">
        <v>0</v>
      </c>
      <c r="L158" s="11">
        <v>24792.668450848934</v>
      </c>
      <c r="M158" s="11">
        <v>50398.136071891007</v>
      </c>
      <c r="N158" s="11">
        <v>25605.467621042073</v>
      </c>
      <c r="O158" s="11">
        <v>65750.462447245169</v>
      </c>
      <c r="P158" s="11">
        <v>50973.311411329829</v>
      </c>
      <c r="Q158" s="11">
        <v>0</v>
      </c>
      <c r="R158" s="11">
        <v>24443.768951763181</v>
      </c>
      <c r="S158" s="11">
        <v>50388.04974868524</v>
      </c>
      <c r="T158" s="11">
        <v>25944.280796922059</v>
      </c>
      <c r="U158" s="11">
        <v>65750.462447245169</v>
      </c>
      <c r="V158" s="11">
        <v>50973.794924777816</v>
      </c>
      <c r="W158" s="11">
        <v>0</v>
      </c>
    </row>
    <row r="159" spans="1:23" ht="16.2" x14ac:dyDescent="0.3">
      <c r="A159" s="15" t="s">
        <v>229</v>
      </c>
      <c r="B159" s="13" t="s">
        <v>229</v>
      </c>
      <c r="C159" s="12" t="s">
        <v>230</v>
      </c>
      <c r="D159" s="12" t="s">
        <v>219</v>
      </c>
      <c r="E159" s="12"/>
      <c r="F159" s="12"/>
      <c r="G159" s="12"/>
      <c r="H159" s="12" t="s">
        <v>693</v>
      </c>
      <c r="I159" s="11">
        <v>13441780.704260122</v>
      </c>
      <c r="J159" s="11">
        <v>2116258.8298377199</v>
      </c>
      <c r="K159" s="11">
        <v>0</v>
      </c>
      <c r="L159" s="11">
        <v>12266410.844335465</v>
      </c>
      <c r="M159" s="11">
        <v>2047495.7815093787</v>
      </c>
      <c r="N159" s="11">
        <v>0</v>
      </c>
      <c r="O159" s="11">
        <v>11043218.52541006</v>
      </c>
      <c r="P159" s="11">
        <v>2022794.0363787329</v>
      </c>
      <c r="Q159" s="11">
        <v>0</v>
      </c>
      <c r="R159" s="11">
        <v>11673445.419343054</v>
      </c>
      <c r="S159" s="11">
        <v>2033994.4868822941</v>
      </c>
      <c r="T159" s="11">
        <v>0</v>
      </c>
      <c r="U159" s="11">
        <v>11636183.950402468</v>
      </c>
      <c r="V159" s="11">
        <v>2036295.1520704869</v>
      </c>
      <c r="W159" s="11">
        <v>0</v>
      </c>
    </row>
    <row r="160" spans="1:23" ht="16.2" x14ac:dyDescent="0.3">
      <c r="A160" s="13" t="s">
        <v>379</v>
      </c>
      <c r="B160" s="13" t="s">
        <v>379</v>
      </c>
      <c r="C160" s="12" t="s">
        <v>852</v>
      </c>
      <c r="D160" s="12" t="s">
        <v>92</v>
      </c>
      <c r="E160" s="12"/>
      <c r="F160" s="12"/>
      <c r="G160" s="12" t="s">
        <v>92</v>
      </c>
      <c r="H160" s="12" t="s">
        <v>675</v>
      </c>
      <c r="I160" s="11">
        <v>270318.97687562002</v>
      </c>
      <c r="J160" s="11">
        <v>17576605.063765157</v>
      </c>
      <c r="K160" s="11">
        <v>17306286.086889535</v>
      </c>
      <c r="L160" s="11">
        <v>19977312.836112652</v>
      </c>
      <c r="M160" s="11">
        <v>17995535.995249495</v>
      </c>
      <c r="N160" s="11">
        <v>0</v>
      </c>
      <c r="O160" s="11">
        <v>17398213.721394777</v>
      </c>
      <c r="P160" s="11">
        <v>17953794.051759232</v>
      </c>
      <c r="Q160" s="11">
        <v>555580.33036445454</v>
      </c>
      <c r="R160" s="11">
        <v>18854057.871525332</v>
      </c>
      <c r="S160" s="11">
        <v>17973731.375750672</v>
      </c>
      <c r="T160" s="11">
        <v>0</v>
      </c>
      <c r="U160" s="11">
        <v>18521468.685982104</v>
      </c>
      <c r="V160" s="11">
        <v>17975598.104321994</v>
      </c>
      <c r="W160" s="11">
        <v>0</v>
      </c>
    </row>
    <row r="161" spans="1:23" ht="16.2" x14ac:dyDescent="0.3">
      <c r="A161" s="13" t="s">
        <v>380</v>
      </c>
      <c r="B161" s="13" t="s">
        <v>380</v>
      </c>
      <c r="C161" s="12" t="s">
        <v>93</v>
      </c>
      <c r="D161" s="12" t="s">
        <v>13</v>
      </c>
      <c r="E161" s="12"/>
      <c r="F161" s="12"/>
      <c r="G161" s="12"/>
      <c r="H161" s="12" t="s">
        <v>653</v>
      </c>
      <c r="I161" s="11">
        <v>1622202.8268457665</v>
      </c>
      <c r="J161" s="11">
        <v>1597660.284472215</v>
      </c>
      <c r="K161" s="11">
        <v>0</v>
      </c>
      <c r="L161" s="11">
        <v>4069477.9422552045</v>
      </c>
      <c r="M161" s="11">
        <v>1651295.9926232214</v>
      </c>
      <c r="N161" s="11">
        <v>0</v>
      </c>
      <c r="O161" s="11">
        <v>3566729.9034140152</v>
      </c>
      <c r="P161" s="11">
        <v>1643642.0430815418</v>
      </c>
      <c r="Q161" s="11">
        <v>0</v>
      </c>
      <c r="R161" s="11">
        <v>3843031.6356021655</v>
      </c>
      <c r="S161" s="11">
        <v>1646990.4820771336</v>
      </c>
      <c r="T161" s="11">
        <v>0</v>
      </c>
      <c r="U161" s="11">
        <v>3799180.4619117174</v>
      </c>
      <c r="V161" s="11">
        <v>1648090.5910500179</v>
      </c>
      <c r="W161" s="11">
        <v>0</v>
      </c>
    </row>
    <row r="162" spans="1:23" ht="16.2" x14ac:dyDescent="0.3">
      <c r="A162" s="13" t="s">
        <v>381</v>
      </c>
      <c r="B162" s="13" t="s">
        <v>381</v>
      </c>
      <c r="C162" s="12" t="s">
        <v>851</v>
      </c>
      <c r="D162" s="12" t="s">
        <v>13</v>
      </c>
      <c r="E162" s="12" t="s">
        <v>14</v>
      </c>
      <c r="F162" s="12"/>
      <c r="G162" s="12"/>
      <c r="H162" s="12" t="s">
        <v>850</v>
      </c>
      <c r="I162" s="11">
        <v>0</v>
      </c>
      <c r="J162" s="11">
        <v>75224.400891224956</v>
      </c>
      <c r="K162" s="11">
        <v>75224.400891224956</v>
      </c>
      <c r="L162" s="11">
        <v>31887.504835555577</v>
      </c>
      <c r="M162" s="11">
        <v>75777.589538924978</v>
      </c>
      <c r="N162" s="11">
        <v>43890.084703369401</v>
      </c>
      <c r="O162" s="11">
        <v>80954.148638276296</v>
      </c>
      <c r="P162" s="11">
        <v>76176.605046383091</v>
      </c>
      <c r="Q162" s="11">
        <v>0</v>
      </c>
      <c r="R162" s="11">
        <v>31272.213310375359</v>
      </c>
      <c r="S162" s="11">
        <v>75760.224018971116</v>
      </c>
      <c r="T162" s="11">
        <v>44488.010708595757</v>
      </c>
      <c r="U162" s="11">
        <v>80954.148638276296</v>
      </c>
      <c r="V162" s="11">
        <v>76177.084814764457</v>
      </c>
      <c r="W162" s="11">
        <v>0</v>
      </c>
    </row>
    <row r="163" spans="1:23" ht="16.2" x14ac:dyDescent="0.3">
      <c r="A163" s="13" t="s">
        <v>382</v>
      </c>
      <c r="B163" s="13" t="s">
        <v>382</v>
      </c>
      <c r="C163" s="12" t="s">
        <v>94</v>
      </c>
      <c r="D163" s="12" t="s">
        <v>13</v>
      </c>
      <c r="E163" s="12" t="s">
        <v>14</v>
      </c>
      <c r="F163" s="12"/>
      <c r="G163" s="12"/>
      <c r="H163" s="12" t="s">
        <v>655</v>
      </c>
      <c r="I163" s="11">
        <v>9426.0706584782674</v>
      </c>
      <c r="J163" s="11">
        <v>84739.942968323434</v>
      </c>
      <c r="K163" s="11">
        <v>75313.872309845174</v>
      </c>
      <c r="L163" s="11">
        <v>88906.996536359875</v>
      </c>
      <c r="M163" s="11">
        <v>86676.622022315263</v>
      </c>
      <c r="N163" s="11">
        <v>0</v>
      </c>
      <c r="O163" s="11">
        <v>142944.26276292274</v>
      </c>
      <c r="P163" s="11">
        <v>87137.476377233441</v>
      </c>
      <c r="Q163" s="11">
        <v>0</v>
      </c>
      <c r="R163" s="11">
        <v>85973.160335549634</v>
      </c>
      <c r="S163" s="11">
        <v>86594.763681029537</v>
      </c>
      <c r="T163" s="11">
        <v>621.60334547990351</v>
      </c>
      <c r="U163" s="11">
        <v>143959.80795110515</v>
      </c>
      <c r="V163" s="11">
        <v>87166.299068133783</v>
      </c>
      <c r="W163" s="11">
        <v>0</v>
      </c>
    </row>
    <row r="164" spans="1:23" ht="16.2" x14ac:dyDescent="0.3">
      <c r="A164" s="13" t="s">
        <v>383</v>
      </c>
      <c r="B164" s="13" t="s">
        <v>383</v>
      </c>
      <c r="C164" s="12" t="s">
        <v>95</v>
      </c>
      <c r="D164" s="12" t="s">
        <v>13</v>
      </c>
      <c r="E164" s="12"/>
      <c r="F164" s="12"/>
      <c r="G164" s="12"/>
      <c r="H164" s="12" t="s">
        <v>675</v>
      </c>
      <c r="I164" s="11">
        <v>3998304.717981779</v>
      </c>
      <c r="J164" s="11">
        <v>615636.75585332455</v>
      </c>
      <c r="K164" s="11">
        <v>0</v>
      </c>
      <c r="L164" s="11">
        <v>1768771.2633769864</v>
      </c>
      <c r="M164" s="11">
        <v>546778.39281433506</v>
      </c>
      <c r="N164" s="11">
        <v>0</v>
      </c>
      <c r="O164" s="11">
        <v>1570542.8842145798</v>
      </c>
      <c r="P164" s="11">
        <v>543305.87974889379</v>
      </c>
      <c r="Q164" s="11">
        <v>0</v>
      </c>
      <c r="R164" s="11">
        <v>1674639.2475703477</v>
      </c>
      <c r="S164" s="11">
        <v>544806.96764088771</v>
      </c>
      <c r="T164" s="11">
        <v>0</v>
      </c>
      <c r="U164" s="11">
        <v>1667419.6314001046</v>
      </c>
      <c r="V164" s="11">
        <v>545345.67805525346</v>
      </c>
      <c r="W164" s="11">
        <v>0</v>
      </c>
    </row>
    <row r="165" spans="1:23" ht="16.2" x14ac:dyDescent="0.3">
      <c r="A165" s="13" t="s">
        <v>384</v>
      </c>
      <c r="B165" s="13" t="s">
        <v>384</v>
      </c>
      <c r="C165" s="12" t="s">
        <v>96</v>
      </c>
      <c r="D165" s="12" t="s">
        <v>13</v>
      </c>
      <c r="E165" s="12" t="s">
        <v>14</v>
      </c>
      <c r="F165" s="12"/>
      <c r="G165" s="12"/>
      <c r="H165" s="12" t="s">
        <v>849</v>
      </c>
      <c r="I165" s="11">
        <v>794868.58576100226</v>
      </c>
      <c r="J165" s="11">
        <v>262475.64220074099</v>
      </c>
      <c r="K165" s="11">
        <v>0</v>
      </c>
      <c r="L165" s="11">
        <v>166022.77262772838</v>
      </c>
      <c r="M165" s="11">
        <v>253169.03005280183</v>
      </c>
      <c r="N165" s="11">
        <v>87146.257425073447</v>
      </c>
      <c r="O165" s="11">
        <v>430357.5681063626</v>
      </c>
      <c r="P165" s="11">
        <v>256316.34825556364</v>
      </c>
      <c r="Q165" s="11">
        <v>0</v>
      </c>
      <c r="R165" s="11">
        <v>163146.97018030332</v>
      </c>
      <c r="S165" s="11">
        <v>253086.99732122879</v>
      </c>
      <c r="T165" s="11">
        <v>89940.027140925464</v>
      </c>
      <c r="U165" s="11">
        <v>430357.5681063626</v>
      </c>
      <c r="V165" s="11">
        <v>256319.3501570209</v>
      </c>
      <c r="W165" s="11">
        <v>0</v>
      </c>
    </row>
    <row r="166" spans="1:23" ht="16.2" x14ac:dyDescent="0.3">
      <c r="A166" s="13" t="s">
        <v>385</v>
      </c>
      <c r="B166" s="13" t="s">
        <v>385</v>
      </c>
      <c r="C166" s="12" t="s">
        <v>636</v>
      </c>
      <c r="D166" s="12" t="s">
        <v>13</v>
      </c>
      <c r="E166" s="12"/>
      <c r="F166" s="12"/>
      <c r="G166" s="12"/>
      <c r="H166" s="12" t="s">
        <v>672</v>
      </c>
      <c r="I166" s="11">
        <v>184161.86668331159</v>
      </c>
      <c r="J166" s="11">
        <v>1774593.9980367855</v>
      </c>
      <c r="K166" s="11">
        <v>1590432.131353474</v>
      </c>
      <c r="L166" s="11">
        <v>3236104.753642071</v>
      </c>
      <c r="M166" s="11">
        <v>1843190.9517314818</v>
      </c>
      <c r="N166" s="11">
        <v>0</v>
      </c>
      <c r="O166" s="11">
        <v>2829552.8454954647</v>
      </c>
      <c r="P166" s="11">
        <v>1836800.4181293491</v>
      </c>
      <c r="Q166" s="11">
        <v>0</v>
      </c>
      <c r="R166" s="11">
        <v>3053152.8572810008</v>
      </c>
      <c r="S166" s="11">
        <v>1839648.5481857345</v>
      </c>
      <c r="T166" s="11">
        <v>0</v>
      </c>
      <c r="U166" s="11">
        <v>3017230.200532339</v>
      </c>
      <c r="V166" s="11">
        <v>1840455.6607168573</v>
      </c>
      <c r="W166" s="11">
        <v>0</v>
      </c>
    </row>
    <row r="167" spans="1:23" ht="16.2" x14ac:dyDescent="0.3">
      <c r="A167" s="13" t="s">
        <v>386</v>
      </c>
      <c r="B167" s="13" t="s">
        <v>386</v>
      </c>
      <c r="C167" s="12" t="s">
        <v>97</v>
      </c>
      <c r="D167" s="12" t="s">
        <v>744</v>
      </c>
      <c r="E167" s="12"/>
      <c r="F167" s="12"/>
      <c r="G167" s="12"/>
      <c r="H167" s="12" t="s">
        <v>848</v>
      </c>
      <c r="I167" s="11">
        <v>0</v>
      </c>
      <c r="J167" s="11">
        <v>65644.116049916964</v>
      </c>
      <c r="K167" s="11">
        <v>65644.116049916964</v>
      </c>
      <c r="L167" s="11">
        <v>0</v>
      </c>
      <c r="M167" s="11">
        <v>65647.626956895983</v>
      </c>
      <c r="N167" s="11">
        <v>65647.626956895983</v>
      </c>
      <c r="O167" s="11">
        <v>0</v>
      </c>
      <c r="P167" s="11">
        <v>65647.172096121401</v>
      </c>
      <c r="Q167" s="11">
        <v>65647.172096121401</v>
      </c>
      <c r="R167" s="11">
        <v>0</v>
      </c>
      <c r="S167" s="11">
        <v>65647.38686206672</v>
      </c>
      <c r="T167" s="11">
        <v>65647.38686206672</v>
      </c>
      <c r="U167" s="11">
        <v>0</v>
      </c>
      <c r="V167" s="11">
        <v>65647.412181077452</v>
      </c>
      <c r="W167" s="11">
        <v>65647.412181077452</v>
      </c>
    </row>
    <row r="168" spans="1:23" ht="16.2" x14ac:dyDescent="0.3">
      <c r="A168" s="13" t="s">
        <v>387</v>
      </c>
      <c r="B168" s="13" t="s">
        <v>387</v>
      </c>
      <c r="C168" s="12" t="s">
        <v>847</v>
      </c>
      <c r="D168" s="12" t="s">
        <v>13</v>
      </c>
      <c r="E168" s="12" t="s">
        <v>14</v>
      </c>
      <c r="F168" s="12"/>
      <c r="G168" s="12"/>
      <c r="H168" s="12" t="s">
        <v>846</v>
      </c>
      <c r="I168" s="11">
        <v>226834.86966950176</v>
      </c>
      <c r="J168" s="11">
        <v>612825.199071532</v>
      </c>
      <c r="K168" s="11">
        <v>385990.32940203021</v>
      </c>
      <c r="L168" s="11">
        <v>330444.88287875499</v>
      </c>
      <c r="M168" s="11">
        <v>618932.98886338808</v>
      </c>
      <c r="N168" s="11">
        <v>288488.10598463309</v>
      </c>
      <c r="O168" s="11">
        <v>811752.51284256438</v>
      </c>
      <c r="P168" s="11">
        <v>624297.97193811298</v>
      </c>
      <c r="Q168" s="11">
        <v>0</v>
      </c>
      <c r="R168" s="11">
        <v>315005.62899007532</v>
      </c>
      <c r="S168" s="11">
        <v>618598.82514635893</v>
      </c>
      <c r="T168" s="11">
        <v>303593.19615628361</v>
      </c>
      <c r="U168" s="11">
        <v>811752.51284256438</v>
      </c>
      <c r="V168" s="11">
        <v>624303.21564415027</v>
      </c>
      <c r="W168" s="11">
        <v>0</v>
      </c>
    </row>
    <row r="169" spans="1:23" ht="16.2" x14ac:dyDescent="0.3">
      <c r="A169" s="13" t="s">
        <v>388</v>
      </c>
      <c r="B169" s="13" t="s">
        <v>388</v>
      </c>
      <c r="C169" s="12" t="s">
        <v>98</v>
      </c>
      <c r="D169" s="12" t="s">
        <v>92</v>
      </c>
      <c r="E169" s="12"/>
      <c r="F169" s="12"/>
      <c r="G169" s="12" t="s">
        <v>92</v>
      </c>
      <c r="H169" s="12" t="s">
        <v>653</v>
      </c>
      <c r="I169" s="11">
        <v>988159.10100945143</v>
      </c>
      <c r="J169" s="11">
        <v>31965437.13570936</v>
      </c>
      <c r="K169" s="11">
        <v>30977278.034699909</v>
      </c>
      <c r="L169" s="11">
        <v>41022422.391771786</v>
      </c>
      <c r="M169" s="11">
        <v>32804228.041356798</v>
      </c>
      <c r="N169" s="11">
        <v>0</v>
      </c>
      <c r="O169" s="11">
        <v>35609865.573682867</v>
      </c>
      <c r="P169" s="11">
        <v>32717463.063033931</v>
      </c>
      <c r="Q169" s="11">
        <v>0</v>
      </c>
      <c r="R169" s="11">
        <v>38663163.768295355</v>
      </c>
      <c r="S169" s="11">
        <v>32758690.483828977</v>
      </c>
      <c r="T169" s="11">
        <v>0</v>
      </c>
      <c r="U169" s="11">
        <v>37969124.197159305</v>
      </c>
      <c r="V169" s="11">
        <v>32762999.370834917</v>
      </c>
      <c r="W169" s="11">
        <v>0</v>
      </c>
    </row>
    <row r="170" spans="1:23" ht="16.2" x14ac:dyDescent="0.3">
      <c r="A170" s="13" t="s">
        <v>389</v>
      </c>
      <c r="B170" s="13" t="s">
        <v>389</v>
      </c>
      <c r="C170" s="12" t="s">
        <v>99</v>
      </c>
      <c r="D170" s="12" t="s">
        <v>28</v>
      </c>
      <c r="E170" s="12" t="s">
        <v>14</v>
      </c>
      <c r="F170" s="12"/>
      <c r="G170" s="12"/>
      <c r="H170" s="12" t="s">
        <v>845</v>
      </c>
      <c r="I170" s="11">
        <v>70002.433772291304</v>
      </c>
      <c r="J170" s="11">
        <v>109474.51627524775</v>
      </c>
      <c r="K170" s="11">
        <v>39472.082502956444</v>
      </c>
      <c r="L170" s="11">
        <v>118395.6441498652</v>
      </c>
      <c r="M170" s="11">
        <v>111140.48706852127</v>
      </c>
      <c r="N170" s="11">
        <v>0</v>
      </c>
      <c r="O170" s="11">
        <v>211201.34925856779</v>
      </c>
      <c r="P170" s="11">
        <v>112147.23927731899</v>
      </c>
      <c r="Q170" s="11">
        <v>0</v>
      </c>
      <c r="R170" s="11">
        <v>114412.94008329159</v>
      </c>
      <c r="S170" s="11">
        <v>111043.86617039445</v>
      </c>
      <c r="T170" s="11">
        <v>0</v>
      </c>
      <c r="U170" s="11">
        <v>212924.96878024528</v>
      </c>
      <c r="V170" s="11">
        <v>112195.00479175581</v>
      </c>
      <c r="W170" s="11">
        <v>0</v>
      </c>
    </row>
    <row r="171" spans="1:23" ht="16.2" x14ac:dyDescent="0.3">
      <c r="A171" s="13" t="s">
        <v>390</v>
      </c>
      <c r="B171" s="13" t="s">
        <v>390</v>
      </c>
      <c r="C171" s="12" t="s">
        <v>844</v>
      </c>
      <c r="D171" s="12" t="s">
        <v>13</v>
      </c>
      <c r="E171" s="12"/>
      <c r="F171" s="12"/>
      <c r="G171" s="12"/>
      <c r="H171" s="12" t="s">
        <v>673</v>
      </c>
      <c r="I171" s="11">
        <v>2297589.4956606138</v>
      </c>
      <c r="J171" s="11">
        <v>3272981.1077108621</v>
      </c>
      <c r="K171" s="11">
        <v>975391.61205024831</v>
      </c>
      <c r="L171" s="11">
        <v>7091872.3693471365</v>
      </c>
      <c r="M171" s="11">
        <v>3410461.8617149908</v>
      </c>
      <c r="N171" s="11">
        <v>0</v>
      </c>
      <c r="O171" s="11">
        <v>6139034.3330835495</v>
      </c>
      <c r="P171" s="11">
        <v>3397598.4698216328</v>
      </c>
      <c r="Q171" s="11">
        <v>0</v>
      </c>
      <c r="R171" s="11">
        <v>6680898.4741894901</v>
      </c>
      <c r="S171" s="11">
        <v>3403310.6867334042</v>
      </c>
      <c r="T171" s="11">
        <v>0</v>
      </c>
      <c r="U171" s="11">
        <v>6559969.4570500981</v>
      </c>
      <c r="V171" s="11">
        <v>3404976.0037179068</v>
      </c>
      <c r="W171" s="11">
        <v>0</v>
      </c>
    </row>
    <row r="172" spans="1:23" ht="16.2" x14ac:dyDescent="0.3">
      <c r="A172" s="13" t="s">
        <v>391</v>
      </c>
      <c r="B172" s="13" t="s">
        <v>391</v>
      </c>
      <c r="C172" s="12" t="s">
        <v>843</v>
      </c>
      <c r="D172" s="12" t="s">
        <v>13</v>
      </c>
      <c r="E172" s="12" t="s">
        <v>14</v>
      </c>
      <c r="F172" s="12"/>
      <c r="G172" s="12"/>
      <c r="H172" s="12" t="s">
        <v>842</v>
      </c>
      <c r="I172" s="11">
        <v>124403.57729188287</v>
      </c>
      <c r="J172" s="11">
        <v>177731.1322435422</v>
      </c>
      <c r="K172" s="11">
        <v>53327.554951659331</v>
      </c>
      <c r="L172" s="11">
        <v>84686.44009481075</v>
      </c>
      <c r="M172" s="11">
        <v>177436.0540274005</v>
      </c>
      <c r="N172" s="11">
        <v>92749.613932589753</v>
      </c>
      <c r="O172" s="11">
        <v>180298.24443241418</v>
      </c>
      <c r="P172" s="11">
        <v>179407.87808253424</v>
      </c>
      <c r="Q172" s="11">
        <v>0</v>
      </c>
      <c r="R172" s="11">
        <v>80852.912696994346</v>
      </c>
      <c r="S172" s="11">
        <v>177328.60522100329</v>
      </c>
      <c r="T172" s="11">
        <v>96475.692524008948</v>
      </c>
      <c r="U172" s="11">
        <v>180298.24443241418</v>
      </c>
      <c r="V172" s="11">
        <v>179409.96464643793</v>
      </c>
      <c r="W172" s="11">
        <v>0</v>
      </c>
    </row>
    <row r="173" spans="1:23" ht="16.2" x14ac:dyDescent="0.3">
      <c r="A173" s="13" t="s">
        <v>392</v>
      </c>
      <c r="B173" s="13" t="s">
        <v>392</v>
      </c>
      <c r="C173" s="12" t="s">
        <v>100</v>
      </c>
      <c r="D173" s="12" t="s">
        <v>28</v>
      </c>
      <c r="E173" s="12"/>
      <c r="F173" s="12"/>
      <c r="G173" s="12"/>
      <c r="H173" s="12" t="s">
        <v>764</v>
      </c>
      <c r="I173" s="11">
        <v>280729.03840618033</v>
      </c>
      <c r="J173" s="11">
        <v>1093951.2327863937</v>
      </c>
      <c r="K173" s="11">
        <v>813222.19438021339</v>
      </c>
      <c r="L173" s="11">
        <v>1867153.4340765972</v>
      </c>
      <c r="M173" s="11">
        <v>1119800.1755801002</v>
      </c>
      <c r="N173" s="11">
        <v>0</v>
      </c>
      <c r="O173" s="11">
        <v>1697540.2301426104</v>
      </c>
      <c r="P173" s="11">
        <v>1119120.8980527134</v>
      </c>
      <c r="Q173" s="11">
        <v>0</v>
      </c>
      <c r="R173" s="11">
        <v>1769413.4827579528</v>
      </c>
      <c r="S173" s="11">
        <v>1118337.0686457136</v>
      </c>
      <c r="T173" s="11">
        <v>0</v>
      </c>
      <c r="U173" s="11">
        <v>1810029.1411417879</v>
      </c>
      <c r="V173" s="11">
        <v>1120886.4406523623</v>
      </c>
      <c r="W173" s="11">
        <v>0</v>
      </c>
    </row>
    <row r="174" spans="1:23" ht="16.2" x14ac:dyDescent="0.3">
      <c r="A174" s="13" t="s">
        <v>393</v>
      </c>
      <c r="B174" s="13" t="s">
        <v>393</v>
      </c>
      <c r="C174" s="12" t="s">
        <v>841</v>
      </c>
      <c r="D174" s="12" t="s">
        <v>13</v>
      </c>
      <c r="E174" s="12"/>
      <c r="F174" s="12"/>
      <c r="G174" s="12" t="s">
        <v>686</v>
      </c>
      <c r="H174" s="12" t="s">
        <v>675</v>
      </c>
      <c r="I174" s="11">
        <v>2199402.0825863206</v>
      </c>
      <c r="J174" s="11">
        <v>233551.32172982107</v>
      </c>
      <c r="K174" s="11">
        <v>0</v>
      </c>
      <c r="L174" s="11">
        <v>815885.88405022665</v>
      </c>
      <c r="M174" s="11">
        <v>192710.14597838098</v>
      </c>
      <c r="N174" s="11">
        <v>0</v>
      </c>
      <c r="O174" s="11">
        <v>728170.70018675853</v>
      </c>
      <c r="P174" s="11">
        <v>191076.9132680193</v>
      </c>
      <c r="Q174" s="11">
        <v>0</v>
      </c>
      <c r="R174" s="11">
        <v>773500.67766774539</v>
      </c>
      <c r="S174" s="11">
        <v>191787.28878538549</v>
      </c>
      <c r="T174" s="11">
        <v>0</v>
      </c>
      <c r="U174" s="11">
        <v>771857.7650018516</v>
      </c>
      <c r="V174" s="11">
        <v>192032.78449482951</v>
      </c>
      <c r="W174" s="11">
        <v>0</v>
      </c>
    </row>
    <row r="175" spans="1:23" ht="16.2" x14ac:dyDescent="0.3">
      <c r="A175" s="13" t="s">
        <v>604</v>
      </c>
      <c r="B175" s="13" t="s">
        <v>604</v>
      </c>
      <c r="C175" s="12" t="s">
        <v>586</v>
      </c>
      <c r="D175" s="12" t="s">
        <v>28</v>
      </c>
      <c r="E175" s="12" t="s">
        <v>14</v>
      </c>
      <c r="F175" s="12"/>
      <c r="G175" s="12"/>
      <c r="H175" s="12" t="s">
        <v>840</v>
      </c>
      <c r="I175" s="11">
        <v>90692.102464167212</v>
      </c>
      <c r="J175" s="11">
        <v>61384.097659860272</v>
      </c>
      <c r="K175" s="11">
        <v>0</v>
      </c>
      <c r="L175" s="11">
        <v>22816.318074444629</v>
      </c>
      <c r="M175" s="11">
        <v>59509.817052974831</v>
      </c>
      <c r="N175" s="11">
        <v>36693.498978530202</v>
      </c>
      <c r="O175" s="11">
        <v>44726.454643934834</v>
      </c>
      <c r="P175" s="11">
        <v>60115.151709084166</v>
      </c>
      <c r="Q175" s="11">
        <v>15388.697065149332</v>
      </c>
      <c r="R175" s="11">
        <v>22068.161923084073</v>
      </c>
      <c r="S175" s="11">
        <v>59488.894841492758</v>
      </c>
      <c r="T175" s="11">
        <v>37420.732918408685</v>
      </c>
      <c r="U175" s="11">
        <v>44726.454643934834</v>
      </c>
      <c r="V175" s="11">
        <v>60115.435890941852</v>
      </c>
      <c r="W175" s="11">
        <v>15388.981247007017</v>
      </c>
    </row>
    <row r="176" spans="1:23" ht="16.2" x14ac:dyDescent="0.3">
      <c r="A176" s="13" t="s">
        <v>394</v>
      </c>
      <c r="B176" s="13" t="s">
        <v>394</v>
      </c>
      <c r="C176" s="12" t="s">
        <v>101</v>
      </c>
      <c r="D176" s="12" t="s">
        <v>28</v>
      </c>
      <c r="E176" s="12" t="s">
        <v>14</v>
      </c>
      <c r="F176" s="12"/>
      <c r="G176" s="12"/>
      <c r="H176" s="12" t="s">
        <v>840</v>
      </c>
      <c r="I176" s="11">
        <v>19571.007506520869</v>
      </c>
      <c r="J176" s="11">
        <v>49716.477960032396</v>
      </c>
      <c r="K176" s="11">
        <v>30145.470453511527</v>
      </c>
      <c r="L176" s="11">
        <v>17615.667105109791</v>
      </c>
      <c r="M176" s="11">
        <v>49885.603644945062</v>
      </c>
      <c r="N176" s="11">
        <v>32269.936539835271</v>
      </c>
      <c r="O176" s="11">
        <v>48710.398688621928</v>
      </c>
      <c r="P176" s="11">
        <v>50299.31092600491</v>
      </c>
      <c r="Q176" s="11">
        <v>1588.9122373829814</v>
      </c>
      <c r="R176" s="11">
        <v>17412.775996319164</v>
      </c>
      <c r="S176" s="11">
        <v>49879.534353582596</v>
      </c>
      <c r="T176" s="11">
        <v>32466.758357263432</v>
      </c>
      <c r="U176" s="11">
        <v>48710.398688621928</v>
      </c>
      <c r="V176" s="11">
        <v>50299.79607723574</v>
      </c>
      <c r="W176" s="11">
        <v>1589.3973886138119</v>
      </c>
    </row>
    <row r="177" spans="1:23" ht="16.2" x14ac:dyDescent="0.3">
      <c r="A177" s="13" t="s">
        <v>395</v>
      </c>
      <c r="B177" s="13" t="s">
        <v>395</v>
      </c>
      <c r="C177" s="12" t="s">
        <v>839</v>
      </c>
      <c r="D177" s="12" t="s">
        <v>13</v>
      </c>
      <c r="E177" s="12"/>
      <c r="F177" s="12"/>
      <c r="G177" s="12"/>
      <c r="H177" s="12" t="s">
        <v>660</v>
      </c>
      <c r="I177" s="11">
        <v>7567122.9736244213</v>
      </c>
      <c r="J177" s="11">
        <v>1111406.5438517644</v>
      </c>
      <c r="K177" s="11">
        <v>0</v>
      </c>
      <c r="L177" s="11">
        <v>4281517.7473257147</v>
      </c>
      <c r="M177" s="11">
        <v>1015569.6987082821</v>
      </c>
      <c r="N177" s="11">
        <v>0</v>
      </c>
      <c r="O177" s="11">
        <v>3783818.6441368908</v>
      </c>
      <c r="P177" s="11">
        <v>1008059.0045324226</v>
      </c>
      <c r="Q177" s="11">
        <v>0</v>
      </c>
      <c r="R177" s="11">
        <v>4053202.8336150013</v>
      </c>
      <c r="S177" s="11">
        <v>1011216.0031116894</v>
      </c>
      <c r="T177" s="11">
        <v>0</v>
      </c>
      <c r="U177" s="11">
        <v>4018671.0756692486</v>
      </c>
      <c r="V177" s="11">
        <v>1012570.2286301653</v>
      </c>
      <c r="W177" s="11">
        <v>0</v>
      </c>
    </row>
    <row r="178" spans="1:23" ht="16.2" x14ac:dyDescent="0.3">
      <c r="A178" s="13" t="s">
        <v>396</v>
      </c>
      <c r="B178" s="13" t="s">
        <v>396</v>
      </c>
      <c r="C178" s="12" t="s">
        <v>102</v>
      </c>
      <c r="D178" s="12" t="s">
        <v>28</v>
      </c>
      <c r="E178" s="12" t="s">
        <v>14</v>
      </c>
      <c r="F178" s="12"/>
      <c r="G178" s="12"/>
      <c r="H178" s="12" t="s">
        <v>838</v>
      </c>
      <c r="I178" s="11">
        <v>55277.0095251858</v>
      </c>
      <c r="J178" s="11">
        <v>104218.15742354187</v>
      </c>
      <c r="K178" s="11">
        <v>48941.147898356066</v>
      </c>
      <c r="L178" s="11">
        <v>32252.895186098773</v>
      </c>
      <c r="M178" s="11">
        <v>104375.41381993187</v>
      </c>
      <c r="N178" s="11">
        <v>72122.518633833097</v>
      </c>
      <c r="O178" s="11">
        <v>89094.65912502259</v>
      </c>
      <c r="P178" s="11">
        <v>105104.78079237488</v>
      </c>
      <c r="Q178" s="11">
        <v>16010.121667352287</v>
      </c>
      <c r="R178" s="11">
        <v>31857.560588844623</v>
      </c>
      <c r="S178" s="11">
        <v>104363.74330518591</v>
      </c>
      <c r="T178" s="11">
        <v>72506.182716341282</v>
      </c>
      <c r="U178" s="11">
        <v>89094.65912502259</v>
      </c>
      <c r="V178" s="11">
        <v>105105.56123436501</v>
      </c>
      <c r="W178" s="11">
        <v>16010.902109342424</v>
      </c>
    </row>
    <row r="179" spans="1:23" ht="16.2" x14ac:dyDescent="0.3">
      <c r="A179" s="13" t="s">
        <v>605</v>
      </c>
      <c r="B179" s="13" t="s">
        <v>605</v>
      </c>
      <c r="C179" s="12" t="s">
        <v>637</v>
      </c>
      <c r="D179" s="12" t="s">
        <v>13</v>
      </c>
      <c r="E179" s="12"/>
      <c r="F179" s="12" t="s">
        <v>661</v>
      </c>
      <c r="G179" s="12"/>
      <c r="H179" s="12" t="s">
        <v>704</v>
      </c>
      <c r="I179" s="11">
        <v>1328662.3375180042</v>
      </c>
      <c r="J179" s="11">
        <v>130176.25879528259</v>
      </c>
      <c r="K179" s="11">
        <v>0</v>
      </c>
      <c r="L179" s="11">
        <v>440861.57912533975</v>
      </c>
      <c r="M179" s="11">
        <v>129314.09174755085</v>
      </c>
      <c r="N179" s="11">
        <v>0</v>
      </c>
      <c r="O179" s="11">
        <v>359759.18754704745</v>
      </c>
      <c r="P179" s="11">
        <v>128975.7203476307</v>
      </c>
      <c r="Q179" s="11">
        <v>0</v>
      </c>
      <c r="R179" s="11">
        <v>413112.67106111499</v>
      </c>
      <c r="S179" s="11">
        <v>129139.84499657246</v>
      </c>
      <c r="T179" s="11">
        <v>0</v>
      </c>
      <c r="U179" s="11">
        <v>388034.75232824625</v>
      </c>
      <c r="V179" s="11">
        <v>129157.80050593306</v>
      </c>
      <c r="W179" s="11">
        <v>0</v>
      </c>
    </row>
    <row r="180" spans="1:23" ht="16.2" x14ac:dyDescent="0.3">
      <c r="A180" s="13" t="s">
        <v>397</v>
      </c>
      <c r="B180" s="13" t="s">
        <v>397</v>
      </c>
      <c r="C180" s="12" t="s">
        <v>103</v>
      </c>
      <c r="D180" s="12" t="s">
        <v>28</v>
      </c>
      <c r="E180" s="12" t="s">
        <v>14</v>
      </c>
      <c r="F180" s="12"/>
      <c r="G180" s="12"/>
      <c r="H180" s="12" t="s">
        <v>837</v>
      </c>
      <c r="I180" s="11">
        <v>7347.7181641364523</v>
      </c>
      <c r="J180" s="11">
        <v>56592.191657363408</v>
      </c>
      <c r="K180" s="11">
        <v>49244.473493226957</v>
      </c>
      <c r="L180" s="11">
        <v>43835.683441672991</v>
      </c>
      <c r="M180" s="11">
        <v>57538.146055655299</v>
      </c>
      <c r="N180" s="11">
        <v>13702.462613982309</v>
      </c>
      <c r="O180" s="11">
        <v>74851.152391064243</v>
      </c>
      <c r="P180" s="11">
        <v>58080.447775652028</v>
      </c>
      <c r="Q180" s="11">
        <v>0</v>
      </c>
      <c r="R180" s="11">
        <v>42684.931007701278</v>
      </c>
      <c r="S180" s="11">
        <v>57505.902235878297</v>
      </c>
      <c r="T180" s="11">
        <v>14820.971228177019</v>
      </c>
      <c r="U180" s="11">
        <v>75336.374614972592</v>
      </c>
      <c r="V180" s="11">
        <v>58094.25575366566</v>
      </c>
      <c r="W180" s="11">
        <v>0</v>
      </c>
    </row>
    <row r="181" spans="1:23" ht="16.2" x14ac:dyDescent="0.3">
      <c r="A181" s="13" t="s">
        <v>398</v>
      </c>
      <c r="B181" s="13" t="s">
        <v>398</v>
      </c>
      <c r="C181" s="12" t="s">
        <v>104</v>
      </c>
      <c r="D181" s="12" t="s">
        <v>13</v>
      </c>
      <c r="E181" s="12"/>
      <c r="F181" s="12"/>
      <c r="G181" s="12"/>
      <c r="H181" s="12" t="s">
        <v>698</v>
      </c>
      <c r="I181" s="11">
        <v>2746673.8023889577</v>
      </c>
      <c r="J181" s="11">
        <v>917773.13551316247</v>
      </c>
      <c r="K181" s="11">
        <v>0</v>
      </c>
      <c r="L181" s="11">
        <v>2206297.7314883638</v>
      </c>
      <c r="M181" s="11">
        <v>918005.08709670627</v>
      </c>
      <c r="N181" s="11">
        <v>0</v>
      </c>
      <c r="O181" s="11">
        <v>1922683.6054809585</v>
      </c>
      <c r="P181" s="11">
        <v>914430.08846359013</v>
      </c>
      <c r="Q181" s="11">
        <v>0</v>
      </c>
      <c r="R181" s="11">
        <v>2084978.7181192336</v>
      </c>
      <c r="S181" s="11">
        <v>915984.05126503692</v>
      </c>
      <c r="T181" s="11">
        <v>0</v>
      </c>
      <c r="U181" s="11">
        <v>2047262.6882574302</v>
      </c>
      <c r="V181" s="11">
        <v>916525.76738363516</v>
      </c>
      <c r="W181" s="11">
        <v>0</v>
      </c>
    </row>
    <row r="182" spans="1:23" ht="16.2" x14ac:dyDescent="0.3">
      <c r="A182" s="13" t="s">
        <v>399</v>
      </c>
      <c r="B182" s="13" t="s">
        <v>399</v>
      </c>
      <c r="C182" s="12" t="s">
        <v>587</v>
      </c>
      <c r="D182" s="12" t="s">
        <v>13</v>
      </c>
      <c r="E182" s="12" t="s">
        <v>14</v>
      </c>
      <c r="F182" s="12"/>
      <c r="G182" s="12"/>
      <c r="H182" s="12" t="s">
        <v>830</v>
      </c>
      <c r="I182" s="11">
        <v>2272066.7385012503</v>
      </c>
      <c r="J182" s="11">
        <v>139330.52220966734</v>
      </c>
      <c r="K182" s="11">
        <v>0</v>
      </c>
      <c r="L182" s="11">
        <v>220839.45402745123</v>
      </c>
      <c r="M182" s="11">
        <v>89737.364101097803</v>
      </c>
      <c r="N182" s="11">
        <v>0</v>
      </c>
      <c r="O182" s="11">
        <v>613278.06945168553</v>
      </c>
      <c r="P182" s="11">
        <v>96387.404627915195</v>
      </c>
      <c r="Q182" s="11">
        <v>0</v>
      </c>
      <c r="R182" s="11">
        <v>219191.14269661997</v>
      </c>
      <c r="S182" s="11">
        <v>89690.686685619963</v>
      </c>
      <c r="T182" s="11">
        <v>0</v>
      </c>
      <c r="U182" s="11">
        <v>613278.06945168553</v>
      </c>
      <c r="V182" s="11">
        <v>96388.551563342538</v>
      </c>
      <c r="W182" s="11">
        <v>0</v>
      </c>
    </row>
    <row r="183" spans="1:23" ht="16.2" x14ac:dyDescent="0.3">
      <c r="A183" s="13" t="s">
        <v>400</v>
      </c>
      <c r="B183" s="13" t="s">
        <v>400</v>
      </c>
      <c r="C183" s="12" t="s">
        <v>106</v>
      </c>
      <c r="D183" s="12" t="s">
        <v>28</v>
      </c>
      <c r="E183" s="12" t="s">
        <v>14</v>
      </c>
      <c r="F183" s="12"/>
      <c r="G183" s="12"/>
      <c r="H183" s="12" t="s">
        <v>727</v>
      </c>
      <c r="I183" s="11">
        <v>833496.17442133324</v>
      </c>
      <c r="J183" s="11">
        <v>1387769.2974435724</v>
      </c>
      <c r="K183" s="11">
        <v>554273.12302223919</v>
      </c>
      <c r="L183" s="11">
        <v>412454.62899310258</v>
      </c>
      <c r="M183" s="11">
        <v>1382495.8308417227</v>
      </c>
      <c r="N183" s="11">
        <v>970041.20184862008</v>
      </c>
      <c r="O183" s="11">
        <v>1223999.5033233683</v>
      </c>
      <c r="P183" s="11">
        <v>1392843.7718302067</v>
      </c>
      <c r="Q183" s="11">
        <v>168844.26850683847</v>
      </c>
      <c r="R183" s="11">
        <v>411091.97921556549</v>
      </c>
      <c r="S183" s="11">
        <v>1382445.2697165858</v>
      </c>
      <c r="T183" s="11">
        <v>971353.29050102027</v>
      </c>
      <c r="U183" s="11">
        <v>1223999.5033233683</v>
      </c>
      <c r="V183" s="11">
        <v>1392856.7689371859</v>
      </c>
      <c r="W183" s="11">
        <v>168857.26561381761</v>
      </c>
    </row>
    <row r="184" spans="1:23" ht="16.2" x14ac:dyDescent="0.3">
      <c r="A184" s="13" t="s">
        <v>401</v>
      </c>
      <c r="B184" s="13" t="s">
        <v>401</v>
      </c>
      <c r="C184" s="12" t="s">
        <v>107</v>
      </c>
      <c r="D184" s="12" t="s">
        <v>13</v>
      </c>
      <c r="E184" s="12" t="s">
        <v>14</v>
      </c>
      <c r="F184" s="12"/>
      <c r="G184" s="12"/>
      <c r="H184" s="12" t="s">
        <v>765</v>
      </c>
      <c r="I184" s="11">
        <v>2710441.7181298011</v>
      </c>
      <c r="J184" s="11">
        <v>201997.64292442051</v>
      </c>
      <c r="K184" s="11">
        <v>0</v>
      </c>
      <c r="L184" s="11">
        <v>407943.67333250004</v>
      </c>
      <c r="M184" s="11">
        <v>142965.18296084585</v>
      </c>
      <c r="N184" s="11">
        <v>0</v>
      </c>
      <c r="O184" s="11">
        <v>693931.14895676845</v>
      </c>
      <c r="P184" s="11">
        <v>148695.24699033942</v>
      </c>
      <c r="Q184" s="11">
        <v>0</v>
      </c>
      <c r="R184" s="11">
        <v>393809.66726133123</v>
      </c>
      <c r="S184" s="11">
        <v>142576.24688951205</v>
      </c>
      <c r="T184" s="11">
        <v>0</v>
      </c>
      <c r="U184" s="11">
        <v>693931.14895676845</v>
      </c>
      <c r="V184" s="11">
        <v>148697.03401289982</v>
      </c>
      <c r="W184" s="11">
        <v>0</v>
      </c>
    </row>
    <row r="185" spans="1:23" ht="16.2" x14ac:dyDescent="0.3">
      <c r="A185" s="13" t="s">
        <v>402</v>
      </c>
      <c r="B185" s="13" t="s">
        <v>402</v>
      </c>
      <c r="C185" s="12" t="s">
        <v>836</v>
      </c>
      <c r="D185" s="12" t="s">
        <v>13</v>
      </c>
      <c r="E185" s="12"/>
      <c r="F185" s="12"/>
      <c r="G185" s="12" t="s">
        <v>686</v>
      </c>
      <c r="H185" s="12" t="s">
        <v>675</v>
      </c>
      <c r="I185" s="11">
        <v>12687158.327451596</v>
      </c>
      <c r="J185" s="11">
        <v>1367621.3031604381</v>
      </c>
      <c r="K185" s="11">
        <v>0</v>
      </c>
      <c r="L185" s="11">
        <v>4323666.3355350252</v>
      </c>
      <c r="M185" s="11">
        <v>1127811.6625562136</v>
      </c>
      <c r="N185" s="11">
        <v>0</v>
      </c>
      <c r="O185" s="11">
        <v>3826395.871881654</v>
      </c>
      <c r="P185" s="11">
        <v>1119410.4002258319</v>
      </c>
      <c r="Q185" s="11">
        <v>0</v>
      </c>
      <c r="R185" s="11">
        <v>4091315.0803029593</v>
      </c>
      <c r="S185" s="11">
        <v>1123066.925188568</v>
      </c>
      <c r="T185" s="11">
        <v>0</v>
      </c>
      <c r="U185" s="11">
        <v>4065392.0620891731</v>
      </c>
      <c r="V185" s="11">
        <v>1124319.0193242352</v>
      </c>
      <c r="W185" s="11">
        <v>0</v>
      </c>
    </row>
    <row r="186" spans="1:23" ht="16.2" x14ac:dyDescent="0.3">
      <c r="A186" s="13" t="s">
        <v>403</v>
      </c>
      <c r="B186" s="13" t="s">
        <v>403</v>
      </c>
      <c r="C186" s="12" t="s">
        <v>108</v>
      </c>
      <c r="D186" s="12" t="s">
        <v>28</v>
      </c>
      <c r="E186" s="12" t="s">
        <v>14</v>
      </c>
      <c r="F186" s="12"/>
      <c r="G186" s="12"/>
      <c r="H186" s="12" t="s">
        <v>835</v>
      </c>
      <c r="I186" s="11">
        <v>167807.98362155128</v>
      </c>
      <c r="J186" s="11">
        <v>136029.96466676996</v>
      </c>
      <c r="K186" s="11">
        <v>0</v>
      </c>
      <c r="L186" s="11">
        <v>64554.713754187949</v>
      </c>
      <c r="M186" s="11">
        <v>136538.49015334423</v>
      </c>
      <c r="N186" s="11">
        <v>71983.776399156282</v>
      </c>
      <c r="O186" s="11">
        <v>190534.38850776653</v>
      </c>
      <c r="P186" s="11">
        <v>137800.89162295667</v>
      </c>
      <c r="Q186" s="11">
        <v>0</v>
      </c>
      <c r="R186" s="11">
        <v>63933.829400471179</v>
      </c>
      <c r="S186" s="11">
        <v>136519.78617974016</v>
      </c>
      <c r="T186" s="11">
        <v>72585.956779268978</v>
      </c>
      <c r="U186" s="11">
        <v>190534.38850776653</v>
      </c>
      <c r="V186" s="11">
        <v>137802.48067254794</v>
      </c>
      <c r="W186" s="11">
        <v>0</v>
      </c>
    </row>
    <row r="187" spans="1:23" ht="16.2" x14ac:dyDescent="0.3">
      <c r="A187" s="13" t="s">
        <v>404</v>
      </c>
      <c r="B187" s="13" t="s">
        <v>404</v>
      </c>
      <c r="C187" s="12" t="s">
        <v>638</v>
      </c>
      <c r="D187" s="12" t="s">
        <v>28</v>
      </c>
      <c r="E187" s="12" t="s">
        <v>14</v>
      </c>
      <c r="F187" s="12"/>
      <c r="G187" s="12"/>
      <c r="H187" s="12" t="s">
        <v>834</v>
      </c>
      <c r="I187" s="11">
        <v>21390.479162684391</v>
      </c>
      <c r="J187" s="11">
        <v>121136.78500278443</v>
      </c>
      <c r="K187" s="11">
        <v>99746.305840100031</v>
      </c>
      <c r="L187" s="11">
        <v>40432.869020039339</v>
      </c>
      <c r="M187" s="11">
        <v>121783.07204021228</v>
      </c>
      <c r="N187" s="11">
        <v>81350.20302017295</v>
      </c>
      <c r="O187" s="11">
        <v>108954.69074469469</v>
      </c>
      <c r="P187" s="11">
        <v>122603.34508909727</v>
      </c>
      <c r="Q187" s="11">
        <v>13648.654344402588</v>
      </c>
      <c r="R187" s="11">
        <v>39841.471675983477</v>
      </c>
      <c r="S187" s="11">
        <v>121765.9680554306</v>
      </c>
      <c r="T187" s="11">
        <v>81924.496379447111</v>
      </c>
      <c r="U187" s="11">
        <v>108954.69074469469</v>
      </c>
      <c r="V187" s="11">
        <v>122604.20114353226</v>
      </c>
      <c r="W187" s="11">
        <v>13649.510398837578</v>
      </c>
    </row>
    <row r="188" spans="1:23" ht="16.2" x14ac:dyDescent="0.3">
      <c r="A188" s="13" t="s">
        <v>405</v>
      </c>
      <c r="B188" s="13" t="s">
        <v>405</v>
      </c>
      <c r="C188" s="12" t="s">
        <v>109</v>
      </c>
      <c r="D188" s="12" t="s">
        <v>13</v>
      </c>
      <c r="E188" s="12" t="s">
        <v>14</v>
      </c>
      <c r="F188" s="12"/>
      <c r="G188" s="12"/>
      <c r="H188" s="12" t="s">
        <v>833</v>
      </c>
      <c r="I188" s="11">
        <v>1192626.0292012503</v>
      </c>
      <c r="J188" s="11">
        <v>68561.409792466889</v>
      </c>
      <c r="K188" s="11">
        <v>0</v>
      </c>
      <c r="L188" s="11">
        <v>158160.05489937059</v>
      </c>
      <c r="M188" s="11">
        <v>40073.639456102457</v>
      </c>
      <c r="N188" s="11">
        <v>0</v>
      </c>
      <c r="O188" s="11">
        <v>300299.06116975209</v>
      </c>
      <c r="P188" s="11">
        <v>42863.597809643477</v>
      </c>
      <c r="Q188" s="11">
        <v>0</v>
      </c>
      <c r="R188" s="11">
        <v>152792.77236844768</v>
      </c>
      <c r="S188" s="11">
        <v>39925.422461107781</v>
      </c>
      <c r="T188" s="11">
        <v>0</v>
      </c>
      <c r="U188" s="11">
        <v>300299.06116975215</v>
      </c>
      <c r="V188" s="11">
        <v>42864.370515135161</v>
      </c>
      <c r="W188" s="11">
        <v>0</v>
      </c>
    </row>
    <row r="189" spans="1:23" ht="16.2" x14ac:dyDescent="0.3">
      <c r="A189" s="13" t="s">
        <v>406</v>
      </c>
      <c r="B189" s="13" t="s">
        <v>406</v>
      </c>
      <c r="C189" s="12" t="s">
        <v>110</v>
      </c>
      <c r="D189" s="12" t="s">
        <v>28</v>
      </c>
      <c r="E189" s="12" t="s">
        <v>14</v>
      </c>
      <c r="F189" s="12"/>
      <c r="G189" s="12"/>
      <c r="H189" s="12" t="s">
        <v>832</v>
      </c>
      <c r="I189" s="11">
        <v>81328.932071848656</v>
      </c>
      <c r="J189" s="11">
        <v>76915.114219978641</v>
      </c>
      <c r="K189" s="11">
        <v>0</v>
      </c>
      <c r="L189" s="11">
        <v>30987.16376877455</v>
      </c>
      <c r="M189" s="11">
        <v>76730.367514295242</v>
      </c>
      <c r="N189" s="11">
        <v>45743.203745520688</v>
      </c>
      <c r="O189" s="11">
        <v>91986.99605236412</v>
      </c>
      <c r="P189" s="11">
        <v>77371.065629230521</v>
      </c>
      <c r="Q189" s="11">
        <v>0</v>
      </c>
      <c r="R189" s="11">
        <v>30751.492946167313</v>
      </c>
      <c r="S189" s="11">
        <v>76723.132941322838</v>
      </c>
      <c r="T189" s="11">
        <v>45971.639995155521</v>
      </c>
      <c r="U189" s="11">
        <v>91986.99605236412</v>
      </c>
      <c r="V189" s="11">
        <v>77371.821046652432</v>
      </c>
      <c r="W189" s="11">
        <v>0</v>
      </c>
    </row>
    <row r="190" spans="1:23" ht="16.2" x14ac:dyDescent="0.3">
      <c r="A190" s="13" t="s">
        <v>407</v>
      </c>
      <c r="B190" s="13" t="s">
        <v>407</v>
      </c>
      <c r="C190" s="12" t="s">
        <v>640</v>
      </c>
      <c r="D190" s="12" t="s">
        <v>28</v>
      </c>
      <c r="E190" s="12" t="s">
        <v>14</v>
      </c>
      <c r="F190" s="12"/>
      <c r="G190" s="12"/>
      <c r="H190" s="12" t="s">
        <v>758</v>
      </c>
      <c r="I190" s="11">
        <v>666425.76569182705</v>
      </c>
      <c r="J190" s="11">
        <v>252364.69525560009</v>
      </c>
      <c r="K190" s="11">
        <v>0</v>
      </c>
      <c r="L190" s="11">
        <v>121501.06573994398</v>
      </c>
      <c r="M190" s="11">
        <v>246322.12175668363</v>
      </c>
      <c r="N190" s="11">
        <v>124821.05601673965</v>
      </c>
      <c r="O190" s="11">
        <v>340533.50410486909</v>
      </c>
      <c r="P190" s="11">
        <v>248999.80745118004</v>
      </c>
      <c r="Q190" s="11">
        <v>0</v>
      </c>
      <c r="R190" s="11">
        <v>119381.8561620815</v>
      </c>
      <c r="S190" s="11">
        <v>246261.90760140825</v>
      </c>
      <c r="T190" s="11">
        <v>126880.05143932675</v>
      </c>
      <c r="U190" s="11">
        <v>340533.50410486909</v>
      </c>
      <c r="V190" s="11">
        <v>249001.8060834778</v>
      </c>
      <c r="W190" s="11">
        <v>0</v>
      </c>
    </row>
    <row r="191" spans="1:23" ht="16.2" x14ac:dyDescent="0.3">
      <c r="A191" s="13" t="s">
        <v>408</v>
      </c>
      <c r="B191" s="13" t="s">
        <v>408</v>
      </c>
      <c r="C191" s="12" t="s">
        <v>831</v>
      </c>
      <c r="D191" s="12" t="s">
        <v>28</v>
      </c>
      <c r="E191" s="12" t="s">
        <v>14</v>
      </c>
      <c r="F191" s="12"/>
      <c r="G191" s="12"/>
      <c r="H191" s="12" t="s">
        <v>830</v>
      </c>
      <c r="I191" s="11">
        <v>147521.196924986</v>
      </c>
      <c r="J191" s="11">
        <v>444063.69870872993</v>
      </c>
      <c r="K191" s="11">
        <v>296542.50178374397</v>
      </c>
      <c r="L191" s="11">
        <v>332637.27838086605</v>
      </c>
      <c r="M191" s="11">
        <v>449206.62771563244</v>
      </c>
      <c r="N191" s="11">
        <v>116569.34933476639</v>
      </c>
      <c r="O191" s="11">
        <v>686164.0649418314</v>
      </c>
      <c r="P191" s="11">
        <v>453630.26798466354</v>
      </c>
      <c r="Q191" s="11">
        <v>0</v>
      </c>
      <c r="R191" s="11">
        <v>317848.0309118923</v>
      </c>
      <c r="S191" s="11">
        <v>448941.65360773524</v>
      </c>
      <c r="T191" s="11">
        <v>131093.62269584293</v>
      </c>
      <c r="U191" s="11">
        <v>686164.0649418314</v>
      </c>
      <c r="V191" s="11">
        <v>453633.53798935696</v>
      </c>
      <c r="W191" s="11">
        <v>0</v>
      </c>
    </row>
    <row r="192" spans="1:23" ht="16.2" x14ac:dyDescent="0.3">
      <c r="A192" s="13" t="s">
        <v>409</v>
      </c>
      <c r="B192" s="13" t="s">
        <v>409</v>
      </c>
      <c r="C192" s="12" t="s">
        <v>829</v>
      </c>
      <c r="D192" s="12" t="s">
        <v>13</v>
      </c>
      <c r="E192" s="12"/>
      <c r="F192" s="12"/>
      <c r="G192" s="12" t="s">
        <v>686</v>
      </c>
      <c r="H192" s="12" t="s">
        <v>828</v>
      </c>
      <c r="I192" s="11">
        <v>7733821.6933234716</v>
      </c>
      <c r="J192" s="11">
        <v>397609.87985484063</v>
      </c>
      <c r="K192" s="11">
        <v>0</v>
      </c>
      <c r="L192" s="11">
        <v>1872938.1745414203</v>
      </c>
      <c r="M192" s="11">
        <v>230342.07349215919</v>
      </c>
      <c r="N192" s="11">
        <v>0</v>
      </c>
      <c r="O192" s="11">
        <v>1668930.5807731091</v>
      </c>
      <c r="P192" s="11">
        <v>226613.18412907934</v>
      </c>
      <c r="Q192" s="11">
        <v>0</v>
      </c>
      <c r="R192" s="11">
        <v>1774933.3209701588</v>
      </c>
      <c r="S192" s="11">
        <v>228234.40980709397</v>
      </c>
      <c r="T192" s="11">
        <v>0</v>
      </c>
      <c r="U192" s="11">
        <v>1769901.0139222159</v>
      </c>
      <c r="V192" s="11">
        <v>228795.68610091149</v>
      </c>
      <c r="W192" s="11">
        <v>0</v>
      </c>
    </row>
    <row r="193" spans="1:23" ht="16.2" x14ac:dyDescent="0.3">
      <c r="A193" s="13" t="s">
        <v>411</v>
      </c>
      <c r="B193" s="13" t="s">
        <v>411</v>
      </c>
      <c r="C193" s="12" t="s">
        <v>111</v>
      </c>
      <c r="D193" s="12" t="s">
        <v>28</v>
      </c>
      <c r="E193" s="12"/>
      <c r="F193" s="12"/>
      <c r="G193" s="12"/>
      <c r="H193" s="12" t="s">
        <v>827</v>
      </c>
      <c r="I193" s="11">
        <v>143515.00549660588</v>
      </c>
      <c r="J193" s="11">
        <v>523515.79734139732</v>
      </c>
      <c r="K193" s="11">
        <v>380000.79184479144</v>
      </c>
      <c r="L193" s="11">
        <v>779422.21841717418</v>
      </c>
      <c r="M193" s="11">
        <v>535893.35110800713</v>
      </c>
      <c r="N193" s="11">
        <v>0</v>
      </c>
      <c r="O193" s="11">
        <v>724167.18159556389</v>
      </c>
      <c r="P193" s="11">
        <v>535520.45106023841</v>
      </c>
      <c r="Q193" s="11">
        <v>0</v>
      </c>
      <c r="R193" s="11">
        <v>740625.23948129872</v>
      </c>
      <c r="S193" s="11">
        <v>535178.1478460721</v>
      </c>
      <c r="T193" s="11">
        <v>0</v>
      </c>
      <c r="U193" s="11">
        <v>769529.79116596095</v>
      </c>
      <c r="V193" s="11">
        <v>536386.54255050072</v>
      </c>
      <c r="W193" s="11">
        <v>0</v>
      </c>
    </row>
    <row r="194" spans="1:23" ht="16.2" x14ac:dyDescent="0.3">
      <c r="A194" s="13" t="s">
        <v>412</v>
      </c>
      <c r="B194" s="13" t="s">
        <v>412</v>
      </c>
      <c r="C194" s="12" t="s">
        <v>112</v>
      </c>
      <c r="D194" s="12" t="s">
        <v>13</v>
      </c>
      <c r="E194" s="12" t="s">
        <v>14</v>
      </c>
      <c r="F194" s="12"/>
      <c r="G194" s="12"/>
      <c r="H194" s="12" t="s">
        <v>780</v>
      </c>
      <c r="I194" s="11">
        <v>197820.62101521879</v>
      </c>
      <c r="J194" s="11">
        <v>333316.12786403822</v>
      </c>
      <c r="K194" s="11">
        <v>135495.50684881944</v>
      </c>
      <c r="L194" s="11">
        <v>259541.64063524964</v>
      </c>
      <c r="M194" s="11">
        <v>337353.68471326598</v>
      </c>
      <c r="N194" s="11">
        <v>77812.044078016334</v>
      </c>
      <c r="O194" s="11">
        <v>541265.50958477531</v>
      </c>
      <c r="P194" s="11">
        <v>340221.1984346211</v>
      </c>
      <c r="Q194" s="11">
        <v>0</v>
      </c>
      <c r="R194" s="11">
        <v>249979.28012364166</v>
      </c>
      <c r="S194" s="11">
        <v>337088.66865668766</v>
      </c>
      <c r="T194" s="11">
        <v>87109.388533046003</v>
      </c>
      <c r="U194" s="11">
        <v>541265.50958477519</v>
      </c>
      <c r="V194" s="11">
        <v>340223.76822881156</v>
      </c>
      <c r="W194" s="11">
        <v>0</v>
      </c>
    </row>
    <row r="195" spans="1:23" ht="16.2" x14ac:dyDescent="0.3">
      <c r="A195" s="13" t="s">
        <v>606</v>
      </c>
      <c r="B195" s="13" t="s">
        <v>606</v>
      </c>
      <c r="C195" s="12" t="s">
        <v>588</v>
      </c>
      <c r="D195" s="12" t="s">
        <v>13</v>
      </c>
      <c r="E195" s="12"/>
      <c r="F195" s="12" t="s">
        <v>661</v>
      </c>
      <c r="G195" s="12"/>
      <c r="H195" s="12" t="s">
        <v>826</v>
      </c>
      <c r="I195" s="11">
        <v>546586.11269251362</v>
      </c>
      <c r="J195" s="11">
        <v>540966.08080356033</v>
      </c>
      <c r="K195" s="11">
        <v>0</v>
      </c>
      <c r="L195" s="11">
        <v>561573.50064416684</v>
      </c>
      <c r="M195" s="11">
        <v>541402.40055115009</v>
      </c>
      <c r="N195" s="11">
        <v>0</v>
      </c>
      <c r="O195" s="11">
        <v>528207.40243074938</v>
      </c>
      <c r="P195" s="11">
        <v>540487.66138763272</v>
      </c>
      <c r="Q195" s="11">
        <v>12280.258956883335</v>
      </c>
      <c r="R195" s="11">
        <v>539691.97979431099</v>
      </c>
      <c r="S195" s="11">
        <v>540802.85461023462</v>
      </c>
      <c r="T195" s="11">
        <v>1110.8748159236275</v>
      </c>
      <c r="U195" s="11">
        <v>551163.8757791532</v>
      </c>
      <c r="V195" s="11">
        <v>541116.63884513604</v>
      </c>
      <c r="W195" s="11">
        <v>0</v>
      </c>
    </row>
    <row r="196" spans="1:23" ht="16.2" x14ac:dyDescent="0.3">
      <c r="A196" s="13" t="s">
        <v>413</v>
      </c>
      <c r="B196" s="13" t="s">
        <v>413</v>
      </c>
      <c r="C196" s="12" t="s">
        <v>113</v>
      </c>
      <c r="D196" s="12" t="s">
        <v>28</v>
      </c>
      <c r="E196" s="12" t="s">
        <v>14</v>
      </c>
      <c r="F196" s="12"/>
      <c r="G196" s="12"/>
      <c r="H196" s="12" t="s">
        <v>825</v>
      </c>
      <c r="I196" s="11">
        <v>39641.166992365739</v>
      </c>
      <c r="J196" s="11">
        <v>202585.9426328385</v>
      </c>
      <c r="K196" s="11">
        <v>162944.77564047277</v>
      </c>
      <c r="L196" s="11">
        <v>107055.88703398118</v>
      </c>
      <c r="M196" s="11">
        <v>204526.76280695281</v>
      </c>
      <c r="N196" s="11">
        <v>97470.875772971631</v>
      </c>
      <c r="O196" s="11">
        <v>232403.97581949999</v>
      </c>
      <c r="P196" s="11">
        <v>206299.44639529317</v>
      </c>
      <c r="Q196" s="11">
        <v>0</v>
      </c>
      <c r="R196" s="11">
        <v>104921.32358592951</v>
      </c>
      <c r="S196" s="11">
        <v>204466.2613373379</v>
      </c>
      <c r="T196" s="11">
        <v>99544.93775140839</v>
      </c>
      <c r="U196" s="11">
        <v>232403.97581949999</v>
      </c>
      <c r="V196" s="11">
        <v>206301.37837317711</v>
      </c>
      <c r="W196" s="11">
        <v>0</v>
      </c>
    </row>
    <row r="197" spans="1:23" ht="16.2" x14ac:dyDescent="0.3">
      <c r="A197" s="13" t="s">
        <v>414</v>
      </c>
      <c r="B197" s="13" t="s">
        <v>414</v>
      </c>
      <c r="C197" s="12" t="s">
        <v>824</v>
      </c>
      <c r="D197" s="12" t="s">
        <v>13</v>
      </c>
      <c r="E197" s="12"/>
      <c r="F197" s="12"/>
      <c r="G197" s="12"/>
      <c r="H197" s="12" t="s">
        <v>698</v>
      </c>
      <c r="I197" s="11">
        <v>663340.00585132139</v>
      </c>
      <c r="J197" s="11">
        <v>792366.96443669649</v>
      </c>
      <c r="K197" s="11">
        <v>129026.95858537511</v>
      </c>
      <c r="L197" s="11">
        <v>1746438.6793211075</v>
      </c>
      <c r="M197" s="11">
        <v>828591.30150564841</v>
      </c>
      <c r="N197" s="11">
        <v>0</v>
      </c>
      <c r="O197" s="11">
        <v>1529712.0052710027</v>
      </c>
      <c r="P197" s="11">
        <v>825396.4701113631</v>
      </c>
      <c r="Q197" s="11">
        <v>0</v>
      </c>
      <c r="R197" s="11">
        <v>1649725.0811132104</v>
      </c>
      <c r="S197" s="11">
        <v>826792.16522734461</v>
      </c>
      <c r="T197" s="11">
        <v>0</v>
      </c>
      <c r="U197" s="11">
        <v>1629010.1667814697</v>
      </c>
      <c r="V197" s="11">
        <v>827256.79735608143</v>
      </c>
      <c r="W197" s="11">
        <v>0</v>
      </c>
    </row>
    <row r="198" spans="1:23" ht="16.2" x14ac:dyDescent="0.3">
      <c r="A198" s="13" t="s">
        <v>415</v>
      </c>
      <c r="B198" s="13" t="s">
        <v>415</v>
      </c>
      <c r="C198" s="12" t="s">
        <v>823</v>
      </c>
      <c r="D198" s="12" t="s">
        <v>28</v>
      </c>
      <c r="E198" s="12" t="s">
        <v>14</v>
      </c>
      <c r="F198" s="12"/>
      <c r="G198" s="12"/>
      <c r="H198" s="12" t="s">
        <v>822</v>
      </c>
      <c r="I198" s="11">
        <v>139958.62829560501</v>
      </c>
      <c r="J198" s="11">
        <v>86570.807486325066</v>
      </c>
      <c r="K198" s="11">
        <v>0</v>
      </c>
      <c r="L198" s="11">
        <v>50040.485686765467</v>
      </c>
      <c r="M198" s="11">
        <v>85573.480024693243</v>
      </c>
      <c r="N198" s="11">
        <v>35532.994337927776</v>
      </c>
      <c r="O198" s="11">
        <v>122413.8417383074</v>
      </c>
      <c r="P198" s="11">
        <v>86528.76500548856</v>
      </c>
      <c r="Q198" s="11">
        <v>0</v>
      </c>
      <c r="R198" s="11">
        <v>49081.745773677278</v>
      </c>
      <c r="S198" s="11">
        <v>85546.446122164925</v>
      </c>
      <c r="T198" s="11">
        <v>36464.700348487648</v>
      </c>
      <c r="U198" s="11">
        <v>122413.8417383074</v>
      </c>
      <c r="V198" s="11">
        <v>86529.407210098638</v>
      </c>
      <c r="W198" s="11">
        <v>0</v>
      </c>
    </row>
    <row r="199" spans="1:23" ht="16.2" x14ac:dyDescent="0.3">
      <c r="A199" s="13" t="s">
        <v>416</v>
      </c>
      <c r="B199" s="13" t="s">
        <v>416</v>
      </c>
      <c r="C199" s="12" t="s">
        <v>821</v>
      </c>
      <c r="D199" s="12" t="s">
        <v>13</v>
      </c>
      <c r="E199" s="12" t="s">
        <v>14</v>
      </c>
      <c r="F199" s="12"/>
      <c r="G199" s="12"/>
      <c r="H199" s="12" t="s">
        <v>820</v>
      </c>
      <c r="I199" s="11">
        <v>1846540.432044676</v>
      </c>
      <c r="J199" s="11">
        <v>242370.30584608042</v>
      </c>
      <c r="K199" s="11">
        <v>0</v>
      </c>
      <c r="L199" s="11">
        <v>405037.83843094297</v>
      </c>
      <c r="M199" s="11">
        <v>204037.19899856264</v>
      </c>
      <c r="N199" s="11">
        <v>0</v>
      </c>
      <c r="O199" s="11">
        <v>816150.53180692066</v>
      </c>
      <c r="P199" s="11">
        <v>210369.81312548855</v>
      </c>
      <c r="Q199" s="11">
        <v>0</v>
      </c>
      <c r="R199" s="11">
        <v>383187.69145272818</v>
      </c>
      <c r="S199" s="11">
        <v>203572.69483350235</v>
      </c>
      <c r="T199" s="11">
        <v>0</v>
      </c>
      <c r="U199" s="11">
        <v>816150.53180692066</v>
      </c>
      <c r="V199" s="11">
        <v>210372.52523095999</v>
      </c>
      <c r="W199" s="11">
        <v>0</v>
      </c>
    </row>
    <row r="200" spans="1:23" ht="16.2" x14ac:dyDescent="0.3">
      <c r="A200" s="13" t="s">
        <v>607</v>
      </c>
      <c r="B200" s="13" t="s">
        <v>607</v>
      </c>
      <c r="C200" s="12" t="s">
        <v>819</v>
      </c>
      <c r="D200" s="12" t="s">
        <v>744</v>
      </c>
      <c r="E200" s="12"/>
      <c r="F200" s="12"/>
      <c r="G200" s="12"/>
      <c r="H200" s="12" t="s">
        <v>678</v>
      </c>
      <c r="I200" s="11">
        <v>0</v>
      </c>
      <c r="J200" s="11">
        <v>29627.739061395958</v>
      </c>
      <c r="K200" s="11">
        <v>29627.739061395958</v>
      </c>
      <c r="L200" s="11">
        <v>0</v>
      </c>
      <c r="M200" s="11">
        <v>29627.739061395958</v>
      </c>
      <c r="N200" s="11">
        <v>29627.739061395958</v>
      </c>
      <c r="O200" s="11">
        <v>0</v>
      </c>
      <c r="P200" s="11">
        <v>29627.739061395976</v>
      </c>
      <c r="Q200" s="11">
        <v>29627.739061395976</v>
      </c>
      <c r="R200" s="11">
        <v>0</v>
      </c>
      <c r="S200" s="11">
        <v>29627.739061395972</v>
      </c>
      <c r="T200" s="11">
        <v>29627.739061395972</v>
      </c>
      <c r="U200" s="11">
        <v>0</v>
      </c>
      <c r="V200" s="11">
        <v>29627.739061395976</v>
      </c>
      <c r="W200" s="11">
        <v>29627.739061395976</v>
      </c>
    </row>
    <row r="201" spans="1:23" ht="16.2" x14ac:dyDescent="0.3">
      <c r="A201" s="13" t="s">
        <v>417</v>
      </c>
      <c r="B201" s="13" t="s">
        <v>417</v>
      </c>
      <c r="C201" s="12" t="s">
        <v>114</v>
      </c>
      <c r="D201" s="12" t="s">
        <v>13</v>
      </c>
      <c r="E201" s="12" t="s">
        <v>14</v>
      </c>
      <c r="F201" s="12"/>
      <c r="G201" s="12"/>
      <c r="H201" s="12" t="s">
        <v>818</v>
      </c>
      <c r="I201" s="11">
        <v>419002.06209603872</v>
      </c>
      <c r="J201" s="11">
        <v>148304.04492260408</v>
      </c>
      <c r="K201" s="11">
        <v>0</v>
      </c>
      <c r="L201" s="11">
        <v>86535.770032508502</v>
      </c>
      <c r="M201" s="11">
        <v>144982.8284595873</v>
      </c>
      <c r="N201" s="11">
        <v>58447.058427078795</v>
      </c>
      <c r="O201" s="11">
        <v>245981.24335467827</v>
      </c>
      <c r="P201" s="11">
        <v>146718.3402788383</v>
      </c>
      <c r="Q201" s="11">
        <v>0</v>
      </c>
      <c r="R201" s="11">
        <v>85439.074650399212</v>
      </c>
      <c r="S201" s="11">
        <v>144950.86174930068</v>
      </c>
      <c r="T201" s="11">
        <v>59511.787098901463</v>
      </c>
      <c r="U201" s="11">
        <v>245981.24335467827</v>
      </c>
      <c r="V201" s="11">
        <v>146720.08342375176</v>
      </c>
      <c r="W201" s="11">
        <v>0</v>
      </c>
    </row>
    <row r="202" spans="1:23" ht="16.2" x14ac:dyDescent="0.3">
      <c r="A202" s="13" t="s">
        <v>418</v>
      </c>
      <c r="B202" s="13" t="s">
        <v>418</v>
      </c>
      <c r="C202" s="12" t="s">
        <v>589</v>
      </c>
      <c r="D202" s="12" t="s">
        <v>744</v>
      </c>
      <c r="E202" s="12"/>
      <c r="F202" s="12"/>
      <c r="G202" s="12"/>
      <c r="H202" s="12" t="s">
        <v>765</v>
      </c>
      <c r="I202" s="11">
        <v>0</v>
      </c>
      <c r="J202" s="11">
        <v>117985.58512661343</v>
      </c>
      <c r="K202" s="11">
        <v>117985.58512661343</v>
      </c>
      <c r="L202" s="11">
        <v>0</v>
      </c>
      <c r="M202" s="11">
        <v>117986.58702655428</v>
      </c>
      <c r="N202" s="11">
        <v>117986.58702655428</v>
      </c>
      <c r="O202" s="11">
        <v>0</v>
      </c>
      <c r="P202" s="11">
        <v>117986.47382570617</v>
      </c>
      <c r="Q202" s="11">
        <v>117986.47382570617</v>
      </c>
      <c r="R202" s="11">
        <v>0</v>
      </c>
      <c r="S202" s="11">
        <v>117986.52879306946</v>
      </c>
      <c r="T202" s="11">
        <v>117986.52879306946</v>
      </c>
      <c r="U202" s="11">
        <v>0</v>
      </c>
      <c r="V202" s="11">
        <v>117986.53205716444</v>
      </c>
      <c r="W202" s="11">
        <v>117986.53205716444</v>
      </c>
    </row>
    <row r="203" spans="1:23" ht="16.2" x14ac:dyDescent="0.3">
      <c r="A203" s="13" t="s">
        <v>419</v>
      </c>
      <c r="B203" s="13" t="s">
        <v>419</v>
      </c>
      <c r="C203" s="12" t="s">
        <v>115</v>
      </c>
      <c r="D203" s="12" t="s">
        <v>92</v>
      </c>
      <c r="E203" s="12"/>
      <c r="F203" s="12"/>
      <c r="G203" s="12" t="s">
        <v>92</v>
      </c>
      <c r="H203" s="12" t="s">
        <v>673</v>
      </c>
      <c r="I203" s="11">
        <v>561802.15186463739</v>
      </c>
      <c r="J203" s="11">
        <v>31610829.527077496</v>
      </c>
      <c r="K203" s="11">
        <v>31049027.375212859</v>
      </c>
      <c r="L203" s="11">
        <v>32602134.907122646</v>
      </c>
      <c r="M203" s="11">
        <v>32311796.770698722</v>
      </c>
      <c r="N203" s="11">
        <v>0</v>
      </c>
      <c r="O203" s="11">
        <v>28504956.13738808</v>
      </c>
      <c r="P203" s="11">
        <v>32241894.757310688</v>
      </c>
      <c r="Q203" s="11">
        <v>3736938.6199226081</v>
      </c>
      <c r="R203" s="11">
        <v>30786416.247670658</v>
      </c>
      <c r="S203" s="11">
        <v>32275172.779094934</v>
      </c>
      <c r="T203" s="11">
        <v>1488756.5314242765</v>
      </c>
      <c r="U203" s="11">
        <v>30320674.796840072</v>
      </c>
      <c r="V203" s="11">
        <v>32278517.807120562</v>
      </c>
      <c r="W203" s="11">
        <v>1957843.0102804899</v>
      </c>
    </row>
    <row r="204" spans="1:23" ht="16.2" x14ac:dyDescent="0.3">
      <c r="A204" s="13" t="s">
        <v>420</v>
      </c>
      <c r="B204" s="13" t="s">
        <v>420</v>
      </c>
      <c r="C204" s="12" t="s">
        <v>116</v>
      </c>
      <c r="D204" s="12" t="s">
        <v>13</v>
      </c>
      <c r="E204" s="12" t="s">
        <v>14</v>
      </c>
      <c r="F204" s="12"/>
      <c r="G204" s="12"/>
      <c r="H204" s="12" t="s">
        <v>817</v>
      </c>
      <c r="I204" s="11">
        <v>1236697.618274848</v>
      </c>
      <c r="J204" s="11">
        <v>103249.27260206486</v>
      </c>
      <c r="K204" s="11">
        <v>0</v>
      </c>
      <c r="L204" s="11">
        <v>202671.90258291952</v>
      </c>
      <c r="M204" s="11">
        <v>97887.251182679043</v>
      </c>
      <c r="N204" s="11">
        <v>0</v>
      </c>
      <c r="O204" s="11">
        <v>393617.35806118941</v>
      </c>
      <c r="P204" s="11">
        <v>99076.325056619098</v>
      </c>
      <c r="Q204" s="11">
        <v>0</v>
      </c>
      <c r="R204" s="11">
        <v>195670.24496847368</v>
      </c>
      <c r="S204" s="11">
        <v>97693.717509844064</v>
      </c>
      <c r="T204" s="11">
        <v>0</v>
      </c>
      <c r="U204" s="11">
        <v>395522.95113708038</v>
      </c>
      <c r="V204" s="11">
        <v>99129.343915028701</v>
      </c>
      <c r="W204" s="11">
        <v>0</v>
      </c>
    </row>
    <row r="205" spans="1:23" ht="16.2" x14ac:dyDescent="0.3">
      <c r="A205" s="13" t="s">
        <v>421</v>
      </c>
      <c r="B205" s="13" t="s">
        <v>421</v>
      </c>
      <c r="C205" s="12" t="s">
        <v>816</v>
      </c>
      <c r="D205" s="12" t="s">
        <v>28</v>
      </c>
      <c r="E205" s="12" t="s">
        <v>14</v>
      </c>
      <c r="F205" s="12"/>
      <c r="G205" s="12"/>
      <c r="H205" s="12" t="s">
        <v>815</v>
      </c>
      <c r="I205" s="11">
        <v>111031.66066613386</v>
      </c>
      <c r="J205" s="11">
        <v>141869.12200668111</v>
      </c>
      <c r="K205" s="11">
        <v>30837.461340547248</v>
      </c>
      <c r="L205" s="11">
        <v>61719.309541595285</v>
      </c>
      <c r="M205" s="11">
        <v>141524.00512030098</v>
      </c>
      <c r="N205" s="11">
        <v>79804.695578705694</v>
      </c>
      <c r="O205" s="11">
        <v>167404.21585856381</v>
      </c>
      <c r="P205" s="11">
        <v>142746.84619742716</v>
      </c>
      <c r="Q205" s="11">
        <v>0</v>
      </c>
      <c r="R205" s="11">
        <v>60491.956219044012</v>
      </c>
      <c r="S205" s="11">
        <v>141498.59928670034</v>
      </c>
      <c r="T205" s="11">
        <v>81006.643067656318</v>
      </c>
      <c r="U205" s="11">
        <v>167404.21585856381</v>
      </c>
      <c r="V205" s="11">
        <v>142747.9767962778</v>
      </c>
      <c r="W205" s="11">
        <v>0</v>
      </c>
    </row>
    <row r="206" spans="1:23" ht="16.2" x14ac:dyDescent="0.3">
      <c r="A206" s="13" t="s">
        <v>422</v>
      </c>
      <c r="B206" s="13" t="s">
        <v>422</v>
      </c>
      <c r="C206" s="12" t="s">
        <v>117</v>
      </c>
      <c r="D206" s="12" t="s">
        <v>28</v>
      </c>
      <c r="E206" s="12" t="s">
        <v>14</v>
      </c>
      <c r="F206" s="12"/>
      <c r="G206" s="12"/>
      <c r="H206" s="12" t="s">
        <v>814</v>
      </c>
      <c r="I206" s="11">
        <v>11621.37582491037</v>
      </c>
      <c r="J206" s="11">
        <v>144282.21056916367</v>
      </c>
      <c r="K206" s="11">
        <v>132660.83474425331</v>
      </c>
      <c r="L206" s="11">
        <v>61430.863545405555</v>
      </c>
      <c r="M206" s="11">
        <v>145529.31225783823</v>
      </c>
      <c r="N206" s="11">
        <v>84098.44871243267</v>
      </c>
      <c r="O206" s="11">
        <v>152367.57439093781</v>
      </c>
      <c r="P206" s="11">
        <v>146795.51713060381</v>
      </c>
      <c r="Q206" s="11">
        <v>0</v>
      </c>
      <c r="R206" s="11">
        <v>60434.719145703224</v>
      </c>
      <c r="S206" s="11">
        <v>145500.4020750105</v>
      </c>
      <c r="T206" s="11">
        <v>85065.682929307281</v>
      </c>
      <c r="U206" s="11">
        <v>152367.57439093781</v>
      </c>
      <c r="V206" s="11">
        <v>146797.04053603043</v>
      </c>
      <c r="W206" s="11">
        <v>0</v>
      </c>
    </row>
    <row r="207" spans="1:23" ht="16.2" x14ac:dyDescent="0.3">
      <c r="A207" s="13" t="s">
        <v>423</v>
      </c>
      <c r="B207" s="13" t="s">
        <v>423</v>
      </c>
      <c r="C207" s="12" t="s">
        <v>118</v>
      </c>
      <c r="D207" s="12" t="s">
        <v>13</v>
      </c>
      <c r="E207" s="12"/>
      <c r="F207" s="12"/>
      <c r="G207" s="12"/>
      <c r="H207" s="12" t="s">
        <v>653</v>
      </c>
      <c r="I207" s="11">
        <v>2538523.7421499602</v>
      </c>
      <c r="J207" s="11">
        <v>2540771.9644153486</v>
      </c>
      <c r="K207" s="11">
        <v>2248.2222653883509</v>
      </c>
      <c r="L207" s="11">
        <v>6144667.9266159274</v>
      </c>
      <c r="M207" s="11">
        <v>2608515.6342790043</v>
      </c>
      <c r="N207" s="11">
        <v>0</v>
      </c>
      <c r="O207" s="11">
        <v>5382030.0513616931</v>
      </c>
      <c r="P207" s="11">
        <v>2597396.2364801038</v>
      </c>
      <c r="Q207" s="11">
        <v>0</v>
      </c>
      <c r="R207" s="11">
        <v>5804957.0968394671</v>
      </c>
      <c r="S207" s="11">
        <v>2602241.9168210961</v>
      </c>
      <c r="T207" s="11">
        <v>0</v>
      </c>
      <c r="U207" s="11">
        <v>5730840.2677848758</v>
      </c>
      <c r="V207" s="11">
        <v>2603884.997026776</v>
      </c>
      <c r="W207" s="11">
        <v>0</v>
      </c>
    </row>
    <row r="208" spans="1:23" ht="16.2" x14ac:dyDescent="0.3">
      <c r="A208" s="13" t="s">
        <v>424</v>
      </c>
      <c r="B208" s="13" t="s">
        <v>424</v>
      </c>
      <c r="C208" s="12" t="s">
        <v>119</v>
      </c>
      <c r="D208" s="12" t="s">
        <v>13</v>
      </c>
      <c r="E208" s="12" t="s">
        <v>14</v>
      </c>
      <c r="F208" s="12"/>
      <c r="G208" s="12"/>
      <c r="H208" s="12" t="s">
        <v>715</v>
      </c>
      <c r="I208" s="11">
        <v>18980.165442339097</v>
      </c>
      <c r="J208" s="11">
        <v>86643.295678151917</v>
      </c>
      <c r="K208" s="11">
        <v>67663.130235812816</v>
      </c>
      <c r="L208" s="11">
        <v>40553.834595293694</v>
      </c>
      <c r="M208" s="11">
        <v>87433.053699583601</v>
      </c>
      <c r="N208" s="11">
        <v>46879.219104289907</v>
      </c>
      <c r="O208" s="11">
        <v>109755.02342066835</v>
      </c>
      <c r="P208" s="11">
        <v>88345.587031794392</v>
      </c>
      <c r="Q208" s="11">
        <v>0</v>
      </c>
      <c r="R208" s="11">
        <v>39591.94667424111</v>
      </c>
      <c r="S208" s="11">
        <v>87405.384621582314</v>
      </c>
      <c r="T208" s="11">
        <v>47813.437947341205</v>
      </c>
      <c r="U208" s="11">
        <v>109755.02342066835</v>
      </c>
      <c r="V208" s="11">
        <v>88346.847118821679</v>
      </c>
      <c r="W208" s="11">
        <v>0</v>
      </c>
    </row>
    <row r="209" spans="1:23" ht="16.2" x14ac:dyDescent="0.3">
      <c r="A209" s="13" t="s">
        <v>425</v>
      </c>
      <c r="B209" s="13" t="s">
        <v>425</v>
      </c>
      <c r="C209" s="12" t="s">
        <v>120</v>
      </c>
      <c r="D209" s="12" t="s">
        <v>28</v>
      </c>
      <c r="E209" s="12" t="s">
        <v>14</v>
      </c>
      <c r="F209" s="12"/>
      <c r="G209" s="12"/>
      <c r="H209" s="12" t="s">
        <v>808</v>
      </c>
      <c r="I209" s="11">
        <v>44582.921213144888</v>
      </c>
      <c r="J209" s="11">
        <v>114028.63839497203</v>
      </c>
      <c r="K209" s="11">
        <v>69445.717181827145</v>
      </c>
      <c r="L209" s="11">
        <v>86415.187486621333</v>
      </c>
      <c r="M209" s="11">
        <v>115221.15285413292</v>
      </c>
      <c r="N209" s="11">
        <v>28805.965367511584</v>
      </c>
      <c r="O209" s="11">
        <v>138632.63488851042</v>
      </c>
      <c r="P209" s="11">
        <v>116023.15441767336</v>
      </c>
      <c r="Q209" s="11">
        <v>0</v>
      </c>
      <c r="R209" s="11">
        <v>84139.629955106517</v>
      </c>
      <c r="S209" s="11">
        <v>115157.41669754747</v>
      </c>
      <c r="T209" s="11">
        <v>31017.786742440949</v>
      </c>
      <c r="U209" s="11">
        <v>140908.19242002524</v>
      </c>
      <c r="V209" s="11">
        <v>116086.90358872485</v>
      </c>
      <c r="W209" s="11">
        <v>0</v>
      </c>
    </row>
    <row r="210" spans="1:23" ht="16.2" x14ac:dyDescent="0.3">
      <c r="A210" s="13" t="s">
        <v>426</v>
      </c>
      <c r="B210" s="13" t="s">
        <v>426</v>
      </c>
      <c r="C210" s="12" t="s">
        <v>121</v>
      </c>
      <c r="D210" s="12" t="s">
        <v>13</v>
      </c>
      <c r="E210" s="12"/>
      <c r="F210" s="12"/>
      <c r="G210" s="12"/>
      <c r="H210" s="12" t="s">
        <v>753</v>
      </c>
      <c r="I210" s="11">
        <v>250101.67226277487</v>
      </c>
      <c r="J210" s="11">
        <v>1044654.8818499256</v>
      </c>
      <c r="K210" s="11">
        <v>794553.20958715072</v>
      </c>
      <c r="L210" s="11">
        <v>1730403.2961506892</v>
      </c>
      <c r="M210" s="11">
        <v>1080364.1128704636</v>
      </c>
      <c r="N210" s="11">
        <v>0</v>
      </c>
      <c r="O210" s="11">
        <v>1516864.2892722324</v>
      </c>
      <c r="P210" s="11">
        <v>1077266.1352307792</v>
      </c>
      <c r="Q210" s="11">
        <v>0</v>
      </c>
      <c r="R210" s="11">
        <v>1634415.9531646143</v>
      </c>
      <c r="S210" s="11">
        <v>1078588.6350293742</v>
      </c>
      <c r="T210" s="11">
        <v>0</v>
      </c>
      <c r="U210" s="11">
        <v>1615390.4765738305</v>
      </c>
      <c r="V210" s="11">
        <v>1079101.4438330939</v>
      </c>
      <c r="W210" s="11">
        <v>0</v>
      </c>
    </row>
    <row r="211" spans="1:23" ht="16.2" x14ac:dyDescent="0.3">
      <c r="A211" s="13" t="s">
        <v>427</v>
      </c>
      <c r="B211" s="13" t="s">
        <v>427</v>
      </c>
      <c r="C211" s="12" t="s">
        <v>122</v>
      </c>
      <c r="D211" s="12" t="s">
        <v>13</v>
      </c>
      <c r="E211" s="12"/>
      <c r="F211" s="12"/>
      <c r="G211" s="12"/>
      <c r="H211" s="12" t="s">
        <v>675</v>
      </c>
      <c r="I211" s="11">
        <v>22139628.230714731</v>
      </c>
      <c r="J211" s="11">
        <v>1457998.6105768627</v>
      </c>
      <c r="K211" s="11">
        <v>0</v>
      </c>
      <c r="L211" s="11">
        <v>6237316.4952820363</v>
      </c>
      <c r="M211" s="11">
        <v>1000188.7432197268</v>
      </c>
      <c r="N211" s="11">
        <v>0</v>
      </c>
      <c r="O211" s="11">
        <v>5582380.3365275329</v>
      </c>
      <c r="P211" s="11">
        <v>987572.37181056477</v>
      </c>
      <c r="Q211" s="11">
        <v>0</v>
      </c>
      <c r="R211" s="11">
        <v>5915903.0680444119</v>
      </c>
      <c r="S211" s="11">
        <v>993033.50053028262</v>
      </c>
      <c r="T211" s="11">
        <v>0</v>
      </c>
      <c r="U211" s="11">
        <v>5913825.2404400138</v>
      </c>
      <c r="V211" s="11">
        <v>994984.13529721694</v>
      </c>
      <c r="W211" s="11">
        <v>0</v>
      </c>
    </row>
    <row r="212" spans="1:23" ht="16.2" x14ac:dyDescent="0.3">
      <c r="A212" s="13" t="s">
        <v>428</v>
      </c>
      <c r="B212" s="13" t="s">
        <v>428</v>
      </c>
      <c r="C212" s="12" t="s">
        <v>123</v>
      </c>
      <c r="D212" s="12" t="s">
        <v>28</v>
      </c>
      <c r="E212" s="12" t="s">
        <v>14</v>
      </c>
      <c r="F212" s="12"/>
      <c r="G212" s="12"/>
      <c r="H212" s="12" t="s">
        <v>813</v>
      </c>
      <c r="I212" s="11">
        <v>44408.999550047178</v>
      </c>
      <c r="J212" s="11">
        <v>164485.68788433322</v>
      </c>
      <c r="K212" s="11">
        <v>120076.68833428604</v>
      </c>
      <c r="L212" s="11">
        <v>58310.14886131377</v>
      </c>
      <c r="M212" s="11">
        <v>165100.51799582312</v>
      </c>
      <c r="N212" s="11">
        <v>106790.36913450935</v>
      </c>
      <c r="O212" s="11">
        <v>153078.95631953821</v>
      </c>
      <c r="P212" s="11">
        <v>166440.13856514811</v>
      </c>
      <c r="Q212" s="11">
        <v>13361.182245609903</v>
      </c>
      <c r="R212" s="11">
        <v>57395.854552986399</v>
      </c>
      <c r="S212" s="11">
        <v>165073.86819647902</v>
      </c>
      <c r="T212" s="11">
        <v>107678.01364349262</v>
      </c>
      <c r="U212" s="11">
        <v>153078.95631953818</v>
      </c>
      <c r="V212" s="11">
        <v>166441.61455487483</v>
      </c>
      <c r="W212" s="11">
        <v>13362.658235336654</v>
      </c>
    </row>
    <row r="213" spans="1:23" ht="16.2" x14ac:dyDescent="0.3">
      <c r="A213" s="13" t="s">
        <v>608</v>
      </c>
      <c r="B213" s="13" t="s">
        <v>608</v>
      </c>
      <c r="C213" s="12" t="s">
        <v>590</v>
      </c>
      <c r="D213" s="12" t="s">
        <v>13</v>
      </c>
      <c r="E213" s="12"/>
      <c r="F213" s="12"/>
      <c r="G213" s="12"/>
      <c r="H213" s="12" t="s">
        <v>812</v>
      </c>
      <c r="I213" s="11">
        <v>5292834.9633293748</v>
      </c>
      <c r="J213" s="11">
        <v>181668.81611150957</v>
      </c>
      <c r="K213" s="11">
        <v>0</v>
      </c>
      <c r="L213" s="11">
        <v>1451701.7924341816</v>
      </c>
      <c r="M213" s="11">
        <v>64843.656412120428</v>
      </c>
      <c r="N213" s="11">
        <v>0</v>
      </c>
      <c r="O213" s="11">
        <v>1285815.8351322687</v>
      </c>
      <c r="P213" s="11">
        <v>62827.307362832049</v>
      </c>
      <c r="Q213" s="11">
        <v>0</v>
      </c>
      <c r="R213" s="11">
        <v>1379950.9827616301</v>
      </c>
      <c r="S213" s="11">
        <v>63663.737441742953</v>
      </c>
      <c r="T213" s="11">
        <v>0</v>
      </c>
      <c r="U213" s="11">
        <v>1359925.1550006694</v>
      </c>
      <c r="V213" s="11">
        <v>64063.092858534153</v>
      </c>
      <c r="W213" s="11">
        <v>0</v>
      </c>
    </row>
    <row r="214" spans="1:23" ht="16.2" x14ac:dyDescent="0.3">
      <c r="A214" s="13" t="s">
        <v>429</v>
      </c>
      <c r="B214" s="13" t="s">
        <v>429</v>
      </c>
      <c r="C214" s="12" t="s">
        <v>124</v>
      </c>
      <c r="D214" s="12" t="s">
        <v>13</v>
      </c>
      <c r="E214" s="12"/>
      <c r="F214" s="12"/>
      <c r="G214" s="12"/>
      <c r="H214" s="12" t="s">
        <v>733</v>
      </c>
      <c r="I214" s="11">
        <v>265988.48700186383</v>
      </c>
      <c r="J214" s="11">
        <v>1943142.3384879746</v>
      </c>
      <c r="K214" s="11">
        <v>1677153.8514861108</v>
      </c>
      <c r="L214" s="11">
        <v>3921639.3986843461</v>
      </c>
      <c r="M214" s="11">
        <v>2019665.4626247976</v>
      </c>
      <c r="N214" s="11">
        <v>0</v>
      </c>
      <c r="O214" s="11">
        <v>3399229.6942563537</v>
      </c>
      <c r="P214" s="11">
        <v>2012492.6498921949</v>
      </c>
      <c r="Q214" s="11">
        <v>0</v>
      </c>
      <c r="R214" s="11">
        <v>3695101.1880806773</v>
      </c>
      <c r="S214" s="11">
        <v>2015674.1534908689</v>
      </c>
      <c r="T214" s="11">
        <v>0</v>
      </c>
      <c r="U214" s="11">
        <v>3631301.0286119622</v>
      </c>
      <c r="V214" s="11">
        <v>2016610.4559521601</v>
      </c>
      <c r="W214" s="11">
        <v>0</v>
      </c>
    </row>
    <row r="215" spans="1:23" ht="16.2" x14ac:dyDescent="0.3">
      <c r="A215" s="13" t="s">
        <v>430</v>
      </c>
      <c r="B215" s="13" t="s">
        <v>430</v>
      </c>
      <c r="C215" s="12" t="s">
        <v>125</v>
      </c>
      <c r="D215" s="12" t="s">
        <v>13</v>
      </c>
      <c r="E215" s="12" t="s">
        <v>14</v>
      </c>
      <c r="F215" s="12"/>
      <c r="G215" s="12"/>
      <c r="H215" s="12" t="s">
        <v>811</v>
      </c>
      <c r="I215" s="11">
        <v>5608339.787623588</v>
      </c>
      <c r="J215" s="11">
        <v>231653.52860071248</v>
      </c>
      <c r="K215" s="11">
        <v>0</v>
      </c>
      <c r="L215" s="11">
        <v>614938.6881734014</v>
      </c>
      <c r="M215" s="11">
        <v>103186.19503035487</v>
      </c>
      <c r="N215" s="11">
        <v>0</v>
      </c>
      <c r="O215" s="11">
        <v>1239874.6476921323</v>
      </c>
      <c r="P215" s="11">
        <v>115878.9152341814</v>
      </c>
      <c r="Q215" s="11">
        <v>0</v>
      </c>
      <c r="R215" s="11">
        <v>593528.83573495387</v>
      </c>
      <c r="S215" s="11">
        <v>102593.92942960298</v>
      </c>
      <c r="T215" s="11">
        <v>0</v>
      </c>
      <c r="U215" s="11">
        <v>1239874.6476921323</v>
      </c>
      <c r="V215" s="11">
        <v>115881.33090963261</v>
      </c>
      <c r="W215" s="11">
        <v>0</v>
      </c>
    </row>
    <row r="216" spans="1:23" ht="16.2" x14ac:dyDescent="0.3">
      <c r="A216" s="13" t="s">
        <v>431</v>
      </c>
      <c r="B216" s="13" t="s">
        <v>431</v>
      </c>
      <c r="C216" s="12" t="s">
        <v>126</v>
      </c>
      <c r="D216" s="12" t="s">
        <v>28</v>
      </c>
      <c r="E216" s="12" t="s">
        <v>14</v>
      </c>
      <c r="F216" s="12"/>
      <c r="G216" s="12"/>
      <c r="H216" s="12" t="s">
        <v>810</v>
      </c>
      <c r="I216" s="11">
        <v>37329.827782863409</v>
      </c>
      <c r="J216" s="11">
        <v>66595.375605770882</v>
      </c>
      <c r="K216" s="11">
        <v>29265.547822907472</v>
      </c>
      <c r="L216" s="11">
        <v>52395.040980080608</v>
      </c>
      <c r="M216" s="11">
        <v>67064.319727614522</v>
      </c>
      <c r="N216" s="11">
        <v>14669.278747533914</v>
      </c>
      <c r="O216" s="11">
        <v>79612.574015942082</v>
      </c>
      <c r="P216" s="11">
        <v>67547.48676304848</v>
      </c>
      <c r="Q216" s="11">
        <v>0</v>
      </c>
      <c r="R216" s="11">
        <v>50613.904131686388</v>
      </c>
      <c r="S216" s="11">
        <v>67014.90605794033</v>
      </c>
      <c r="T216" s="11">
        <v>16401.001926253943</v>
      </c>
      <c r="U216" s="11">
        <v>80974.142808562072</v>
      </c>
      <c r="V216" s="11">
        <v>67585.432211757914</v>
      </c>
      <c r="W216" s="11">
        <v>0</v>
      </c>
    </row>
    <row r="217" spans="1:23" ht="16.2" x14ac:dyDescent="0.3">
      <c r="A217" s="13" t="s">
        <v>432</v>
      </c>
      <c r="B217" s="13" t="s">
        <v>432</v>
      </c>
      <c r="C217" s="12" t="s">
        <v>127</v>
      </c>
      <c r="D217" s="12" t="s">
        <v>28</v>
      </c>
      <c r="E217" s="12"/>
      <c r="F217" s="12"/>
      <c r="G217" s="12"/>
      <c r="H217" s="12" t="s">
        <v>809</v>
      </c>
      <c r="I217" s="11">
        <v>732341.24676700332</v>
      </c>
      <c r="J217" s="11">
        <v>1177590.661615612</v>
      </c>
      <c r="K217" s="11">
        <v>445249.41484860866</v>
      </c>
      <c r="L217" s="11">
        <v>2071578.5670277104</v>
      </c>
      <c r="M217" s="11">
        <v>1201033.8757164769</v>
      </c>
      <c r="N217" s="11">
        <v>0</v>
      </c>
      <c r="O217" s="11">
        <v>1884561.6449735502</v>
      </c>
      <c r="P217" s="11">
        <v>1199995.1611700626</v>
      </c>
      <c r="Q217" s="11">
        <v>0</v>
      </c>
      <c r="R217" s="11">
        <v>1962876.9253807054</v>
      </c>
      <c r="S217" s="11">
        <v>1199304.6255995631</v>
      </c>
      <c r="T217" s="11">
        <v>0</v>
      </c>
      <c r="U217" s="11">
        <v>2010171.3723910886</v>
      </c>
      <c r="V217" s="11">
        <v>1202083.328468882</v>
      </c>
      <c r="W217" s="11">
        <v>0</v>
      </c>
    </row>
    <row r="218" spans="1:23" ht="16.2" x14ac:dyDescent="0.3">
      <c r="A218" s="13" t="s">
        <v>433</v>
      </c>
      <c r="B218" s="13" t="s">
        <v>433</v>
      </c>
      <c r="C218" s="12" t="s">
        <v>591</v>
      </c>
      <c r="D218" s="12" t="s">
        <v>13</v>
      </c>
      <c r="E218" s="12" t="s">
        <v>14</v>
      </c>
      <c r="F218" s="12"/>
      <c r="G218" s="12"/>
      <c r="H218" s="12" t="s">
        <v>808</v>
      </c>
      <c r="I218" s="11">
        <v>23233180.492630132</v>
      </c>
      <c r="J218" s="11">
        <v>2775175.1847700831</v>
      </c>
      <c r="K218" s="11">
        <v>0</v>
      </c>
      <c r="L218" s="11">
        <v>2819012.4839869123</v>
      </c>
      <c r="M218" s="11">
        <v>2236771.9981920384</v>
      </c>
      <c r="N218" s="11">
        <v>0</v>
      </c>
      <c r="O218" s="11">
        <v>6330058.0080791041</v>
      </c>
      <c r="P218" s="11">
        <v>2305996.8363841823</v>
      </c>
      <c r="Q218" s="11">
        <v>0</v>
      </c>
      <c r="R218" s="11">
        <v>2746204.8387591345</v>
      </c>
      <c r="S218" s="11">
        <v>2234744.7970661293</v>
      </c>
      <c r="T218" s="11">
        <v>0</v>
      </c>
      <c r="U218" s="11">
        <v>6330058.0080791041</v>
      </c>
      <c r="V218" s="11">
        <v>2306017.5705728503</v>
      </c>
      <c r="W218" s="11">
        <v>0</v>
      </c>
    </row>
    <row r="219" spans="1:23" ht="16.2" x14ac:dyDescent="0.3">
      <c r="A219" s="13" t="s">
        <v>434</v>
      </c>
      <c r="B219" s="13" t="s">
        <v>434</v>
      </c>
      <c r="C219" s="12" t="s">
        <v>128</v>
      </c>
      <c r="D219" s="12" t="s">
        <v>92</v>
      </c>
      <c r="E219" s="12"/>
      <c r="F219" s="12"/>
      <c r="G219" s="12" t="s">
        <v>92</v>
      </c>
      <c r="H219" s="12" t="s">
        <v>678</v>
      </c>
      <c r="I219" s="11">
        <v>713473.57019026636</v>
      </c>
      <c r="J219" s="11">
        <v>13215248.129935203</v>
      </c>
      <c r="K219" s="11">
        <v>12501774.559744937</v>
      </c>
      <c r="L219" s="11">
        <v>14489204.666646065</v>
      </c>
      <c r="M219" s="11">
        <v>13517329.200343518</v>
      </c>
      <c r="N219" s="11">
        <v>0</v>
      </c>
      <c r="O219" s="11">
        <v>12675347.564443864</v>
      </c>
      <c r="P219" s="11">
        <v>13485660.935117047</v>
      </c>
      <c r="Q219" s="11">
        <v>810313.37067318335</v>
      </c>
      <c r="R219" s="11">
        <v>13677164.416757118</v>
      </c>
      <c r="S219" s="11">
        <v>13500666.534022026</v>
      </c>
      <c r="T219" s="11">
        <v>0</v>
      </c>
      <c r="U219" s="11">
        <v>13487387.814332813</v>
      </c>
      <c r="V219" s="11">
        <v>13502323.164345369</v>
      </c>
      <c r="W219" s="11">
        <v>14935.350012555718</v>
      </c>
    </row>
    <row r="220" spans="1:23" ht="16.2" x14ac:dyDescent="0.3">
      <c r="A220" s="13" t="s">
        <v>435</v>
      </c>
      <c r="B220" s="13" t="s">
        <v>435</v>
      </c>
      <c r="C220" s="12" t="s">
        <v>807</v>
      </c>
      <c r="D220" s="12" t="s">
        <v>28</v>
      </c>
      <c r="E220" s="12" t="s">
        <v>14</v>
      </c>
      <c r="F220" s="12"/>
      <c r="G220" s="12"/>
      <c r="H220" s="12" t="s">
        <v>806</v>
      </c>
      <c r="I220" s="11">
        <v>12014.220920507163</v>
      </c>
      <c r="J220" s="11">
        <v>107359.30403748527</v>
      </c>
      <c r="K220" s="11">
        <v>95345.083116978116</v>
      </c>
      <c r="L220" s="11">
        <v>32347.749904962118</v>
      </c>
      <c r="M220" s="11">
        <v>107822.62384327083</v>
      </c>
      <c r="N220" s="11">
        <v>75474.873938308709</v>
      </c>
      <c r="O220" s="11">
        <v>81047.257271662529</v>
      </c>
      <c r="P220" s="11">
        <v>108633.24051191733</v>
      </c>
      <c r="Q220" s="11">
        <v>27585.983240254805</v>
      </c>
      <c r="R220" s="11">
        <v>31838.227876389385</v>
      </c>
      <c r="S220" s="11">
        <v>107807.78281434761</v>
      </c>
      <c r="T220" s="11">
        <v>75969.554937958223</v>
      </c>
      <c r="U220" s="11">
        <v>81047.257271662529</v>
      </c>
      <c r="V220" s="11">
        <v>108634.09482494794</v>
      </c>
      <c r="W220" s="11">
        <v>27586.837553285412</v>
      </c>
    </row>
    <row r="221" spans="1:23" ht="16.2" x14ac:dyDescent="0.3">
      <c r="A221" s="13" t="s">
        <v>436</v>
      </c>
      <c r="B221" s="13" t="s">
        <v>436</v>
      </c>
      <c r="C221" s="12" t="s">
        <v>129</v>
      </c>
      <c r="D221" s="12" t="s">
        <v>28</v>
      </c>
      <c r="E221" s="12"/>
      <c r="F221" s="12"/>
      <c r="G221" s="12"/>
      <c r="H221" s="12" t="s">
        <v>805</v>
      </c>
      <c r="I221" s="11">
        <v>424313.71553730953</v>
      </c>
      <c r="J221" s="11">
        <v>1188240.8773558983</v>
      </c>
      <c r="K221" s="11">
        <v>763927.16181858873</v>
      </c>
      <c r="L221" s="11">
        <v>2098631.2765710028</v>
      </c>
      <c r="M221" s="11">
        <v>1215490.9022469362</v>
      </c>
      <c r="N221" s="11">
        <v>0</v>
      </c>
      <c r="O221" s="11">
        <v>1900872.3879522022</v>
      </c>
      <c r="P221" s="11">
        <v>1214272.8498013802</v>
      </c>
      <c r="Q221" s="11">
        <v>0</v>
      </c>
      <c r="R221" s="11">
        <v>1986812.9091123994</v>
      </c>
      <c r="S221" s="11">
        <v>1213711.1124605469</v>
      </c>
      <c r="T221" s="11">
        <v>0</v>
      </c>
      <c r="U221" s="11">
        <v>2029834.7448845068</v>
      </c>
      <c r="V221" s="11">
        <v>1216414.9909722672</v>
      </c>
      <c r="W221" s="11">
        <v>0</v>
      </c>
    </row>
    <row r="222" spans="1:23" ht="16.2" x14ac:dyDescent="0.3">
      <c r="A222" s="13" t="s">
        <v>437</v>
      </c>
      <c r="B222" s="13" t="s">
        <v>437</v>
      </c>
      <c r="C222" s="12" t="s">
        <v>130</v>
      </c>
      <c r="D222" s="12" t="s">
        <v>28</v>
      </c>
      <c r="E222" s="12" t="s">
        <v>14</v>
      </c>
      <c r="F222" s="12"/>
      <c r="G222" s="12"/>
      <c r="H222" s="12" t="s">
        <v>804</v>
      </c>
      <c r="I222" s="11">
        <v>20034.503818540292</v>
      </c>
      <c r="J222" s="11">
        <v>128189.00943882338</v>
      </c>
      <c r="K222" s="11">
        <v>108154.50562028309</v>
      </c>
      <c r="L222" s="11">
        <v>53262.174793987819</v>
      </c>
      <c r="M222" s="11">
        <v>128747.59494578095</v>
      </c>
      <c r="N222" s="11">
        <v>75485.420151793136</v>
      </c>
      <c r="O222" s="11">
        <v>155239.17298948017</v>
      </c>
      <c r="P222" s="11">
        <v>130128.80121428556</v>
      </c>
      <c r="Q222" s="11">
        <v>0</v>
      </c>
      <c r="R222" s="11">
        <v>52838.868704513596</v>
      </c>
      <c r="S222" s="11">
        <v>128734.10802184127</v>
      </c>
      <c r="T222" s="11">
        <v>75895.23931732768</v>
      </c>
      <c r="U222" s="11">
        <v>155239.17298948017</v>
      </c>
      <c r="V222" s="11">
        <v>130130.60510369571</v>
      </c>
      <c r="W222" s="11">
        <v>0</v>
      </c>
    </row>
    <row r="223" spans="1:23" ht="16.2" x14ac:dyDescent="0.3">
      <c r="A223" s="13" t="s">
        <v>438</v>
      </c>
      <c r="B223" s="13" t="s">
        <v>438</v>
      </c>
      <c r="C223" s="12" t="s">
        <v>619</v>
      </c>
      <c r="D223" s="12" t="s">
        <v>28</v>
      </c>
      <c r="E223" s="12" t="s">
        <v>14</v>
      </c>
      <c r="F223" s="12"/>
      <c r="G223" s="12"/>
      <c r="H223" s="12" t="s">
        <v>803</v>
      </c>
      <c r="I223" s="11">
        <v>14500.394527895005</v>
      </c>
      <c r="J223" s="11">
        <v>131093.98876060423</v>
      </c>
      <c r="K223" s="11">
        <v>116593.59423270923</v>
      </c>
      <c r="L223" s="11">
        <v>61689.187672759559</v>
      </c>
      <c r="M223" s="11">
        <v>132306.74903703108</v>
      </c>
      <c r="N223" s="11">
        <v>70617.561364271533</v>
      </c>
      <c r="O223" s="11">
        <v>142338.11167111446</v>
      </c>
      <c r="P223" s="11">
        <v>133554.60437151697</v>
      </c>
      <c r="Q223" s="11">
        <v>0</v>
      </c>
      <c r="R223" s="11">
        <v>60540.969375452689</v>
      </c>
      <c r="S223" s="11">
        <v>132273.81538043584</v>
      </c>
      <c r="T223" s="11">
        <v>71732.846004983148</v>
      </c>
      <c r="U223" s="11">
        <v>142338.11167111446</v>
      </c>
      <c r="V223" s="11">
        <v>133556.00739915934</v>
      </c>
      <c r="W223" s="11">
        <v>0</v>
      </c>
    </row>
    <row r="224" spans="1:23" ht="16.2" x14ac:dyDescent="0.3">
      <c r="A224" s="13" t="s">
        <v>439</v>
      </c>
      <c r="B224" s="13" t="s">
        <v>439</v>
      </c>
      <c r="C224" s="12" t="s">
        <v>802</v>
      </c>
      <c r="D224" s="12" t="s">
        <v>13</v>
      </c>
      <c r="E224" s="12"/>
      <c r="F224" s="12"/>
      <c r="G224" s="12" t="s">
        <v>686</v>
      </c>
      <c r="H224" s="12" t="s">
        <v>675</v>
      </c>
      <c r="I224" s="11">
        <v>15113780.381731762</v>
      </c>
      <c r="J224" s="11">
        <v>1207267.3723797235</v>
      </c>
      <c r="K224" s="11">
        <v>0</v>
      </c>
      <c r="L224" s="11">
        <v>4378519.4725218927</v>
      </c>
      <c r="M224" s="11">
        <v>898522.25498812029</v>
      </c>
      <c r="N224" s="11">
        <v>0</v>
      </c>
      <c r="O224" s="11">
        <v>3888318.7978795501</v>
      </c>
      <c r="P224" s="11">
        <v>889505.91125575581</v>
      </c>
      <c r="Q224" s="11">
        <v>0</v>
      </c>
      <c r="R224" s="11">
        <v>4145347.0794263692</v>
      </c>
      <c r="S224" s="11">
        <v>893501.51888069161</v>
      </c>
      <c r="T224" s="11">
        <v>0</v>
      </c>
      <c r="U224" s="11">
        <v>4128347.5154864127</v>
      </c>
      <c r="V224" s="11">
        <v>894699.34958795179</v>
      </c>
      <c r="W224" s="11">
        <v>0</v>
      </c>
    </row>
    <row r="225" spans="1:23" ht="16.2" x14ac:dyDescent="0.3">
      <c r="A225" s="13" t="s">
        <v>440</v>
      </c>
      <c r="B225" s="13" t="s">
        <v>440</v>
      </c>
      <c r="C225" s="12" t="s">
        <v>131</v>
      </c>
      <c r="D225" s="12" t="s">
        <v>13</v>
      </c>
      <c r="E225" s="12" t="s">
        <v>14</v>
      </c>
      <c r="F225" s="12"/>
      <c r="G225" s="12"/>
      <c r="H225" s="12" t="s">
        <v>729</v>
      </c>
      <c r="I225" s="11">
        <v>1133281.4853904308</v>
      </c>
      <c r="J225" s="11">
        <v>29526.450759297466</v>
      </c>
      <c r="K225" s="11">
        <v>0</v>
      </c>
      <c r="L225" s="11">
        <v>146528.85551389871</v>
      </c>
      <c r="M225" s="11">
        <v>2692.481442026728</v>
      </c>
      <c r="N225" s="11">
        <v>0</v>
      </c>
      <c r="O225" s="11">
        <v>345993.79723436839</v>
      </c>
      <c r="P225" s="11">
        <v>5391.9665613858751</v>
      </c>
      <c r="Q225" s="11">
        <v>0</v>
      </c>
      <c r="R225" s="11">
        <v>136438.29676835012</v>
      </c>
      <c r="S225" s="11">
        <v>2507.405204196567</v>
      </c>
      <c r="T225" s="11">
        <v>0</v>
      </c>
      <c r="U225" s="11">
        <v>345993.79723436839</v>
      </c>
      <c r="V225" s="11">
        <v>5392.1006044274773</v>
      </c>
      <c r="W225" s="11">
        <v>0</v>
      </c>
    </row>
    <row r="226" spans="1:23" ht="16.2" x14ac:dyDescent="0.3">
      <c r="A226" s="13" t="s">
        <v>441</v>
      </c>
      <c r="B226" s="13" t="s">
        <v>441</v>
      </c>
      <c r="C226" s="12" t="s">
        <v>132</v>
      </c>
      <c r="D226" s="12" t="s">
        <v>28</v>
      </c>
      <c r="E226" s="12" t="s">
        <v>14</v>
      </c>
      <c r="F226" s="12"/>
      <c r="G226" s="12"/>
      <c r="H226" s="12" t="s">
        <v>801</v>
      </c>
      <c r="I226" s="11">
        <v>71287.296158160651</v>
      </c>
      <c r="J226" s="11">
        <v>183645.45252098696</v>
      </c>
      <c r="K226" s="11">
        <v>112358.15636282631</v>
      </c>
      <c r="L226" s="11">
        <v>47102.262632103011</v>
      </c>
      <c r="M226" s="11">
        <v>182927.86171273896</v>
      </c>
      <c r="N226" s="11">
        <v>135825.59908063593</v>
      </c>
      <c r="O226" s="11">
        <v>115532.15599728721</v>
      </c>
      <c r="P226" s="11">
        <v>184541.44617784265</v>
      </c>
      <c r="Q226" s="11">
        <v>69009.290180555443</v>
      </c>
      <c r="R226" s="11">
        <v>46315.264089782017</v>
      </c>
      <c r="S226" s="11">
        <v>182904.35665926657</v>
      </c>
      <c r="T226" s="11">
        <v>136589.09256948455</v>
      </c>
      <c r="U226" s="11">
        <v>115532.15599728721</v>
      </c>
      <c r="V226" s="11">
        <v>184543.20713448641</v>
      </c>
      <c r="W226" s="11">
        <v>69011.051137199203</v>
      </c>
    </row>
    <row r="227" spans="1:23" ht="16.2" x14ac:dyDescent="0.3">
      <c r="A227" s="13" t="s">
        <v>442</v>
      </c>
      <c r="B227" s="13" t="s">
        <v>442</v>
      </c>
      <c r="C227" s="12" t="s">
        <v>620</v>
      </c>
      <c r="D227" s="12" t="s">
        <v>28</v>
      </c>
      <c r="E227" s="12" t="s">
        <v>14</v>
      </c>
      <c r="F227" s="12"/>
      <c r="G227" s="12"/>
      <c r="H227" s="12" t="s">
        <v>800</v>
      </c>
      <c r="I227" s="11">
        <v>20140.643165288486</v>
      </c>
      <c r="J227" s="11">
        <v>131039.43502723504</v>
      </c>
      <c r="K227" s="11">
        <v>110898.79186194655</v>
      </c>
      <c r="L227" s="11">
        <v>72416.580378594052</v>
      </c>
      <c r="M227" s="11">
        <v>132353.17343348623</v>
      </c>
      <c r="N227" s="11">
        <v>59936.593054892175</v>
      </c>
      <c r="O227" s="11">
        <v>147952.45836165157</v>
      </c>
      <c r="P227" s="11">
        <v>133996.32727527336</v>
      </c>
      <c r="Q227" s="11">
        <v>0</v>
      </c>
      <c r="R227" s="11">
        <v>70795.289980472502</v>
      </c>
      <c r="S227" s="11">
        <v>132306.86284329099</v>
      </c>
      <c r="T227" s="11">
        <v>61511.572862818488</v>
      </c>
      <c r="U227" s="11">
        <v>147952.45836165157</v>
      </c>
      <c r="V227" s="11">
        <v>133997.90411764744</v>
      </c>
      <c r="W227" s="11">
        <v>0</v>
      </c>
    </row>
    <row r="228" spans="1:23" ht="16.2" x14ac:dyDescent="0.3">
      <c r="A228" s="13" t="s">
        <v>443</v>
      </c>
      <c r="B228" s="13" t="s">
        <v>443</v>
      </c>
      <c r="C228" s="12" t="s">
        <v>133</v>
      </c>
      <c r="D228" s="12" t="s">
        <v>28</v>
      </c>
      <c r="E228" s="12" t="s">
        <v>14</v>
      </c>
      <c r="F228" s="12"/>
      <c r="G228" s="12"/>
      <c r="H228" s="12" t="s">
        <v>799</v>
      </c>
      <c r="I228" s="11">
        <v>4741.3369477869228</v>
      </c>
      <c r="J228" s="11">
        <v>296932.28092152043</v>
      </c>
      <c r="K228" s="11">
        <v>292190.94397373352</v>
      </c>
      <c r="L228" s="11">
        <v>105287.00134770852</v>
      </c>
      <c r="M228" s="11">
        <v>299140.17118408869</v>
      </c>
      <c r="N228" s="11">
        <v>193853.16983638017</v>
      </c>
      <c r="O228" s="11">
        <v>271812.80524861527</v>
      </c>
      <c r="P228" s="11">
        <v>301601.92542962602</v>
      </c>
      <c r="Q228" s="11">
        <v>29789.120181010745</v>
      </c>
      <c r="R228" s="11">
        <v>104183.31723841402</v>
      </c>
      <c r="S228" s="11">
        <v>299106.87450602651</v>
      </c>
      <c r="T228" s="11">
        <v>194923.55726761249</v>
      </c>
      <c r="U228" s="11">
        <v>271812.80524861527</v>
      </c>
      <c r="V228" s="11">
        <v>301604.97734007821</v>
      </c>
      <c r="W228" s="11">
        <v>29792.17209146294</v>
      </c>
    </row>
    <row r="229" spans="1:23" ht="16.2" x14ac:dyDescent="0.3">
      <c r="A229" s="13" t="s">
        <v>444</v>
      </c>
      <c r="B229" s="13" t="s">
        <v>444</v>
      </c>
      <c r="C229" s="12" t="s">
        <v>798</v>
      </c>
      <c r="D229" s="12" t="s">
        <v>28</v>
      </c>
      <c r="E229" s="12" t="s">
        <v>14</v>
      </c>
      <c r="F229" s="12"/>
      <c r="G229" s="12"/>
      <c r="H229" s="12" t="s">
        <v>797</v>
      </c>
      <c r="I229" s="11">
        <v>41433.930170298096</v>
      </c>
      <c r="J229" s="11">
        <v>131276.69217534346</v>
      </c>
      <c r="K229" s="11">
        <v>89842.76200504537</v>
      </c>
      <c r="L229" s="11">
        <v>98704.444943565919</v>
      </c>
      <c r="M229" s="11">
        <v>132691.6261109754</v>
      </c>
      <c r="N229" s="11">
        <v>33987.181167409479</v>
      </c>
      <c r="O229" s="11">
        <v>163246.73977437944</v>
      </c>
      <c r="P229" s="11">
        <v>134121.48931736057</v>
      </c>
      <c r="Q229" s="11">
        <v>0</v>
      </c>
      <c r="R229" s="11">
        <v>94786.996636707947</v>
      </c>
      <c r="S229" s="11">
        <v>132593.64411225508</v>
      </c>
      <c r="T229" s="11">
        <v>37806.647475547128</v>
      </c>
      <c r="U229" s="11">
        <v>164273.35029977708</v>
      </c>
      <c r="V229" s="11">
        <v>134150.80580693478</v>
      </c>
      <c r="W229" s="11">
        <v>0</v>
      </c>
    </row>
    <row r="230" spans="1:23" ht="16.2" x14ac:dyDescent="0.3">
      <c r="A230" s="13" t="s">
        <v>445</v>
      </c>
      <c r="B230" s="13" t="s">
        <v>445</v>
      </c>
      <c r="C230" s="12" t="s">
        <v>134</v>
      </c>
      <c r="D230" s="12" t="s">
        <v>28</v>
      </c>
      <c r="E230" s="12" t="s">
        <v>14</v>
      </c>
      <c r="F230" s="12"/>
      <c r="G230" s="12"/>
      <c r="H230" s="12" t="s">
        <v>796</v>
      </c>
      <c r="I230" s="11">
        <v>33085.693763456657</v>
      </c>
      <c r="J230" s="11">
        <v>175981.04792855319</v>
      </c>
      <c r="K230" s="11">
        <v>142895.35416509653</v>
      </c>
      <c r="L230" s="11">
        <v>65217.680194431523</v>
      </c>
      <c r="M230" s="11">
        <v>176626.79052835042</v>
      </c>
      <c r="N230" s="11">
        <v>111409.1103339189</v>
      </c>
      <c r="O230" s="11">
        <v>176790.21529976322</v>
      </c>
      <c r="P230" s="11">
        <v>178076.63704726662</v>
      </c>
      <c r="Q230" s="11">
        <v>1286.4217475033947</v>
      </c>
      <c r="R230" s="11">
        <v>64592.611632670465</v>
      </c>
      <c r="S230" s="11">
        <v>176608.0276092338</v>
      </c>
      <c r="T230" s="11">
        <v>112015.41597656334</v>
      </c>
      <c r="U230" s="11">
        <v>176790.21529976322</v>
      </c>
      <c r="V230" s="11">
        <v>178078.26490778738</v>
      </c>
      <c r="W230" s="11">
        <v>1288.0496080241574</v>
      </c>
    </row>
    <row r="231" spans="1:23" ht="16.2" x14ac:dyDescent="0.3">
      <c r="A231" s="13" t="s">
        <v>446</v>
      </c>
      <c r="B231" s="13" t="s">
        <v>446</v>
      </c>
      <c r="C231" s="12" t="s">
        <v>135</v>
      </c>
      <c r="D231" s="12" t="s">
        <v>13</v>
      </c>
      <c r="E231" s="12" t="s">
        <v>14</v>
      </c>
      <c r="F231" s="12"/>
      <c r="G231" s="12"/>
      <c r="H231" s="12" t="s">
        <v>795</v>
      </c>
      <c r="I231" s="11">
        <v>283779.63248681708</v>
      </c>
      <c r="J231" s="11">
        <v>397804.75987542036</v>
      </c>
      <c r="K231" s="11">
        <v>114025.12738860329</v>
      </c>
      <c r="L231" s="11">
        <v>193570.6569791708</v>
      </c>
      <c r="M231" s="11">
        <v>396993.87293366017</v>
      </c>
      <c r="N231" s="11">
        <v>203423.21595448937</v>
      </c>
      <c r="O231" s="11">
        <v>491626.26415192394</v>
      </c>
      <c r="P231" s="11">
        <v>400136.20415357599</v>
      </c>
      <c r="Q231" s="11">
        <v>0</v>
      </c>
      <c r="R231" s="11">
        <v>184393.31609413645</v>
      </c>
      <c r="S231" s="11">
        <v>396892.65021420107</v>
      </c>
      <c r="T231" s="11">
        <v>212499.33412006462</v>
      </c>
      <c r="U231" s="11">
        <v>491626.26415192394</v>
      </c>
      <c r="V231" s="11">
        <v>400139.68198197649</v>
      </c>
      <c r="W231" s="11">
        <v>0</v>
      </c>
    </row>
    <row r="232" spans="1:23" ht="16.2" x14ac:dyDescent="0.3">
      <c r="A232" s="13" t="s">
        <v>447</v>
      </c>
      <c r="B232" s="13" t="s">
        <v>447</v>
      </c>
      <c r="C232" s="12" t="s">
        <v>794</v>
      </c>
      <c r="D232" s="12" t="s">
        <v>13</v>
      </c>
      <c r="E232" s="12" t="s">
        <v>14</v>
      </c>
      <c r="F232" s="12"/>
      <c r="G232" s="12"/>
      <c r="H232" s="12" t="s">
        <v>793</v>
      </c>
      <c r="I232" s="11">
        <v>92600.230685158866</v>
      </c>
      <c r="J232" s="11">
        <v>413616.27130552591</v>
      </c>
      <c r="K232" s="11">
        <v>321016.04062036704</v>
      </c>
      <c r="L232" s="11">
        <v>167837.72901305565</v>
      </c>
      <c r="M232" s="11">
        <v>416570.62319371081</v>
      </c>
      <c r="N232" s="11">
        <v>248732.89418065516</v>
      </c>
      <c r="O232" s="11">
        <v>470280.22599224234</v>
      </c>
      <c r="P232" s="11">
        <v>419987.36313183827</v>
      </c>
      <c r="Q232" s="11">
        <v>0</v>
      </c>
      <c r="R232" s="11">
        <v>165577.24962401862</v>
      </c>
      <c r="S232" s="11">
        <v>416503.61173980351</v>
      </c>
      <c r="T232" s="11">
        <v>250926.3621157849</v>
      </c>
      <c r="U232" s="11">
        <v>470280.22599224234</v>
      </c>
      <c r="V232" s="11">
        <v>419992.07088327594</v>
      </c>
      <c r="W232" s="11">
        <v>0</v>
      </c>
    </row>
    <row r="233" spans="1:23" ht="16.2" x14ac:dyDescent="0.3">
      <c r="A233" s="13" t="s">
        <v>609</v>
      </c>
      <c r="B233" s="13" t="s">
        <v>609</v>
      </c>
      <c r="C233" s="12" t="s">
        <v>592</v>
      </c>
      <c r="D233" s="12" t="s">
        <v>13</v>
      </c>
      <c r="E233" s="12"/>
      <c r="F233" s="12"/>
      <c r="G233" s="12"/>
      <c r="H233" s="12" t="s">
        <v>792</v>
      </c>
      <c r="I233" s="11">
        <v>2843546.4159397669</v>
      </c>
      <c r="J233" s="11">
        <v>133207.59685182953</v>
      </c>
      <c r="K233" s="11">
        <v>0</v>
      </c>
      <c r="L233" s="11">
        <v>586925.26001205062</v>
      </c>
      <c r="M233" s="11">
        <v>71000.168678468239</v>
      </c>
      <c r="N233" s="11">
        <v>0</v>
      </c>
      <c r="O233" s="11">
        <v>546233.76087500423</v>
      </c>
      <c r="P233" s="11">
        <v>69878.79486781235</v>
      </c>
      <c r="Q233" s="11">
        <v>0</v>
      </c>
      <c r="R233" s="11">
        <v>563081.45806579175</v>
      </c>
      <c r="S233" s="11">
        <v>70343.695656081341</v>
      </c>
      <c r="T233" s="11">
        <v>0</v>
      </c>
      <c r="U233" s="11">
        <v>571207.41922130412</v>
      </c>
      <c r="V233" s="11">
        <v>70566.353221437617</v>
      </c>
      <c r="W233" s="11">
        <v>0</v>
      </c>
    </row>
    <row r="234" spans="1:23" ht="16.2" x14ac:dyDescent="0.3">
      <c r="A234" s="13" t="s">
        <v>448</v>
      </c>
      <c r="B234" s="13" t="s">
        <v>448</v>
      </c>
      <c r="C234" s="12" t="s">
        <v>136</v>
      </c>
      <c r="D234" s="12" t="s">
        <v>13</v>
      </c>
      <c r="E234" s="12"/>
      <c r="F234" s="12"/>
      <c r="G234" s="12"/>
      <c r="H234" s="12" t="s">
        <v>678</v>
      </c>
      <c r="I234" s="11">
        <v>323998.44675265305</v>
      </c>
      <c r="J234" s="11">
        <v>586848.13887095382</v>
      </c>
      <c r="K234" s="11">
        <v>262849.69211830077</v>
      </c>
      <c r="L234" s="11">
        <v>1163970.5622781152</v>
      </c>
      <c r="M234" s="11">
        <v>608544.87015002978</v>
      </c>
      <c r="N234" s="11">
        <v>0</v>
      </c>
      <c r="O234" s="11">
        <v>1002661.0304541716</v>
      </c>
      <c r="P234" s="11">
        <v>606524.92778506596</v>
      </c>
      <c r="Q234" s="11">
        <v>0</v>
      </c>
      <c r="R234" s="11">
        <v>1095847.2169078789</v>
      </c>
      <c r="S234" s="11">
        <v>607423.29951853165</v>
      </c>
      <c r="T234" s="11">
        <v>0</v>
      </c>
      <c r="U234" s="11">
        <v>1072393.0715291654</v>
      </c>
      <c r="V234" s="11">
        <v>607682.1335331673</v>
      </c>
      <c r="W234" s="11">
        <v>0</v>
      </c>
    </row>
    <row r="235" spans="1:23" ht="16.2" x14ac:dyDescent="0.3">
      <c r="A235" s="13" t="s">
        <v>449</v>
      </c>
      <c r="B235" s="13" t="s">
        <v>449</v>
      </c>
      <c r="C235" s="12" t="s">
        <v>137</v>
      </c>
      <c r="D235" s="12" t="s">
        <v>28</v>
      </c>
      <c r="E235" s="12"/>
      <c r="F235" s="12"/>
      <c r="G235" s="12"/>
      <c r="H235" s="12" t="s">
        <v>704</v>
      </c>
      <c r="I235" s="11">
        <v>792288.28308280907</v>
      </c>
      <c r="J235" s="11">
        <v>54056.99110239491</v>
      </c>
      <c r="K235" s="11">
        <v>0</v>
      </c>
      <c r="L235" s="11">
        <v>222964.56944059138</v>
      </c>
      <c r="M235" s="11">
        <v>37019.136949281965</v>
      </c>
      <c r="N235" s="11">
        <v>0</v>
      </c>
      <c r="O235" s="11">
        <v>196916.14828661867</v>
      </c>
      <c r="P235" s="11">
        <v>36578.909599260376</v>
      </c>
      <c r="Q235" s="11">
        <v>0</v>
      </c>
      <c r="R235" s="11">
        <v>211085.73698333927</v>
      </c>
      <c r="S235" s="11">
        <v>36776.81335953797</v>
      </c>
      <c r="T235" s="11">
        <v>0</v>
      </c>
      <c r="U235" s="11">
        <v>209748.71083591998</v>
      </c>
      <c r="V235" s="11">
        <v>36840.244357794538</v>
      </c>
      <c r="W235" s="11">
        <v>0</v>
      </c>
    </row>
    <row r="236" spans="1:23" ht="16.2" x14ac:dyDescent="0.3">
      <c r="A236" s="13" t="s">
        <v>450</v>
      </c>
      <c r="B236" s="13" t="s">
        <v>450</v>
      </c>
      <c r="C236" s="12" t="s">
        <v>138</v>
      </c>
      <c r="D236" s="12" t="s">
        <v>28</v>
      </c>
      <c r="E236" s="12" t="s">
        <v>14</v>
      </c>
      <c r="F236" s="12"/>
      <c r="G236" s="12"/>
      <c r="H236" s="12" t="s">
        <v>791</v>
      </c>
      <c r="I236" s="11">
        <v>56883.793838021877</v>
      </c>
      <c r="J236" s="11">
        <v>162292.84633056985</v>
      </c>
      <c r="K236" s="11">
        <v>105409.05249254798</v>
      </c>
      <c r="L236" s="11">
        <v>65002.304778929509</v>
      </c>
      <c r="M236" s="11">
        <v>162836.15865498222</v>
      </c>
      <c r="N236" s="11">
        <v>97833.853876052715</v>
      </c>
      <c r="O236" s="11">
        <v>162003.41246629003</v>
      </c>
      <c r="P236" s="11">
        <v>164225.85210664195</v>
      </c>
      <c r="Q236" s="11">
        <v>2222.4396403519204</v>
      </c>
      <c r="R236" s="11">
        <v>62991.818050594426</v>
      </c>
      <c r="S236" s="11">
        <v>162779.83210403903</v>
      </c>
      <c r="T236" s="11">
        <v>99788.014053444611</v>
      </c>
      <c r="U236" s="11">
        <v>162003.41246629003</v>
      </c>
      <c r="V236" s="11">
        <v>164227.00569573249</v>
      </c>
      <c r="W236" s="11">
        <v>2223.5932294424565</v>
      </c>
    </row>
    <row r="237" spans="1:23" ht="16.2" x14ac:dyDescent="0.3">
      <c r="A237" s="13" t="s">
        <v>451</v>
      </c>
      <c r="B237" s="13" t="s">
        <v>451</v>
      </c>
      <c r="C237" s="12" t="s">
        <v>139</v>
      </c>
      <c r="D237" s="12" t="s">
        <v>28</v>
      </c>
      <c r="E237" s="12" t="s">
        <v>14</v>
      </c>
      <c r="F237" s="12"/>
      <c r="G237" s="12"/>
      <c r="H237" s="12" t="s">
        <v>790</v>
      </c>
      <c r="I237" s="11">
        <v>21282.779757273904</v>
      </c>
      <c r="J237" s="11">
        <v>39000.035456440819</v>
      </c>
      <c r="K237" s="11">
        <v>17717.255699166915</v>
      </c>
      <c r="L237" s="11">
        <v>8685.760584116153</v>
      </c>
      <c r="M237" s="11">
        <v>38725.942496942094</v>
      </c>
      <c r="N237" s="11">
        <v>30040.181912825941</v>
      </c>
      <c r="O237" s="11">
        <v>22693.778350501263</v>
      </c>
      <c r="P237" s="11">
        <v>38929.397712769758</v>
      </c>
      <c r="Q237" s="11">
        <v>16235.619362268495</v>
      </c>
      <c r="R237" s="11">
        <v>8565.4880749066906</v>
      </c>
      <c r="S237" s="11">
        <v>38722.474855867695</v>
      </c>
      <c r="T237" s="11">
        <v>30156.986780961004</v>
      </c>
      <c r="U237" s="11">
        <v>22693.778350501263</v>
      </c>
      <c r="V237" s="11">
        <v>38929.555882279834</v>
      </c>
      <c r="W237" s="11">
        <v>16235.777531778571</v>
      </c>
    </row>
    <row r="238" spans="1:23" ht="16.2" x14ac:dyDescent="0.3">
      <c r="A238" s="13" t="s">
        <v>452</v>
      </c>
      <c r="B238" s="13" t="s">
        <v>452</v>
      </c>
      <c r="C238" s="12" t="s">
        <v>140</v>
      </c>
      <c r="D238" s="12" t="s">
        <v>13</v>
      </c>
      <c r="E238" s="12"/>
      <c r="F238" s="12"/>
      <c r="G238" s="12"/>
      <c r="H238" s="12" t="s">
        <v>789</v>
      </c>
      <c r="I238" s="11">
        <v>670639.96723382187</v>
      </c>
      <c r="J238" s="11">
        <v>1370555.827635221</v>
      </c>
      <c r="K238" s="11">
        <v>699915.86040139908</v>
      </c>
      <c r="L238" s="11">
        <v>2664732.0584266949</v>
      </c>
      <c r="M238" s="11">
        <v>1427684.4006453929</v>
      </c>
      <c r="N238" s="11">
        <v>0</v>
      </c>
      <c r="O238" s="11">
        <v>2337387.3500028974</v>
      </c>
      <c r="P238" s="11">
        <v>1422473.7694851523</v>
      </c>
      <c r="Q238" s="11">
        <v>0</v>
      </c>
      <c r="R238" s="11">
        <v>2516407.4110573446</v>
      </c>
      <c r="S238" s="11">
        <v>1424784.3095902572</v>
      </c>
      <c r="T238" s="11">
        <v>0</v>
      </c>
      <c r="U238" s="11">
        <v>2489667.0835833158</v>
      </c>
      <c r="V238" s="11">
        <v>1425469.0856369499</v>
      </c>
      <c r="W238" s="11">
        <v>0</v>
      </c>
    </row>
    <row r="239" spans="1:23" ht="16.2" x14ac:dyDescent="0.3">
      <c r="A239" s="13" t="s">
        <v>453</v>
      </c>
      <c r="B239" s="13" t="s">
        <v>453</v>
      </c>
      <c r="C239" s="12" t="s">
        <v>141</v>
      </c>
      <c r="D239" s="12" t="s">
        <v>28</v>
      </c>
      <c r="E239" s="12" t="s">
        <v>14</v>
      </c>
      <c r="F239" s="12"/>
      <c r="G239" s="12"/>
      <c r="H239" s="12" t="s">
        <v>788</v>
      </c>
      <c r="I239" s="11">
        <v>183029.82354620387</v>
      </c>
      <c r="J239" s="11">
        <v>111882.39715466044</v>
      </c>
      <c r="K239" s="11">
        <v>0</v>
      </c>
      <c r="L239" s="11">
        <v>55852.411482719283</v>
      </c>
      <c r="M239" s="11">
        <v>109409.03491817493</v>
      </c>
      <c r="N239" s="11">
        <v>53556.623435455651</v>
      </c>
      <c r="O239" s="11">
        <v>155195.71316783893</v>
      </c>
      <c r="P239" s="11">
        <v>110659.84550669845</v>
      </c>
      <c r="Q239" s="11">
        <v>0</v>
      </c>
      <c r="R239" s="11">
        <v>55111.417457442723</v>
      </c>
      <c r="S239" s="11">
        <v>109387.46899992833</v>
      </c>
      <c r="T239" s="11">
        <v>54276.051542485606</v>
      </c>
      <c r="U239" s="11">
        <v>155195.71316783893</v>
      </c>
      <c r="V239" s="11">
        <v>110660.98694775543</v>
      </c>
      <c r="W239" s="11">
        <v>0</v>
      </c>
    </row>
    <row r="240" spans="1:23" ht="16.2" x14ac:dyDescent="0.3">
      <c r="A240" s="13" t="s">
        <v>454</v>
      </c>
      <c r="B240" s="13" t="s">
        <v>454</v>
      </c>
      <c r="C240" s="12" t="s">
        <v>787</v>
      </c>
      <c r="D240" s="12" t="s">
        <v>13</v>
      </c>
      <c r="E240" s="12" t="s">
        <v>14</v>
      </c>
      <c r="F240" s="12"/>
      <c r="G240" s="12"/>
      <c r="H240" s="12" t="s">
        <v>684</v>
      </c>
      <c r="I240" s="11">
        <v>1201850.5134678439</v>
      </c>
      <c r="J240" s="11">
        <v>3286083.1805454819</v>
      </c>
      <c r="K240" s="11">
        <v>2084232.667077638</v>
      </c>
      <c r="L240" s="11">
        <v>4800706.7093306798</v>
      </c>
      <c r="M240" s="11">
        <v>3403109.0598171507</v>
      </c>
      <c r="N240" s="11">
        <v>0</v>
      </c>
      <c r="O240" s="11">
        <v>6028646.8344622869</v>
      </c>
      <c r="P240" s="11">
        <v>3392568.4859364512</v>
      </c>
      <c r="Q240" s="11">
        <v>0</v>
      </c>
      <c r="R240" s="11">
        <v>4588202.5023403848</v>
      </c>
      <c r="S240" s="11">
        <v>3397244.3822108153</v>
      </c>
      <c r="T240" s="11">
        <v>0</v>
      </c>
      <c r="U240" s="11">
        <v>6248322.731595166</v>
      </c>
      <c r="V240" s="11">
        <v>3398630.3179389872</v>
      </c>
      <c r="W240" s="11">
        <v>0</v>
      </c>
    </row>
    <row r="241" spans="1:23" ht="16.2" x14ac:dyDescent="0.3">
      <c r="A241" s="13" t="s">
        <v>455</v>
      </c>
      <c r="B241" s="13" t="s">
        <v>455</v>
      </c>
      <c r="C241" s="12" t="s">
        <v>593</v>
      </c>
      <c r="D241" s="12" t="s">
        <v>13</v>
      </c>
      <c r="E241" s="12"/>
      <c r="F241" s="12"/>
      <c r="G241" s="12"/>
      <c r="H241" s="12" t="s">
        <v>693</v>
      </c>
      <c r="I241" s="11">
        <v>0</v>
      </c>
      <c r="J241" s="11">
        <v>5364727.3726441078</v>
      </c>
      <c r="K241" s="11">
        <v>5364727.3726441078</v>
      </c>
      <c r="L241" s="11">
        <v>12259645.870189676</v>
      </c>
      <c r="M241" s="11">
        <v>5611056.3285741583</v>
      </c>
      <c r="N241" s="11">
        <v>0</v>
      </c>
      <c r="O241" s="11">
        <v>10639099.526723888</v>
      </c>
      <c r="P241" s="11">
        <v>5587786.904440444</v>
      </c>
      <c r="Q241" s="11">
        <v>0</v>
      </c>
      <c r="R241" s="11">
        <v>11549765.735523865</v>
      </c>
      <c r="S241" s="11">
        <v>5598157.7133066431</v>
      </c>
      <c r="T241" s="11">
        <v>0</v>
      </c>
      <c r="U241" s="11">
        <v>11366299.369436353</v>
      </c>
      <c r="V241" s="11">
        <v>5601085.7596673351</v>
      </c>
      <c r="W241" s="11">
        <v>0</v>
      </c>
    </row>
    <row r="242" spans="1:23" ht="16.2" x14ac:dyDescent="0.3">
      <c r="A242" s="13" t="s">
        <v>456</v>
      </c>
      <c r="B242" s="13" t="s">
        <v>456</v>
      </c>
      <c r="C242" s="12" t="s">
        <v>142</v>
      </c>
      <c r="D242" s="12" t="s">
        <v>92</v>
      </c>
      <c r="E242" s="12"/>
      <c r="F242" s="12"/>
      <c r="G242" s="12" t="s">
        <v>92</v>
      </c>
      <c r="H242" s="12" t="s">
        <v>733</v>
      </c>
      <c r="I242" s="11">
        <v>328897.41346879792</v>
      </c>
      <c r="J242" s="11">
        <v>5793759.2652620645</v>
      </c>
      <c r="K242" s="11">
        <v>5464861.8517932668</v>
      </c>
      <c r="L242" s="11">
        <v>7073566.973903954</v>
      </c>
      <c r="M242" s="11">
        <v>5927557.0141551532</v>
      </c>
      <c r="N242" s="11">
        <v>0</v>
      </c>
      <c r="O242" s="11">
        <v>6096338.0920723276</v>
      </c>
      <c r="P242" s="11">
        <v>5912927.4243949354</v>
      </c>
      <c r="Q242" s="11">
        <v>0</v>
      </c>
      <c r="R242" s="11">
        <v>6656956.0266361758</v>
      </c>
      <c r="S242" s="11">
        <v>5919914.7015024778</v>
      </c>
      <c r="T242" s="11">
        <v>0</v>
      </c>
      <c r="U242" s="11">
        <v>6512949.0393401068</v>
      </c>
      <c r="V242" s="11">
        <v>5920569.5156158675</v>
      </c>
      <c r="W242" s="11">
        <v>0</v>
      </c>
    </row>
    <row r="243" spans="1:23" ht="16.2" x14ac:dyDescent="0.3">
      <c r="A243" s="13" t="s">
        <v>458</v>
      </c>
      <c r="B243" s="13" t="s">
        <v>458</v>
      </c>
      <c r="C243" s="12" t="s">
        <v>786</v>
      </c>
      <c r="D243" s="12" t="s">
        <v>13</v>
      </c>
      <c r="E243" s="12" t="s">
        <v>14</v>
      </c>
      <c r="F243" s="12"/>
      <c r="G243" s="12"/>
      <c r="H243" s="12" t="s">
        <v>785</v>
      </c>
      <c r="I243" s="11">
        <v>10073.455571375225</v>
      </c>
      <c r="J243" s="11">
        <v>71603.500418495372</v>
      </c>
      <c r="K243" s="11">
        <v>61530.044847120145</v>
      </c>
      <c r="L243" s="11">
        <v>30160.113773954901</v>
      </c>
      <c r="M243" s="11">
        <v>72175.50120767238</v>
      </c>
      <c r="N243" s="11">
        <v>42015.387433717478</v>
      </c>
      <c r="O243" s="11">
        <v>75763.385641750385</v>
      </c>
      <c r="P243" s="11">
        <v>72657.300678097017</v>
      </c>
      <c r="Q243" s="11">
        <v>0</v>
      </c>
      <c r="R243" s="11">
        <v>29510.006180318313</v>
      </c>
      <c r="S243" s="11">
        <v>72156.971453344173</v>
      </c>
      <c r="T243" s="11">
        <v>42646.96527302586</v>
      </c>
      <c r="U243" s="11">
        <v>75763.385641750385</v>
      </c>
      <c r="V243" s="11">
        <v>72657.911352847965</v>
      </c>
      <c r="W243" s="11">
        <v>0</v>
      </c>
    </row>
    <row r="244" spans="1:23" ht="16.2" x14ac:dyDescent="0.3">
      <c r="A244" s="13" t="s">
        <v>459</v>
      </c>
      <c r="B244" s="13" t="s">
        <v>459</v>
      </c>
      <c r="C244" s="12" t="s">
        <v>144</v>
      </c>
      <c r="D244" s="12" t="s">
        <v>13</v>
      </c>
      <c r="E244" s="12"/>
      <c r="F244" s="12"/>
      <c r="G244" s="12"/>
      <c r="H244" s="12" t="s">
        <v>673</v>
      </c>
      <c r="I244" s="11">
        <v>4765464.0842757206</v>
      </c>
      <c r="J244" s="11">
        <v>8584829.4479478747</v>
      </c>
      <c r="K244" s="11">
        <v>3819365.363672154</v>
      </c>
      <c r="L244" s="11">
        <v>18783573.804606088</v>
      </c>
      <c r="M244" s="11">
        <v>8967438.8199445903</v>
      </c>
      <c r="N244" s="11">
        <v>0</v>
      </c>
      <c r="O244" s="11">
        <v>16449984.29669532</v>
      </c>
      <c r="P244" s="11">
        <v>8930960.8054817561</v>
      </c>
      <c r="Q244" s="11">
        <v>0</v>
      </c>
      <c r="R244" s="11">
        <v>17725940.019147076</v>
      </c>
      <c r="S244" s="11">
        <v>8946974.4087541364</v>
      </c>
      <c r="T244" s="11">
        <v>0</v>
      </c>
      <c r="U244" s="11">
        <v>17535040.213915668</v>
      </c>
      <c r="V244" s="11">
        <v>8952079.9780080952</v>
      </c>
      <c r="W244" s="11">
        <v>0</v>
      </c>
    </row>
    <row r="245" spans="1:23" ht="16.2" x14ac:dyDescent="0.3">
      <c r="A245" s="13" t="s">
        <v>460</v>
      </c>
      <c r="B245" s="13" t="s">
        <v>460</v>
      </c>
      <c r="C245" s="12" t="s">
        <v>784</v>
      </c>
      <c r="D245" s="12" t="s">
        <v>28</v>
      </c>
      <c r="E245" s="12"/>
      <c r="F245" s="12"/>
      <c r="G245" s="12"/>
      <c r="H245" s="12" t="s">
        <v>783</v>
      </c>
      <c r="I245" s="11">
        <v>357095.43834618223</v>
      </c>
      <c r="J245" s="11">
        <v>1043250.2482083829</v>
      </c>
      <c r="K245" s="11">
        <v>686154.80986220064</v>
      </c>
      <c r="L245" s="11">
        <v>1820158.1797337462</v>
      </c>
      <c r="M245" s="11">
        <v>1066911.3898049721</v>
      </c>
      <c r="N245" s="11">
        <v>0</v>
      </c>
      <c r="O245" s="11">
        <v>1653478.5374264233</v>
      </c>
      <c r="P245" s="11">
        <v>1066127.1577368984</v>
      </c>
      <c r="Q245" s="11">
        <v>0</v>
      </c>
      <c r="R245" s="11">
        <v>1724727.2378447095</v>
      </c>
      <c r="S245" s="11">
        <v>1065453.7378152062</v>
      </c>
      <c r="T245" s="11">
        <v>0</v>
      </c>
      <c r="U245" s="11">
        <v>1763596.3653413372</v>
      </c>
      <c r="V245" s="11">
        <v>1067890.5129957034</v>
      </c>
      <c r="W245" s="11">
        <v>0</v>
      </c>
    </row>
    <row r="246" spans="1:23" ht="16.2" x14ac:dyDescent="0.3">
      <c r="A246" s="13" t="s">
        <v>461</v>
      </c>
      <c r="B246" s="13" t="s">
        <v>461</v>
      </c>
      <c r="C246" s="12" t="s">
        <v>145</v>
      </c>
      <c r="D246" s="12" t="s">
        <v>28</v>
      </c>
      <c r="E246" s="12" t="s">
        <v>14</v>
      </c>
      <c r="F246" s="12"/>
      <c r="G246" s="12"/>
      <c r="H246" s="12" t="s">
        <v>782</v>
      </c>
      <c r="I246" s="11">
        <v>88725.433782055145</v>
      </c>
      <c r="J246" s="11">
        <v>130929.00724479856</v>
      </c>
      <c r="K246" s="11">
        <v>42203.573462743414</v>
      </c>
      <c r="L246" s="11">
        <v>113451.32714474878</v>
      </c>
      <c r="M246" s="11">
        <v>131606.92963056482</v>
      </c>
      <c r="N246" s="11">
        <v>18155.602485816038</v>
      </c>
      <c r="O246" s="11">
        <v>246620.74881756201</v>
      </c>
      <c r="P246" s="11">
        <v>133047.07882704824</v>
      </c>
      <c r="Q246" s="11">
        <v>0</v>
      </c>
      <c r="R246" s="11">
        <v>109851.98062516513</v>
      </c>
      <c r="S246" s="11">
        <v>131506.92908100222</v>
      </c>
      <c r="T246" s="11">
        <v>21654.94845583709</v>
      </c>
      <c r="U246" s="11">
        <v>247221.60186740884</v>
      </c>
      <c r="V246" s="11">
        <v>133064.67949636135</v>
      </c>
      <c r="W246" s="11">
        <v>0</v>
      </c>
    </row>
    <row r="247" spans="1:23" ht="16.2" x14ac:dyDescent="0.3">
      <c r="A247" s="13" t="s">
        <v>462</v>
      </c>
      <c r="B247" s="13" t="s">
        <v>462</v>
      </c>
      <c r="C247" s="12" t="s">
        <v>781</v>
      </c>
      <c r="D247" s="12" t="s">
        <v>744</v>
      </c>
      <c r="E247" s="12"/>
      <c r="F247" s="12"/>
      <c r="G247" s="12"/>
      <c r="H247" s="12" t="s">
        <v>780</v>
      </c>
      <c r="I247" s="11">
        <v>0</v>
      </c>
      <c r="J247" s="11">
        <v>29034.404759807319</v>
      </c>
      <c r="K247" s="11">
        <v>29034.404759807319</v>
      </c>
      <c r="L247" s="11">
        <v>0</v>
      </c>
      <c r="M247" s="11">
        <v>29035.306731938155</v>
      </c>
      <c r="N247" s="11">
        <v>29035.306731938155</v>
      </c>
      <c r="O247" s="11">
        <v>0</v>
      </c>
      <c r="P247" s="11">
        <v>29035.209323751835</v>
      </c>
      <c r="Q247" s="11">
        <v>29035.209323751835</v>
      </c>
      <c r="R247" s="11">
        <v>0</v>
      </c>
      <c r="S247" s="11">
        <v>29035.25709487584</v>
      </c>
      <c r="T247" s="11">
        <v>29035.25709487584</v>
      </c>
      <c r="U247" s="11">
        <v>0</v>
      </c>
      <c r="V247" s="11">
        <v>29035.25895920417</v>
      </c>
      <c r="W247" s="11">
        <v>29035.25895920417</v>
      </c>
    </row>
    <row r="248" spans="1:23" ht="16.2" x14ac:dyDescent="0.3">
      <c r="A248" s="13" t="s">
        <v>463</v>
      </c>
      <c r="B248" s="13" t="s">
        <v>463</v>
      </c>
      <c r="C248" s="12" t="s">
        <v>594</v>
      </c>
      <c r="D248" s="12" t="s">
        <v>744</v>
      </c>
      <c r="E248" s="12"/>
      <c r="F248" s="12"/>
      <c r="G248" s="12"/>
      <c r="H248" s="12" t="s">
        <v>779</v>
      </c>
      <c r="I248" s="11">
        <v>0</v>
      </c>
      <c r="J248" s="11">
        <v>73171.758130913309</v>
      </c>
      <c r="K248" s="11">
        <v>73171.758130913309</v>
      </c>
      <c r="L248" s="11">
        <v>0</v>
      </c>
      <c r="M248" s="11">
        <v>73173.111718334258</v>
      </c>
      <c r="N248" s="11">
        <v>73173.111718334258</v>
      </c>
      <c r="O248" s="11">
        <v>0</v>
      </c>
      <c r="P248" s="11">
        <v>73172.925541788441</v>
      </c>
      <c r="Q248" s="11">
        <v>73172.925541788441</v>
      </c>
      <c r="R248" s="11">
        <v>0</v>
      </c>
      <c r="S248" s="11">
        <v>73173.01245750449</v>
      </c>
      <c r="T248" s="11">
        <v>73173.01245750449</v>
      </c>
      <c r="U248" s="11">
        <v>0</v>
      </c>
      <c r="V248" s="11">
        <v>73173.024798296712</v>
      </c>
      <c r="W248" s="11">
        <v>73173.024798296712</v>
      </c>
    </row>
    <row r="249" spans="1:23" ht="16.2" x14ac:dyDescent="0.3">
      <c r="A249" s="13" t="s">
        <v>464</v>
      </c>
      <c r="B249" s="13" t="s">
        <v>464</v>
      </c>
      <c r="C249" s="12" t="s">
        <v>146</v>
      </c>
      <c r="D249" s="12" t="s">
        <v>13</v>
      </c>
      <c r="E249" s="12"/>
      <c r="F249" s="12"/>
      <c r="G249" s="12"/>
      <c r="H249" s="12" t="s">
        <v>673</v>
      </c>
      <c r="I249" s="11">
        <v>225196.47852633128</v>
      </c>
      <c r="J249" s="11">
        <v>4007579.0389666464</v>
      </c>
      <c r="K249" s="11">
        <v>3782382.5604403149</v>
      </c>
      <c r="L249" s="11">
        <v>6071316.8956737947</v>
      </c>
      <c r="M249" s="11">
        <v>4126102.344870016</v>
      </c>
      <c r="N249" s="11">
        <v>0</v>
      </c>
      <c r="O249" s="11">
        <v>5259416.1950132288</v>
      </c>
      <c r="P249" s="11">
        <v>4115128.5773335584</v>
      </c>
      <c r="Q249" s="11">
        <v>0</v>
      </c>
      <c r="R249" s="11">
        <v>5720932.8987849187</v>
      </c>
      <c r="S249" s="11">
        <v>4119998.8184639132</v>
      </c>
      <c r="T249" s="11">
        <v>0</v>
      </c>
      <c r="U249" s="11">
        <v>5618368.9171991646</v>
      </c>
      <c r="V249" s="11">
        <v>4121427.2552475636</v>
      </c>
      <c r="W249" s="11">
        <v>0</v>
      </c>
    </row>
    <row r="250" spans="1:23" ht="16.2" x14ac:dyDescent="0.3">
      <c r="A250" s="13" t="s">
        <v>465</v>
      </c>
      <c r="B250" s="13" t="s">
        <v>465</v>
      </c>
      <c r="C250" s="12" t="s">
        <v>147</v>
      </c>
      <c r="D250" s="12" t="s">
        <v>13</v>
      </c>
      <c r="E250" s="12"/>
      <c r="F250" s="12"/>
      <c r="G250" s="12"/>
      <c r="H250" s="12" t="s">
        <v>673</v>
      </c>
      <c r="I250" s="11">
        <v>3352868.9041584861</v>
      </c>
      <c r="J250" s="11">
        <v>2596224.1915363828</v>
      </c>
      <c r="K250" s="11">
        <v>0</v>
      </c>
      <c r="L250" s="11">
        <v>1859095.3541629433</v>
      </c>
      <c r="M250" s="11">
        <v>2535003.2561259037</v>
      </c>
      <c r="N250" s="11">
        <v>675907.90196296037</v>
      </c>
      <c r="O250" s="11">
        <v>2582778.3032138967</v>
      </c>
      <c r="P250" s="11">
        <v>2560041.0212100185</v>
      </c>
      <c r="Q250" s="11">
        <v>0</v>
      </c>
      <c r="R250" s="11">
        <v>1769232.4456123887</v>
      </c>
      <c r="S250" s="11">
        <v>2534137.6516165663</v>
      </c>
      <c r="T250" s="11">
        <v>764905.20600417769</v>
      </c>
      <c r="U250" s="11">
        <v>2642787.0632220148</v>
      </c>
      <c r="V250" s="11">
        <v>2560068.4742161771</v>
      </c>
      <c r="W250" s="11">
        <v>0</v>
      </c>
    </row>
    <row r="251" spans="1:23" ht="16.2" x14ac:dyDescent="0.3">
      <c r="A251" s="13" t="s">
        <v>466</v>
      </c>
      <c r="B251" s="13" t="s">
        <v>466</v>
      </c>
      <c r="C251" s="12" t="s">
        <v>148</v>
      </c>
      <c r="D251" s="12" t="s">
        <v>28</v>
      </c>
      <c r="E251" s="12"/>
      <c r="F251" s="12"/>
      <c r="G251" s="12"/>
      <c r="H251" s="12" t="s">
        <v>704</v>
      </c>
      <c r="I251" s="11">
        <v>4082727.062964947</v>
      </c>
      <c r="J251" s="11">
        <v>3188986.8636450735</v>
      </c>
      <c r="K251" s="11">
        <v>0</v>
      </c>
      <c r="L251" s="11">
        <v>5755259.4380705059</v>
      </c>
      <c r="M251" s="11">
        <v>3223768.4930431787</v>
      </c>
      <c r="N251" s="11">
        <v>0</v>
      </c>
      <c r="O251" s="11">
        <v>5281980.4974083174</v>
      </c>
      <c r="P251" s="11">
        <v>3220504.9677428664</v>
      </c>
      <c r="Q251" s="11">
        <v>0</v>
      </c>
      <c r="R251" s="11">
        <v>5457595.8788305549</v>
      </c>
      <c r="S251" s="11">
        <v>3218575.868454128</v>
      </c>
      <c r="T251" s="11">
        <v>0</v>
      </c>
      <c r="U251" s="11">
        <v>5627307.7325930605</v>
      </c>
      <c r="V251" s="11">
        <v>3226755.889525603</v>
      </c>
      <c r="W251" s="11">
        <v>0</v>
      </c>
    </row>
    <row r="252" spans="1:23" ht="16.2" x14ac:dyDescent="0.3">
      <c r="A252" s="13" t="s">
        <v>467</v>
      </c>
      <c r="B252" s="13" t="s">
        <v>467</v>
      </c>
      <c r="C252" s="12" t="s">
        <v>149</v>
      </c>
      <c r="D252" s="12" t="s">
        <v>13</v>
      </c>
      <c r="E252" s="12"/>
      <c r="F252" s="12"/>
      <c r="G252" s="12"/>
      <c r="H252" s="12" t="s">
        <v>750</v>
      </c>
      <c r="I252" s="11">
        <v>3064300.4734105314</v>
      </c>
      <c r="J252" s="11">
        <v>2331521.9669723338</v>
      </c>
      <c r="K252" s="11">
        <v>0</v>
      </c>
      <c r="L252" s="11">
        <v>5173824.4320665291</v>
      </c>
      <c r="M252" s="11">
        <v>2364032.1912373882</v>
      </c>
      <c r="N252" s="11">
        <v>0</v>
      </c>
      <c r="O252" s="11">
        <v>4547930.2383948974</v>
      </c>
      <c r="P252" s="11">
        <v>2354557.2349343356</v>
      </c>
      <c r="Q252" s="11">
        <v>0</v>
      </c>
      <c r="R252" s="11">
        <v>4889825.3215149716</v>
      </c>
      <c r="S252" s="11">
        <v>2358631.3539312524</v>
      </c>
      <c r="T252" s="11">
        <v>0</v>
      </c>
      <c r="U252" s="11">
        <v>4839637.848231202</v>
      </c>
      <c r="V252" s="11">
        <v>2360142.2449310804</v>
      </c>
      <c r="W252" s="11">
        <v>0</v>
      </c>
    </row>
    <row r="253" spans="1:23" ht="16.2" x14ac:dyDescent="0.3">
      <c r="A253" s="13" t="s">
        <v>468</v>
      </c>
      <c r="B253" s="13" t="s">
        <v>468</v>
      </c>
      <c r="C253" s="12" t="s">
        <v>150</v>
      </c>
      <c r="D253" s="12" t="s">
        <v>28</v>
      </c>
      <c r="E253" s="12" t="s">
        <v>14</v>
      </c>
      <c r="F253" s="12"/>
      <c r="G253" s="12"/>
      <c r="H253" s="12" t="s">
        <v>778</v>
      </c>
      <c r="I253" s="11">
        <v>6947.0529924489174</v>
      </c>
      <c r="J253" s="11">
        <v>25914.078829091348</v>
      </c>
      <c r="K253" s="11">
        <v>18967.025836642431</v>
      </c>
      <c r="L253" s="11">
        <v>15730.526554555745</v>
      </c>
      <c r="M253" s="11">
        <v>26139.935594042207</v>
      </c>
      <c r="N253" s="11">
        <v>10409.409039486462</v>
      </c>
      <c r="O253" s="11">
        <v>41923.941214835249</v>
      </c>
      <c r="P253" s="11">
        <v>26276.806111542875</v>
      </c>
      <c r="Q253" s="11">
        <v>0</v>
      </c>
      <c r="R253" s="11">
        <v>15528.06323257873</v>
      </c>
      <c r="S253" s="11">
        <v>26134.092864686292</v>
      </c>
      <c r="T253" s="11">
        <v>10606.029632107562</v>
      </c>
      <c r="U253" s="11">
        <v>41923.941214835249</v>
      </c>
      <c r="V253" s="11">
        <v>26277.109368443787</v>
      </c>
      <c r="W253" s="11">
        <v>0</v>
      </c>
    </row>
    <row r="254" spans="1:23" ht="16.2" x14ac:dyDescent="0.3">
      <c r="A254" s="13" t="s">
        <v>469</v>
      </c>
      <c r="B254" s="13" t="s">
        <v>469</v>
      </c>
      <c r="C254" s="12" t="s">
        <v>151</v>
      </c>
      <c r="D254" s="12" t="s">
        <v>13</v>
      </c>
      <c r="E254" s="12" t="s">
        <v>14</v>
      </c>
      <c r="F254" s="12"/>
      <c r="G254" s="12"/>
      <c r="H254" s="12" t="s">
        <v>777</v>
      </c>
      <c r="I254" s="11">
        <v>103681.36438918907</v>
      </c>
      <c r="J254" s="11">
        <v>331616.91873070627</v>
      </c>
      <c r="K254" s="11">
        <v>227935.55434151721</v>
      </c>
      <c r="L254" s="11">
        <v>96411.257333211659</v>
      </c>
      <c r="M254" s="11">
        <v>332524.86332831543</v>
      </c>
      <c r="N254" s="11">
        <v>236113.60599510378</v>
      </c>
      <c r="O254" s="11">
        <v>234952.53334182169</v>
      </c>
      <c r="P254" s="11">
        <v>334447.96394295886</v>
      </c>
      <c r="Q254" s="11">
        <v>99495.430601137166</v>
      </c>
      <c r="R254" s="11">
        <v>94047.430296431965</v>
      </c>
      <c r="S254" s="11">
        <v>332457.60906016215</v>
      </c>
      <c r="T254" s="11">
        <v>238410.17876373019</v>
      </c>
      <c r="U254" s="11">
        <v>234952.53334182169</v>
      </c>
      <c r="V254" s="11">
        <v>334450.03840453853</v>
      </c>
      <c r="W254" s="11">
        <v>99497.505062716838</v>
      </c>
    </row>
    <row r="255" spans="1:23" ht="16.2" x14ac:dyDescent="0.3">
      <c r="A255" s="13" t="s">
        <v>470</v>
      </c>
      <c r="B255" s="13" t="s">
        <v>470</v>
      </c>
      <c r="C255" s="12" t="s">
        <v>152</v>
      </c>
      <c r="D255" s="12" t="s">
        <v>28</v>
      </c>
      <c r="E255" s="12"/>
      <c r="F255" s="12"/>
      <c r="G255" s="12"/>
      <c r="H255" s="12" t="s">
        <v>776</v>
      </c>
      <c r="I255" s="11">
        <v>443908.01925227407</v>
      </c>
      <c r="J255" s="11">
        <v>755108.84620057023</v>
      </c>
      <c r="K255" s="11">
        <v>311200.82694829616</v>
      </c>
      <c r="L255" s="11">
        <v>1253725.2646421981</v>
      </c>
      <c r="M255" s="11">
        <v>769489.39338362368</v>
      </c>
      <c r="N255" s="11">
        <v>0</v>
      </c>
      <c r="O255" s="11">
        <v>1167015.6684412239</v>
      </c>
      <c r="P255" s="11">
        <v>768882.63285711058</v>
      </c>
      <c r="Q255" s="11">
        <v>0</v>
      </c>
      <c r="R255" s="11">
        <v>1191479.2756721745</v>
      </c>
      <c r="S255" s="11">
        <v>768323.10070925998</v>
      </c>
      <c r="T255" s="11">
        <v>0</v>
      </c>
      <c r="U255" s="11">
        <v>1239806.4944672247</v>
      </c>
      <c r="V255" s="11">
        <v>770292.86121184123</v>
      </c>
      <c r="W255" s="11">
        <v>0</v>
      </c>
    </row>
    <row r="256" spans="1:23" ht="16.2" x14ac:dyDescent="0.3">
      <c r="A256" s="13" t="s">
        <v>471</v>
      </c>
      <c r="B256" s="13" t="s">
        <v>471</v>
      </c>
      <c r="C256" s="12" t="s">
        <v>153</v>
      </c>
      <c r="D256" s="12" t="s">
        <v>13</v>
      </c>
      <c r="E256" s="12"/>
      <c r="F256" s="12"/>
      <c r="G256" s="12"/>
      <c r="H256" s="12" t="s">
        <v>775</v>
      </c>
      <c r="I256" s="11">
        <v>117770.07088125109</v>
      </c>
      <c r="J256" s="11">
        <v>1843298.7514303669</v>
      </c>
      <c r="K256" s="11">
        <v>1725528.6805491159</v>
      </c>
      <c r="L256" s="11">
        <v>2912210.7908009458</v>
      </c>
      <c r="M256" s="11">
        <v>1902744.020960259</v>
      </c>
      <c r="N256" s="11">
        <v>0</v>
      </c>
      <c r="O256" s="11">
        <v>2541710.4912620303</v>
      </c>
      <c r="P256" s="11">
        <v>1897397.8388350205</v>
      </c>
      <c r="Q256" s="11">
        <v>0</v>
      </c>
      <c r="R256" s="11">
        <v>2748901.6449805051</v>
      </c>
      <c r="S256" s="11">
        <v>1899758.8128084738</v>
      </c>
      <c r="T256" s="11">
        <v>0</v>
      </c>
      <c r="U256" s="11">
        <v>2709277.6788516901</v>
      </c>
      <c r="V256" s="11">
        <v>1900482.8669858051</v>
      </c>
      <c r="W256" s="11">
        <v>0</v>
      </c>
    </row>
    <row r="257" spans="1:23" ht="16.2" x14ac:dyDescent="0.3">
      <c r="A257" s="13" t="s">
        <v>472</v>
      </c>
      <c r="B257" s="13" t="s">
        <v>472</v>
      </c>
      <c r="C257" s="12" t="s">
        <v>595</v>
      </c>
      <c r="D257" s="12" t="s">
        <v>744</v>
      </c>
      <c r="E257" s="12"/>
      <c r="F257" s="12"/>
      <c r="G257" s="12"/>
      <c r="H257" s="12" t="s">
        <v>678</v>
      </c>
      <c r="I257" s="11">
        <v>0</v>
      </c>
      <c r="J257" s="11">
        <v>125550.82088278812</v>
      </c>
      <c r="K257" s="11">
        <v>125550.82088278812</v>
      </c>
      <c r="L257" s="11">
        <v>0</v>
      </c>
      <c r="M257" s="11">
        <v>125553.72311421386</v>
      </c>
      <c r="N257" s="11">
        <v>125553.72311421386</v>
      </c>
      <c r="O257" s="11">
        <v>0</v>
      </c>
      <c r="P257" s="11">
        <v>125553.40562440598</v>
      </c>
      <c r="Q257" s="11">
        <v>125553.40562440598</v>
      </c>
      <c r="R257" s="11">
        <v>0</v>
      </c>
      <c r="S257" s="11">
        <v>125553.56088238275</v>
      </c>
      <c r="T257" s="11">
        <v>125553.56088238275</v>
      </c>
      <c r="U257" s="11">
        <v>0</v>
      </c>
      <c r="V257" s="11">
        <v>125553.56785086318</v>
      </c>
      <c r="W257" s="11">
        <v>125553.56785086318</v>
      </c>
    </row>
    <row r="258" spans="1:23" ht="16.2" x14ac:dyDescent="0.3">
      <c r="A258" s="13" t="s">
        <v>473</v>
      </c>
      <c r="B258" s="13" t="s">
        <v>473</v>
      </c>
      <c r="C258" s="12" t="s">
        <v>154</v>
      </c>
      <c r="D258" s="12" t="s">
        <v>13</v>
      </c>
      <c r="E258" s="12"/>
      <c r="F258" s="12" t="s">
        <v>661</v>
      </c>
      <c r="G258" s="12"/>
      <c r="H258" s="12" t="s">
        <v>653</v>
      </c>
      <c r="I258" s="11">
        <v>13557713.994569855</v>
      </c>
      <c r="J258" s="11">
        <v>4291322.3120903615</v>
      </c>
      <c r="K258" s="11">
        <v>0</v>
      </c>
      <c r="L258" s="11">
        <v>8235294.3750117114</v>
      </c>
      <c r="M258" s="11">
        <v>4327213.828493502</v>
      </c>
      <c r="N258" s="11">
        <v>0</v>
      </c>
      <c r="O258" s="11">
        <v>7192302.8156396858</v>
      </c>
      <c r="P258" s="11">
        <v>4311562.2791133896</v>
      </c>
      <c r="Q258" s="11">
        <v>0</v>
      </c>
      <c r="R258" s="11">
        <v>7772143.6354105156</v>
      </c>
      <c r="S258" s="11">
        <v>4318532.23029071</v>
      </c>
      <c r="T258" s="11">
        <v>0</v>
      </c>
      <c r="U258" s="11">
        <v>7667513.3125194348</v>
      </c>
      <c r="V258" s="11">
        <v>4320529.1583586289</v>
      </c>
      <c r="W258" s="11">
        <v>0</v>
      </c>
    </row>
    <row r="259" spans="1:23" ht="16.2" x14ac:dyDescent="0.3">
      <c r="A259" s="13" t="s">
        <v>474</v>
      </c>
      <c r="B259" s="13" t="s">
        <v>474</v>
      </c>
      <c r="C259" s="12" t="s">
        <v>155</v>
      </c>
      <c r="D259" s="12" t="s">
        <v>28</v>
      </c>
      <c r="E259" s="12" t="s">
        <v>14</v>
      </c>
      <c r="F259" s="12"/>
      <c r="G259" s="12"/>
      <c r="H259" s="12" t="s">
        <v>774</v>
      </c>
      <c r="I259" s="11">
        <v>57572.271101698745</v>
      </c>
      <c r="J259" s="11">
        <v>102870.49562119515</v>
      </c>
      <c r="K259" s="11">
        <v>45298.224519496405</v>
      </c>
      <c r="L259" s="11">
        <v>74625.562161118942</v>
      </c>
      <c r="M259" s="11">
        <v>103178.62912100754</v>
      </c>
      <c r="N259" s="11">
        <v>28553.066959888602</v>
      </c>
      <c r="O259" s="11">
        <v>114788.73451322125</v>
      </c>
      <c r="P259" s="11">
        <v>104062.15347769448</v>
      </c>
      <c r="Q259" s="11">
        <v>0</v>
      </c>
      <c r="R259" s="11">
        <v>71178.441758050409</v>
      </c>
      <c r="S259" s="11">
        <v>103093.65832124639</v>
      </c>
      <c r="T259" s="11">
        <v>31915.21656319598</v>
      </c>
      <c r="U259" s="11">
        <v>116690.28508559088</v>
      </c>
      <c r="V259" s="11">
        <v>104115.25252137947</v>
      </c>
      <c r="W259" s="11">
        <v>0</v>
      </c>
    </row>
    <row r="260" spans="1:23" ht="16.2" x14ac:dyDescent="0.3">
      <c r="A260" s="13" t="s">
        <v>475</v>
      </c>
      <c r="B260" s="13" t="s">
        <v>475</v>
      </c>
      <c r="C260" s="12" t="s">
        <v>156</v>
      </c>
      <c r="D260" s="12" t="s">
        <v>28</v>
      </c>
      <c r="E260" s="12" t="s">
        <v>14</v>
      </c>
      <c r="F260" s="12"/>
      <c r="G260" s="12"/>
      <c r="H260" s="12" t="s">
        <v>773</v>
      </c>
      <c r="I260" s="11">
        <v>701868.1486710913</v>
      </c>
      <c r="J260" s="11">
        <v>170526.69412320401</v>
      </c>
      <c r="K260" s="11">
        <v>0</v>
      </c>
      <c r="L260" s="11">
        <v>77580.551763320895</v>
      </c>
      <c r="M260" s="11">
        <v>160808.01334134478</v>
      </c>
      <c r="N260" s="11">
        <v>83227.461578023882</v>
      </c>
      <c r="O260" s="11">
        <v>201243.57116881153</v>
      </c>
      <c r="P260" s="11">
        <v>162725.69601821483</v>
      </c>
      <c r="Q260" s="11">
        <v>0</v>
      </c>
      <c r="R260" s="11">
        <v>76755.838560579345</v>
      </c>
      <c r="S260" s="11">
        <v>160784.55065768707</v>
      </c>
      <c r="T260" s="11">
        <v>84028.712097107724</v>
      </c>
      <c r="U260" s="11">
        <v>201243.57116881153</v>
      </c>
      <c r="V260" s="11">
        <v>162726.52368138966</v>
      </c>
      <c r="W260" s="11">
        <v>0</v>
      </c>
    </row>
    <row r="261" spans="1:23" ht="16.2" x14ac:dyDescent="0.3">
      <c r="A261" s="13" t="s">
        <v>476</v>
      </c>
      <c r="B261" s="13" t="s">
        <v>476</v>
      </c>
      <c r="C261" s="12" t="s">
        <v>157</v>
      </c>
      <c r="D261" s="12" t="s">
        <v>28</v>
      </c>
      <c r="E261" s="12" t="s">
        <v>14</v>
      </c>
      <c r="F261" s="12"/>
      <c r="G261" s="12"/>
      <c r="H261" s="12" t="s">
        <v>772</v>
      </c>
      <c r="I261" s="11">
        <v>57080.499308187005</v>
      </c>
      <c r="J261" s="11">
        <v>179459.23489876543</v>
      </c>
      <c r="K261" s="11">
        <v>122378.73559057842</v>
      </c>
      <c r="L261" s="11">
        <v>57579.343165839418</v>
      </c>
      <c r="M261" s="11">
        <v>179501.58927036313</v>
      </c>
      <c r="N261" s="11">
        <v>121922.24610452371</v>
      </c>
      <c r="O261" s="11">
        <v>152852.29926206142</v>
      </c>
      <c r="P261" s="11">
        <v>180923.39949072537</v>
      </c>
      <c r="Q261" s="11">
        <v>28071.100228663941</v>
      </c>
      <c r="R261" s="11">
        <v>56784.444086339892</v>
      </c>
      <c r="S261" s="11">
        <v>179478.06218760269</v>
      </c>
      <c r="T261" s="11">
        <v>122693.61810126279</v>
      </c>
      <c r="U261" s="11">
        <v>152852.29926206142</v>
      </c>
      <c r="V261" s="11">
        <v>180925.03060633643</v>
      </c>
      <c r="W261" s="11">
        <v>28072.731344275002</v>
      </c>
    </row>
    <row r="262" spans="1:23" ht="16.2" x14ac:dyDescent="0.3">
      <c r="A262" s="13" t="s">
        <v>477</v>
      </c>
      <c r="B262" s="13" t="s">
        <v>477</v>
      </c>
      <c r="C262" s="12" t="s">
        <v>596</v>
      </c>
      <c r="D262" s="12" t="s">
        <v>92</v>
      </c>
      <c r="E262" s="12"/>
      <c r="F262" s="12"/>
      <c r="G262" s="12" t="s">
        <v>92</v>
      </c>
      <c r="H262" s="12" t="s">
        <v>698</v>
      </c>
      <c r="I262" s="11">
        <v>106282.70122081968</v>
      </c>
      <c r="J262" s="11">
        <v>5760560.9027881622</v>
      </c>
      <c r="K262" s="11">
        <v>5654278.2015673425</v>
      </c>
      <c r="L262" s="11">
        <v>4993565.8132035369</v>
      </c>
      <c r="M262" s="11">
        <v>5862802.6214045836</v>
      </c>
      <c r="N262" s="11">
        <v>869236.80820104666</v>
      </c>
      <c r="O262" s="11">
        <v>4331389.929064611</v>
      </c>
      <c r="P262" s="11">
        <v>5852223.9282127786</v>
      </c>
      <c r="Q262" s="11">
        <v>1520833.9991481677</v>
      </c>
      <c r="R262" s="11">
        <v>4705703.0183404945</v>
      </c>
      <c r="S262" s="11">
        <v>5857261.1477511786</v>
      </c>
      <c r="T262" s="11">
        <v>1151558.1294106841</v>
      </c>
      <c r="U262" s="11">
        <v>4619252.7239276534</v>
      </c>
      <c r="V262" s="11">
        <v>5857765.2481349641</v>
      </c>
      <c r="W262" s="11">
        <v>1238512.5242073108</v>
      </c>
    </row>
    <row r="263" spans="1:23" ht="16.2" x14ac:dyDescent="0.3">
      <c r="A263" s="13" t="s">
        <v>478</v>
      </c>
      <c r="B263" s="13" t="s">
        <v>478</v>
      </c>
      <c r="C263" s="12" t="s">
        <v>158</v>
      </c>
      <c r="D263" s="12" t="s">
        <v>13</v>
      </c>
      <c r="E263" s="12" t="s">
        <v>14</v>
      </c>
      <c r="F263" s="12"/>
      <c r="G263" s="12"/>
      <c r="H263" s="12" t="s">
        <v>771</v>
      </c>
      <c r="I263" s="11">
        <v>1480564.5730656416</v>
      </c>
      <c r="J263" s="11">
        <v>1331071.2650710901</v>
      </c>
      <c r="K263" s="11">
        <v>0</v>
      </c>
      <c r="L263" s="11">
        <v>2725784.787121756</v>
      </c>
      <c r="M263" s="11">
        <v>1389542.5805162454</v>
      </c>
      <c r="N263" s="11">
        <v>0</v>
      </c>
      <c r="O263" s="11">
        <v>4233332.9449795503</v>
      </c>
      <c r="P263" s="11">
        <v>1383875.250281129</v>
      </c>
      <c r="Q263" s="11">
        <v>0</v>
      </c>
      <c r="R263" s="11">
        <v>2604769.0407251604</v>
      </c>
      <c r="S263" s="11">
        <v>1386403.2430222495</v>
      </c>
      <c r="T263" s="11">
        <v>0</v>
      </c>
      <c r="U263" s="11">
        <v>4350549.5538700735</v>
      </c>
      <c r="V263" s="11">
        <v>1387107.4626219911</v>
      </c>
      <c r="W263" s="11">
        <v>0</v>
      </c>
    </row>
    <row r="264" spans="1:23" ht="16.2" x14ac:dyDescent="0.3">
      <c r="A264" s="15" t="s">
        <v>232</v>
      </c>
      <c r="B264" s="13" t="s">
        <v>232</v>
      </c>
      <c r="C264" s="12" t="s">
        <v>233</v>
      </c>
      <c r="D264" s="12" t="s">
        <v>219</v>
      </c>
      <c r="E264" s="12"/>
      <c r="F264" s="12"/>
      <c r="G264" s="12"/>
      <c r="H264" s="12" t="s">
        <v>675</v>
      </c>
      <c r="I264" s="11">
        <v>2206.6044400166461</v>
      </c>
      <c r="J264" s="11">
        <v>294062.15336939413</v>
      </c>
      <c r="K264" s="11">
        <v>291855.54892937746</v>
      </c>
      <c r="L264" s="11">
        <v>699809.80533320492</v>
      </c>
      <c r="M264" s="11">
        <v>305201.46722804074</v>
      </c>
      <c r="N264" s="11">
        <v>0</v>
      </c>
      <c r="O264" s="11">
        <v>592699.31713600247</v>
      </c>
      <c r="P264" s="11">
        <v>304149.52381138178</v>
      </c>
      <c r="Q264" s="11">
        <v>0</v>
      </c>
      <c r="R264" s="11">
        <v>658127.8090916106</v>
      </c>
      <c r="S264" s="11">
        <v>304646.9456348751</v>
      </c>
      <c r="T264" s="11">
        <v>0</v>
      </c>
      <c r="U264" s="11">
        <v>634381.31337759667</v>
      </c>
      <c r="V264" s="11">
        <v>304704.03265518101</v>
      </c>
      <c r="W264" s="11">
        <v>0</v>
      </c>
    </row>
    <row r="265" spans="1:23" ht="16.2" x14ac:dyDescent="0.3">
      <c r="A265" s="13" t="s">
        <v>479</v>
      </c>
      <c r="B265" s="13" t="s">
        <v>479</v>
      </c>
      <c r="C265" s="12" t="s">
        <v>159</v>
      </c>
      <c r="D265" s="12" t="s">
        <v>13</v>
      </c>
      <c r="E265" s="12"/>
      <c r="F265" s="12" t="s">
        <v>661</v>
      </c>
      <c r="G265" s="12" t="s">
        <v>770</v>
      </c>
      <c r="H265" s="12" t="s">
        <v>673</v>
      </c>
      <c r="I265" s="11">
        <v>61752906.812267326</v>
      </c>
      <c r="J265" s="11">
        <v>3809116.6718080794</v>
      </c>
      <c r="K265" s="11">
        <v>0</v>
      </c>
      <c r="L265" s="11">
        <v>13571781.842758469</v>
      </c>
      <c r="M265" s="11">
        <v>2932368.8877258282</v>
      </c>
      <c r="N265" s="11">
        <v>0</v>
      </c>
      <c r="O265" s="11">
        <v>11925654.580949722</v>
      </c>
      <c r="P265" s="11">
        <v>2908342.8410605956</v>
      </c>
      <c r="Q265" s="11">
        <v>0</v>
      </c>
      <c r="R265" s="11">
        <v>12834472.174261658</v>
      </c>
      <c r="S265" s="11">
        <v>2918721.7139562164</v>
      </c>
      <c r="T265" s="11">
        <v>0</v>
      </c>
      <c r="U265" s="11">
        <v>12683399.714627262</v>
      </c>
      <c r="V265" s="11">
        <v>2922476.3224200071</v>
      </c>
      <c r="W265" s="11">
        <v>0</v>
      </c>
    </row>
    <row r="266" spans="1:23" ht="16.2" x14ac:dyDescent="0.3">
      <c r="A266" s="13" t="s">
        <v>480</v>
      </c>
      <c r="B266" s="13" t="s">
        <v>480</v>
      </c>
      <c r="C266" s="12" t="s">
        <v>160</v>
      </c>
      <c r="D266" s="12" t="s">
        <v>13</v>
      </c>
      <c r="E266" s="12" t="s">
        <v>14</v>
      </c>
      <c r="F266" s="12"/>
      <c r="G266" s="12"/>
      <c r="H266" s="12" t="s">
        <v>769</v>
      </c>
      <c r="I266" s="11">
        <v>7907904.839827396</v>
      </c>
      <c r="J266" s="11">
        <v>954333.8759708635</v>
      </c>
      <c r="K266" s="11">
        <v>0</v>
      </c>
      <c r="L266" s="11">
        <v>1164256.5987763056</v>
      </c>
      <c r="M266" s="11">
        <v>774480.08807301882</v>
      </c>
      <c r="N266" s="11">
        <v>0</v>
      </c>
      <c r="O266" s="11">
        <v>2290631.1727667158</v>
      </c>
      <c r="P266" s="11">
        <v>797099.18096415093</v>
      </c>
      <c r="Q266" s="11">
        <v>0</v>
      </c>
      <c r="R266" s="11">
        <v>1131058.1038251587</v>
      </c>
      <c r="S266" s="11">
        <v>773559.92825193331</v>
      </c>
      <c r="T266" s="11">
        <v>0</v>
      </c>
      <c r="U266" s="11">
        <v>2290631.1727667158</v>
      </c>
      <c r="V266" s="11">
        <v>797108.84420257946</v>
      </c>
      <c r="W266" s="11">
        <v>0</v>
      </c>
    </row>
    <row r="267" spans="1:23" ht="16.2" x14ac:dyDescent="0.3">
      <c r="A267" s="13" t="s">
        <v>481</v>
      </c>
      <c r="B267" s="13" t="s">
        <v>481</v>
      </c>
      <c r="C267" s="12" t="s">
        <v>161</v>
      </c>
      <c r="D267" s="12" t="s">
        <v>28</v>
      </c>
      <c r="E267" s="12"/>
      <c r="F267" s="12"/>
      <c r="G267" s="12"/>
      <c r="H267" s="12" t="s">
        <v>768</v>
      </c>
      <c r="I267" s="11">
        <v>422021.41277434764</v>
      </c>
      <c r="J267" s="11">
        <v>683987.33431735472</v>
      </c>
      <c r="K267" s="11">
        <v>261965.92154300708</v>
      </c>
      <c r="L267" s="11">
        <v>1016520.7790169446</v>
      </c>
      <c r="M267" s="11">
        <v>701015.36251500377</v>
      </c>
      <c r="N267" s="11">
        <v>0</v>
      </c>
      <c r="O267" s="11">
        <v>907075.38591537054</v>
      </c>
      <c r="P267" s="11">
        <v>699233.62527450384</v>
      </c>
      <c r="Q267" s="11">
        <v>0</v>
      </c>
      <c r="R267" s="11">
        <v>964505.32474617532</v>
      </c>
      <c r="S267" s="11">
        <v>699961.51998166833</v>
      </c>
      <c r="T267" s="11">
        <v>0</v>
      </c>
      <c r="U267" s="11">
        <v>963198.39374948677</v>
      </c>
      <c r="V267" s="11">
        <v>700368.29955821414</v>
      </c>
      <c r="W267" s="11">
        <v>0</v>
      </c>
    </row>
    <row r="268" spans="1:23" ht="16.2" x14ac:dyDescent="0.3">
      <c r="A268" s="13" t="s">
        <v>482</v>
      </c>
      <c r="B268" s="13" t="s">
        <v>482</v>
      </c>
      <c r="C268" s="12" t="s">
        <v>162</v>
      </c>
      <c r="D268" s="12" t="s">
        <v>13</v>
      </c>
      <c r="E268" s="12"/>
      <c r="F268" s="12"/>
      <c r="G268" s="12"/>
      <c r="H268" s="12" t="s">
        <v>704</v>
      </c>
      <c r="I268" s="11">
        <v>1710775.1198018375</v>
      </c>
      <c r="J268" s="11">
        <v>2929832.7667380506</v>
      </c>
      <c r="K268" s="11">
        <v>1219057.6469362131</v>
      </c>
      <c r="L268" s="11">
        <v>5643435.0754066333</v>
      </c>
      <c r="M268" s="11">
        <v>3031862.3643836975</v>
      </c>
      <c r="N268" s="11">
        <v>0</v>
      </c>
      <c r="O268" s="11">
        <v>4942783.3368645515</v>
      </c>
      <c r="P268" s="11">
        <v>3022291.7852405841</v>
      </c>
      <c r="Q268" s="11">
        <v>0</v>
      </c>
      <c r="R268" s="11">
        <v>5334760.7094684634</v>
      </c>
      <c r="S268" s="11">
        <v>3026394.21066385</v>
      </c>
      <c r="T268" s="11">
        <v>0</v>
      </c>
      <c r="U268" s="11">
        <v>5259849.6216973662</v>
      </c>
      <c r="V268" s="11">
        <v>3027956.0480620014</v>
      </c>
      <c r="W268" s="11">
        <v>0</v>
      </c>
    </row>
    <row r="269" spans="1:23" ht="16.2" x14ac:dyDescent="0.3">
      <c r="A269" s="13" t="s">
        <v>483</v>
      </c>
      <c r="B269" s="13" t="s">
        <v>483</v>
      </c>
      <c r="C269" s="12" t="s">
        <v>163</v>
      </c>
      <c r="D269" s="12" t="s">
        <v>13</v>
      </c>
      <c r="E269" s="12"/>
      <c r="F269" s="12"/>
      <c r="G269" s="12"/>
      <c r="H269" s="12" t="s">
        <v>653</v>
      </c>
      <c r="I269" s="11">
        <v>2663232.8553554015</v>
      </c>
      <c r="J269" s="11">
        <v>5214968.1090796757</v>
      </c>
      <c r="K269" s="11">
        <v>2551735.2537242742</v>
      </c>
      <c r="L269" s="11">
        <v>12300768.072063394</v>
      </c>
      <c r="M269" s="11">
        <v>5418957.333769626</v>
      </c>
      <c r="N269" s="11">
        <v>0</v>
      </c>
      <c r="O269" s="11">
        <v>10787828.121824881</v>
      </c>
      <c r="P269" s="11">
        <v>5395830.7880050289</v>
      </c>
      <c r="Q269" s="11">
        <v>0</v>
      </c>
      <c r="R269" s="11">
        <v>11620632.343544386</v>
      </c>
      <c r="S269" s="11">
        <v>5406005.0641705263</v>
      </c>
      <c r="T269" s="11">
        <v>0</v>
      </c>
      <c r="U269" s="11">
        <v>11486270.133602798</v>
      </c>
      <c r="V269" s="11">
        <v>5409220.5486030243</v>
      </c>
      <c r="W269" s="11">
        <v>0</v>
      </c>
    </row>
    <row r="270" spans="1:23" ht="16.2" x14ac:dyDescent="0.3">
      <c r="A270" s="13" t="s">
        <v>484</v>
      </c>
      <c r="B270" s="13" t="s">
        <v>484</v>
      </c>
      <c r="C270" s="12" t="s">
        <v>164</v>
      </c>
      <c r="D270" s="12" t="s">
        <v>13</v>
      </c>
      <c r="E270" s="12"/>
      <c r="F270" s="12"/>
      <c r="G270" s="12"/>
      <c r="H270" s="12" t="s">
        <v>673</v>
      </c>
      <c r="I270" s="11">
        <v>232204.99869091521</v>
      </c>
      <c r="J270" s="11">
        <v>1515071.6290255892</v>
      </c>
      <c r="K270" s="11">
        <v>1282866.6303346739</v>
      </c>
      <c r="L270" s="11">
        <v>2907857.5029630205</v>
      </c>
      <c r="M270" s="11">
        <v>1573944.3570791988</v>
      </c>
      <c r="N270" s="11">
        <v>0</v>
      </c>
      <c r="O270" s="11">
        <v>2537684.784338084</v>
      </c>
      <c r="P270" s="11">
        <v>1568707.2035824356</v>
      </c>
      <c r="Q270" s="11">
        <v>0</v>
      </c>
      <c r="R270" s="11">
        <v>2744932.5438784808</v>
      </c>
      <c r="S270" s="11">
        <v>1571001.7729461351</v>
      </c>
      <c r="T270" s="11">
        <v>0</v>
      </c>
      <c r="U270" s="11">
        <v>2704851.8777439091</v>
      </c>
      <c r="V270" s="11">
        <v>1571748.7919043372</v>
      </c>
      <c r="W270" s="11">
        <v>0</v>
      </c>
    </row>
    <row r="271" spans="1:23" ht="16.2" x14ac:dyDescent="0.3">
      <c r="A271" s="13" t="s">
        <v>485</v>
      </c>
      <c r="B271" s="13" t="s">
        <v>485</v>
      </c>
      <c r="C271" s="12" t="s">
        <v>641</v>
      </c>
      <c r="D271" s="12" t="s">
        <v>28</v>
      </c>
      <c r="E271" s="12" t="s">
        <v>14</v>
      </c>
      <c r="F271" s="12"/>
      <c r="G271" s="12"/>
      <c r="H271" s="12" t="s">
        <v>767</v>
      </c>
      <c r="I271" s="11">
        <v>39374.38899318286</v>
      </c>
      <c r="J271" s="11">
        <v>95355.932016013277</v>
      </c>
      <c r="K271" s="11">
        <v>55981.543022830418</v>
      </c>
      <c r="L271" s="11">
        <v>95570.910604817735</v>
      </c>
      <c r="M271" s="11">
        <v>96805.868134855526</v>
      </c>
      <c r="N271" s="11">
        <v>1234.957530037791</v>
      </c>
      <c r="O271" s="11">
        <v>158716.94031234982</v>
      </c>
      <c r="P271" s="11">
        <v>97627.71134048891</v>
      </c>
      <c r="Q271" s="11">
        <v>0</v>
      </c>
      <c r="R271" s="11">
        <v>91742.844502021835</v>
      </c>
      <c r="S271" s="11">
        <v>96721.053512891129</v>
      </c>
      <c r="T271" s="11">
        <v>4978.2090108692937</v>
      </c>
      <c r="U271" s="11">
        <v>160951.80702279485</v>
      </c>
      <c r="V271" s="11">
        <v>97690.141483141313</v>
      </c>
      <c r="W271" s="11">
        <v>0</v>
      </c>
    </row>
    <row r="272" spans="1:23" ht="16.2" x14ac:dyDescent="0.3">
      <c r="A272" s="13" t="s">
        <v>486</v>
      </c>
      <c r="B272" s="13" t="s">
        <v>486</v>
      </c>
      <c r="C272" s="12" t="s">
        <v>766</v>
      </c>
      <c r="D272" s="12" t="s">
        <v>13</v>
      </c>
      <c r="E272" s="12" t="s">
        <v>14</v>
      </c>
      <c r="F272" s="12"/>
      <c r="G272" s="12"/>
      <c r="H272" s="12" t="s">
        <v>765</v>
      </c>
      <c r="I272" s="11">
        <v>91657.038292361583</v>
      </c>
      <c r="J272" s="11">
        <v>329743.86743475625</v>
      </c>
      <c r="K272" s="11">
        <v>238086.82914239465</v>
      </c>
      <c r="L272" s="11">
        <v>344507.52743687673</v>
      </c>
      <c r="M272" s="11">
        <v>337822.76282069855</v>
      </c>
      <c r="N272" s="11">
        <v>0</v>
      </c>
      <c r="O272" s="11">
        <v>549586.01441459381</v>
      </c>
      <c r="P272" s="11">
        <v>341056.51507170976</v>
      </c>
      <c r="Q272" s="11">
        <v>0</v>
      </c>
      <c r="R272" s="11">
        <v>329956.26101358084</v>
      </c>
      <c r="S272" s="11">
        <v>337419.16203453747</v>
      </c>
      <c r="T272" s="11">
        <v>7462.9010209566331</v>
      </c>
      <c r="U272" s="11">
        <v>553674.8188989762</v>
      </c>
      <c r="V272" s="11">
        <v>341171.68986740214</v>
      </c>
      <c r="W272" s="11">
        <v>0</v>
      </c>
    </row>
    <row r="273" spans="1:23" ht="16.2" x14ac:dyDescent="0.3">
      <c r="A273" s="13" t="s">
        <v>487</v>
      </c>
      <c r="B273" s="13" t="s">
        <v>487</v>
      </c>
      <c r="C273" s="12" t="s">
        <v>165</v>
      </c>
      <c r="D273" s="12" t="s">
        <v>13</v>
      </c>
      <c r="E273" s="12"/>
      <c r="F273" s="12"/>
      <c r="G273" s="12"/>
      <c r="H273" s="12" t="s">
        <v>764</v>
      </c>
      <c r="I273" s="11">
        <v>537406.08997151675</v>
      </c>
      <c r="J273" s="11">
        <v>794646.96442246309</v>
      </c>
      <c r="K273" s="11">
        <v>257240.87445094634</v>
      </c>
      <c r="L273" s="11">
        <v>1691804.7243078048</v>
      </c>
      <c r="M273" s="11">
        <v>823274.36045693175</v>
      </c>
      <c r="N273" s="11">
        <v>0</v>
      </c>
      <c r="O273" s="11">
        <v>1481450.8161364817</v>
      </c>
      <c r="P273" s="11">
        <v>820167.23269243981</v>
      </c>
      <c r="Q273" s="11">
        <v>0</v>
      </c>
      <c r="R273" s="11">
        <v>1597416.397101057</v>
      </c>
      <c r="S273" s="11">
        <v>821512.6351604542</v>
      </c>
      <c r="T273" s="11">
        <v>0</v>
      </c>
      <c r="U273" s="11">
        <v>1578317.0992239686</v>
      </c>
      <c r="V273" s="11">
        <v>821987.49533015664</v>
      </c>
      <c r="W273" s="11">
        <v>0</v>
      </c>
    </row>
    <row r="274" spans="1:23" ht="16.2" x14ac:dyDescent="0.3">
      <c r="A274" s="13" t="s">
        <v>488</v>
      </c>
      <c r="B274" s="13" t="s">
        <v>488</v>
      </c>
      <c r="C274" s="12" t="s">
        <v>166</v>
      </c>
      <c r="D274" s="12" t="s">
        <v>13</v>
      </c>
      <c r="E274" s="12"/>
      <c r="F274" s="12"/>
      <c r="G274" s="12"/>
      <c r="H274" s="12" t="s">
        <v>673</v>
      </c>
      <c r="I274" s="11">
        <v>229941.21787537058</v>
      </c>
      <c r="J274" s="11">
        <v>950371.70640293846</v>
      </c>
      <c r="K274" s="11">
        <v>720430.48852756782</v>
      </c>
      <c r="L274" s="11">
        <v>1732118.1011246801</v>
      </c>
      <c r="M274" s="11">
        <v>985766.3219138626</v>
      </c>
      <c r="N274" s="11">
        <v>0</v>
      </c>
      <c r="O274" s="11">
        <v>1519537.7244547538</v>
      </c>
      <c r="P274" s="11">
        <v>982780.71797253739</v>
      </c>
      <c r="Q274" s="11">
        <v>0</v>
      </c>
      <c r="R274" s="11">
        <v>1637465.0052471459</v>
      </c>
      <c r="S274" s="11">
        <v>984054.30929019873</v>
      </c>
      <c r="T274" s="11">
        <v>0</v>
      </c>
      <c r="U274" s="11">
        <v>1616769.4523892212</v>
      </c>
      <c r="V274" s="11">
        <v>984553.38784524705</v>
      </c>
      <c r="W274" s="11">
        <v>0</v>
      </c>
    </row>
    <row r="275" spans="1:23" ht="16.2" x14ac:dyDescent="0.3">
      <c r="A275" s="13" t="s">
        <v>489</v>
      </c>
      <c r="B275" s="13" t="s">
        <v>489</v>
      </c>
      <c r="C275" s="12" t="s">
        <v>763</v>
      </c>
      <c r="D275" s="12" t="s">
        <v>13</v>
      </c>
      <c r="E275" s="12" t="s">
        <v>14</v>
      </c>
      <c r="F275" s="12"/>
      <c r="G275" s="12"/>
      <c r="H275" s="12" t="s">
        <v>762</v>
      </c>
      <c r="I275" s="11">
        <v>702182.10825767962</v>
      </c>
      <c r="J275" s="11">
        <v>105512.39725247453</v>
      </c>
      <c r="K275" s="11">
        <v>0</v>
      </c>
      <c r="L275" s="11">
        <v>104721.93501551445</v>
      </c>
      <c r="M275" s="11">
        <v>90634.379631650445</v>
      </c>
      <c r="N275" s="11">
        <v>0</v>
      </c>
      <c r="O275" s="11">
        <v>267084.54698363348</v>
      </c>
      <c r="P275" s="11">
        <v>93259.919356920756</v>
      </c>
      <c r="Q275" s="11">
        <v>0</v>
      </c>
      <c r="R275" s="11">
        <v>102030.2769206565</v>
      </c>
      <c r="S275" s="11">
        <v>90558.07720705893</v>
      </c>
      <c r="T275" s="11">
        <v>0</v>
      </c>
      <c r="U275" s="11">
        <v>267084.54698363348</v>
      </c>
      <c r="V275" s="11">
        <v>93261.666736386571</v>
      </c>
      <c r="W275" s="11">
        <v>0</v>
      </c>
    </row>
    <row r="276" spans="1:23" ht="16.2" x14ac:dyDescent="0.3">
      <c r="A276" s="13" t="s">
        <v>490</v>
      </c>
      <c r="B276" s="13" t="s">
        <v>490</v>
      </c>
      <c r="C276" s="12" t="s">
        <v>167</v>
      </c>
      <c r="D276" s="12" t="s">
        <v>13</v>
      </c>
      <c r="E276" s="12" t="s">
        <v>14</v>
      </c>
      <c r="F276" s="12"/>
      <c r="G276" s="12"/>
      <c r="H276" s="12" t="s">
        <v>761</v>
      </c>
      <c r="I276" s="11">
        <v>8212.0962008954502</v>
      </c>
      <c r="J276" s="11">
        <v>54048.916033941714</v>
      </c>
      <c r="K276" s="11">
        <v>45836.819833046262</v>
      </c>
      <c r="L276" s="11">
        <v>25759.186540943883</v>
      </c>
      <c r="M276" s="11">
        <v>54431.846226440168</v>
      </c>
      <c r="N276" s="11">
        <v>28672.659685496285</v>
      </c>
      <c r="O276" s="11">
        <v>77308.990587407112</v>
      </c>
      <c r="P276" s="11">
        <v>54881.648908816474</v>
      </c>
      <c r="Q276" s="11">
        <v>0</v>
      </c>
      <c r="R276" s="11">
        <v>25473.202304441362</v>
      </c>
      <c r="S276" s="11">
        <v>54423.282739413087</v>
      </c>
      <c r="T276" s="11">
        <v>28950.080434971725</v>
      </c>
      <c r="U276" s="11">
        <v>77308.990587407112</v>
      </c>
      <c r="V276" s="11">
        <v>54882.322846239942</v>
      </c>
      <c r="W276" s="11">
        <v>0</v>
      </c>
    </row>
    <row r="277" spans="1:23" ht="16.2" x14ac:dyDescent="0.3">
      <c r="A277" s="13" t="s">
        <v>491</v>
      </c>
      <c r="B277" s="13" t="s">
        <v>491</v>
      </c>
      <c r="C277" s="12" t="s">
        <v>36</v>
      </c>
      <c r="D277" s="12" t="s">
        <v>13</v>
      </c>
      <c r="E277" s="12" t="s">
        <v>14</v>
      </c>
      <c r="F277" s="12"/>
      <c r="G277" s="12"/>
      <c r="H277" s="12" t="s">
        <v>760</v>
      </c>
      <c r="I277" s="11">
        <v>4050708.618415649</v>
      </c>
      <c r="J277" s="11">
        <v>94624.152984308414</v>
      </c>
      <c r="K277" s="11">
        <v>0</v>
      </c>
      <c r="L277" s="11">
        <v>349330.99286498729</v>
      </c>
      <c r="M277" s="11">
        <v>24162.071399217788</v>
      </c>
      <c r="N277" s="11">
        <v>0</v>
      </c>
      <c r="O277" s="11">
        <v>805712.74554060202</v>
      </c>
      <c r="P277" s="11">
        <v>30953.472516455728</v>
      </c>
      <c r="Q277" s="11">
        <v>0</v>
      </c>
      <c r="R277" s="11">
        <v>339826.8459179888</v>
      </c>
      <c r="S277" s="11">
        <v>23900.599581730916</v>
      </c>
      <c r="T277" s="11">
        <v>0</v>
      </c>
      <c r="U277" s="11">
        <v>805712.74554060202</v>
      </c>
      <c r="V277" s="11">
        <v>30953.721052911813</v>
      </c>
      <c r="W277" s="11">
        <v>0</v>
      </c>
    </row>
    <row r="278" spans="1:23" ht="16.2" x14ac:dyDescent="0.3">
      <c r="A278" s="13" t="s">
        <v>492</v>
      </c>
      <c r="B278" s="13" t="s">
        <v>492</v>
      </c>
      <c r="C278" s="12" t="s">
        <v>759</v>
      </c>
      <c r="D278" s="12" t="s">
        <v>13</v>
      </c>
      <c r="E278" s="12"/>
      <c r="F278" s="12"/>
      <c r="G278" s="12"/>
      <c r="H278" s="12" t="s">
        <v>653</v>
      </c>
      <c r="I278" s="11">
        <v>46647.975273527751</v>
      </c>
      <c r="J278" s="11">
        <v>160524.62056910337</v>
      </c>
      <c r="K278" s="11">
        <v>113876.64529557561</v>
      </c>
      <c r="L278" s="11">
        <v>376272.64767549845</v>
      </c>
      <c r="M278" s="11">
        <v>167278.0583870158</v>
      </c>
      <c r="N278" s="11">
        <v>0</v>
      </c>
      <c r="O278" s="11">
        <v>329617.39102888864</v>
      </c>
      <c r="P278" s="11">
        <v>166557.78059534842</v>
      </c>
      <c r="Q278" s="11">
        <v>0</v>
      </c>
      <c r="R278" s="11">
        <v>355209.08916707162</v>
      </c>
      <c r="S278" s="11">
        <v>166874.00619800526</v>
      </c>
      <c r="T278" s="11">
        <v>0</v>
      </c>
      <c r="U278" s="11">
        <v>351233.45496517362</v>
      </c>
      <c r="V278" s="11">
        <v>166975.01234237122</v>
      </c>
      <c r="W278" s="11">
        <v>0</v>
      </c>
    </row>
    <row r="279" spans="1:23" ht="16.2" x14ac:dyDescent="0.3">
      <c r="A279" s="13" t="s">
        <v>493</v>
      </c>
      <c r="B279" s="13" t="s">
        <v>493</v>
      </c>
      <c r="C279" s="12" t="s">
        <v>168</v>
      </c>
      <c r="D279" s="12" t="s">
        <v>13</v>
      </c>
      <c r="E279" s="12" t="s">
        <v>14</v>
      </c>
      <c r="F279" s="12"/>
      <c r="G279" s="12"/>
      <c r="H279" s="12" t="s">
        <v>758</v>
      </c>
      <c r="I279" s="11">
        <v>2273.6031119385852</v>
      </c>
      <c r="J279" s="11">
        <v>75166.027134094853</v>
      </c>
      <c r="K279" s="11">
        <v>72892.424022156265</v>
      </c>
      <c r="L279" s="11">
        <v>25699.311150806574</v>
      </c>
      <c r="M279" s="11">
        <v>75728.499092724582</v>
      </c>
      <c r="N279" s="11">
        <v>50029.187941918004</v>
      </c>
      <c r="O279" s="11">
        <v>60547.019791127219</v>
      </c>
      <c r="P279" s="11">
        <v>76237.902473120659</v>
      </c>
      <c r="Q279" s="11">
        <v>15690.88268199344</v>
      </c>
      <c r="R279" s="11">
        <v>25045.718982964812</v>
      </c>
      <c r="S279" s="11">
        <v>75709.833331788526</v>
      </c>
      <c r="T279" s="11">
        <v>50664.114348823714</v>
      </c>
      <c r="U279" s="11">
        <v>60547.019791127219</v>
      </c>
      <c r="V279" s="11">
        <v>76238.56986894735</v>
      </c>
      <c r="W279" s="11">
        <v>15691.550077820131</v>
      </c>
    </row>
    <row r="280" spans="1:23" ht="16.2" x14ac:dyDescent="0.3">
      <c r="A280" s="13" t="s">
        <v>494</v>
      </c>
      <c r="B280" s="13" t="s">
        <v>494</v>
      </c>
      <c r="C280" s="12" t="s">
        <v>169</v>
      </c>
      <c r="D280" s="12" t="s">
        <v>13</v>
      </c>
      <c r="E280" s="12"/>
      <c r="F280" s="12"/>
      <c r="G280" s="12"/>
      <c r="H280" s="12" t="s">
        <v>697</v>
      </c>
      <c r="I280" s="11">
        <v>1251516.7415985817</v>
      </c>
      <c r="J280" s="11">
        <v>785428.88419116999</v>
      </c>
      <c r="K280" s="11">
        <v>0</v>
      </c>
      <c r="L280" s="11">
        <v>1681034.1454161396</v>
      </c>
      <c r="M280" s="11">
        <v>813442.38573062245</v>
      </c>
      <c r="N280" s="11">
        <v>0</v>
      </c>
      <c r="O280" s="11">
        <v>1439802.66863515</v>
      </c>
      <c r="P280" s="11">
        <v>811071.50351793435</v>
      </c>
      <c r="Q280" s="11">
        <v>0</v>
      </c>
      <c r="R280" s="11">
        <v>1584042.8436143058</v>
      </c>
      <c r="S280" s="11">
        <v>812102.45443407248</v>
      </c>
      <c r="T280" s="11">
        <v>0</v>
      </c>
      <c r="U280" s="11">
        <v>1539115.0081225312</v>
      </c>
      <c r="V280" s="11">
        <v>812460.12529836548</v>
      </c>
      <c r="W280" s="11">
        <v>0</v>
      </c>
    </row>
    <row r="281" spans="1:23" ht="16.2" x14ac:dyDescent="0.3">
      <c r="A281" s="13" t="s">
        <v>495</v>
      </c>
      <c r="B281" s="13" t="s">
        <v>495</v>
      </c>
      <c r="C281" s="12" t="s">
        <v>170</v>
      </c>
      <c r="D281" s="12" t="s">
        <v>28</v>
      </c>
      <c r="E281" s="12" t="s">
        <v>14</v>
      </c>
      <c r="F281" s="12"/>
      <c r="G281" s="12"/>
      <c r="H281" s="12" t="s">
        <v>757</v>
      </c>
      <c r="I281" s="11">
        <v>156.1459856314695</v>
      </c>
      <c r="J281" s="11">
        <v>7951.8918352056153</v>
      </c>
      <c r="K281" s="11">
        <v>7795.7458495741457</v>
      </c>
      <c r="L281" s="11">
        <v>4029.7270341499266</v>
      </c>
      <c r="M281" s="11">
        <v>8024.6224868599347</v>
      </c>
      <c r="N281" s="11">
        <v>3994.8954527100082</v>
      </c>
      <c r="O281" s="11">
        <v>10361.370378263615</v>
      </c>
      <c r="P281" s="11">
        <v>8098.1026941026812</v>
      </c>
      <c r="Q281" s="11">
        <v>0</v>
      </c>
      <c r="R281" s="11">
        <v>3965.3983100825139</v>
      </c>
      <c r="S281" s="11">
        <v>8022.7776747376902</v>
      </c>
      <c r="T281" s="11">
        <v>4057.3793646551762</v>
      </c>
      <c r="U281" s="11">
        <v>10361.370378263615</v>
      </c>
      <c r="V281" s="11">
        <v>8098.1784166032103</v>
      </c>
      <c r="W281" s="11">
        <v>0</v>
      </c>
    </row>
    <row r="282" spans="1:23" ht="16.2" x14ac:dyDescent="0.3">
      <c r="A282" s="13" t="s">
        <v>496</v>
      </c>
      <c r="B282" s="13" t="s">
        <v>496</v>
      </c>
      <c r="C282" s="12" t="s">
        <v>756</v>
      </c>
      <c r="D282" s="12" t="s">
        <v>13</v>
      </c>
      <c r="E282" s="12"/>
      <c r="F282" s="12"/>
      <c r="G282" s="12"/>
      <c r="H282" s="12" t="s">
        <v>733</v>
      </c>
      <c r="I282" s="11">
        <v>68244.301834491023</v>
      </c>
      <c r="J282" s="11">
        <v>249065.53466955843</v>
      </c>
      <c r="K282" s="11">
        <v>180821.23283506741</v>
      </c>
      <c r="L282" s="11">
        <v>437270.25023018115</v>
      </c>
      <c r="M282" s="11">
        <v>258028.61580817265</v>
      </c>
      <c r="N282" s="11">
        <v>0</v>
      </c>
      <c r="O282" s="11">
        <v>381846.4198625033</v>
      </c>
      <c r="P282" s="11">
        <v>257222.21584868489</v>
      </c>
      <c r="Q282" s="11">
        <v>0</v>
      </c>
      <c r="R282" s="11">
        <v>412739.21259873593</v>
      </c>
      <c r="S282" s="11">
        <v>257577.30248018337</v>
      </c>
      <c r="T282" s="11">
        <v>0</v>
      </c>
      <c r="U282" s="11">
        <v>407016.33042835101</v>
      </c>
      <c r="V282" s="11">
        <v>257688.53536027731</v>
      </c>
      <c r="W282" s="11">
        <v>0</v>
      </c>
    </row>
    <row r="283" spans="1:23" ht="16.2" x14ac:dyDescent="0.3">
      <c r="A283" s="13" t="s">
        <v>497</v>
      </c>
      <c r="B283" s="13" t="s">
        <v>497</v>
      </c>
      <c r="C283" s="12" t="s">
        <v>755</v>
      </c>
      <c r="D283" s="12" t="s">
        <v>13</v>
      </c>
      <c r="E283" s="12"/>
      <c r="F283" s="12"/>
      <c r="G283" s="12"/>
      <c r="H283" s="12" t="s">
        <v>733</v>
      </c>
      <c r="I283" s="11">
        <v>12875.125832562735</v>
      </c>
      <c r="J283" s="11">
        <v>745092.18287941953</v>
      </c>
      <c r="K283" s="11">
        <v>732217.05704685685</v>
      </c>
      <c r="L283" s="11">
        <v>1488003.7528483723</v>
      </c>
      <c r="M283" s="11">
        <v>773434.10984813573</v>
      </c>
      <c r="N283" s="11">
        <v>0</v>
      </c>
      <c r="O283" s="11">
        <v>1282453.6832823716</v>
      </c>
      <c r="P283" s="11">
        <v>770727.87059432187</v>
      </c>
      <c r="Q283" s="11">
        <v>0</v>
      </c>
      <c r="R283" s="11">
        <v>1400109.5633891369</v>
      </c>
      <c r="S283" s="11">
        <v>771933.8435095693</v>
      </c>
      <c r="T283" s="11">
        <v>0</v>
      </c>
      <c r="U283" s="11">
        <v>1372388.5227067543</v>
      </c>
      <c r="V283" s="11">
        <v>772273.74028923397</v>
      </c>
      <c r="W283" s="11">
        <v>0</v>
      </c>
    </row>
    <row r="284" spans="1:23" ht="16.2" x14ac:dyDescent="0.3">
      <c r="A284" s="13" t="s">
        <v>498</v>
      </c>
      <c r="B284" s="13" t="s">
        <v>498</v>
      </c>
      <c r="C284" s="12" t="s">
        <v>171</v>
      </c>
      <c r="D284" s="12" t="s">
        <v>13</v>
      </c>
      <c r="E284" s="12"/>
      <c r="F284" s="12"/>
      <c r="G284" s="12"/>
      <c r="H284" s="12" t="s">
        <v>678</v>
      </c>
      <c r="I284" s="11">
        <v>1520428.7178240779</v>
      </c>
      <c r="J284" s="11">
        <v>2978921.9793973081</v>
      </c>
      <c r="K284" s="11">
        <v>1458493.2615732301</v>
      </c>
      <c r="L284" s="11">
        <v>5851063.6018355899</v>
      </c>
      <c r="M284" s="11">
        <v>3091345.5226561939</v>
      </c>
      <c r="N284" s="11">
        <v>0</v>
      </c>
      <c r="O284" s="11">
        <v>5089737.3921805685</v>
      </c>
      <c r="P284" s="11">
        <v>3080563.4753560219</v>
      </c>
      <c r="Q284" s="11">
        <v>0</v>
      </c>
      <c r="R284" s="11">
        <v>5517303.392148966</v>
      </c>
      <c r="S284" s="11">
        <v>3085327.0835075006</v>
      </c>
      <c r="T284" s="11">
        <v>0</v>
      </c>
      <c r="U284" s="11">
        <v>5431881.682749914</v>
      </c>
      <c r="V284" s="11">
        <v>3086776.2248453829</v>
      </c>
      <c r="W284" s="11">
        <v>0</v>
      </c>
    </row>
    <row r="285" spans="1:23" ht="16.2" x14ac:dyDescent="0.3">
      <c r="A285" s="13" t="s">
        <v>499</v>
      </c>
      <c r="B285" s="13" t="s">
        <v>499</v>
      </c>
      <c r="C285" s="12" t="s">
        <v>754</v>
      </c>
      <c r="D285" s="12" t="s">
        <v>13</v>
      </c>
      <c r="E285" s="12"/>
      <c r="F285" s="12"/>
      <c r="G285" s="12"/>
      <c r="H285" s="12" t="s">
        <v>717</v>
      </c>
      <c r="I285" s="11">
        <v>322455.75466118136</v>
      </c>
      <c r="J285" s="11">
        <v>767021.54957198538</v>
      </c>
      <c r="K285" s="11">
        <v>444565.79491080402</v>
      </c>
      <c r="L285" s="11">
        <v>1665252.1705837625</v>
      </c>
      <c r="M285" s="11">
        <v>801211.12108787685</v>
      </c>
      <c r="N285" s="11">
        <v>0</v>
      </c>
      <c r="O285" s="11">
        <v>1452119.2398706847</v>
      </c>
      <c r="P285" s="11">
        <v>798069.62404427631</v>
      </c>
      <c r="Q285" s="11">
        <v>0</v>
      </c>
      <c r="R285" s="11">
        <v>1570686.148235207</v>
      </c>
      <c r="S285" s="11">
        <v>799456.65072011971</v>
      </c>
      <c r="T285" s="11">
        <v>0</v>
      </c>
      <c r="U285" s="11">
        <v>1549088.8263795781</v>
      </c>
      <c r="V285" s="11">
        <v>799880.46782789694</v>
      </c>
      <c r="W285" s="11">
        <v>0</v>
      </c>
    </row>
    <row r="286" spans="1:23" ht="16.2" x14ac:dyDescent="0.3">
      <c r="A286" s="13" t="s">
        <v>500</v>
      </c>
      <c r="B286" s="13" t="s">
        <v>500</v>
      </c>
      <c r="C286" s="12" t="s">
        <v>642</v>
      </c>
      <c r="D286" s="12" t="s">
        <v>13</v>
      </c>
      <c r="E286" s="12"/>
      <c r="F286" s="12"/>
      <c r="G286" s="12"/>
      <c r="H286" s="12" t="s">
        <v>753</v>
      </c>
      <c r="I286" s="11">
        <v>1198637.419749802</v>
      </c>
      <c r="J286" s="11">
        <v>888295.72184209886</v>
      </c>
      <c r="K286" s="11">
        <v>0</v>
      </c>
      <c r="L286" s="11">
        <v>3171048.2023073435</v>
      </c>
      <c r="M286" s="11">
        <v>928065.9306849069</v>
      </c>
      <c r="N286" s="11">
        <v>0</v>
      </c>
      <c r="O286" s="11">
        <v>2703977.8566005095</v>
      </c>
      <c r="P286" s="11">
        <v>922913.57932542171</v>
      </c>
      <c r="Q286" s="11">
        <v>0</v>
      </c>
      <c r="R286" s="11">
        <v>2979139.6098195007</v>
      </c>
      <c r="S286" s="11">
        <v>925184.6061020263</v>
      </c>
      <c r="T286" s="11">
        <v>0</v>
      </c>
      <c r="U286" s="11">
        <v>2900042.2249073735</v>
      </c>
      <c r="V286" s="11">
        <v>925881.75554881734</v>
      </c>
      <c r="W286" s="11">
        <v>0</v>
      </c>
    </row>
    <row r="287" spans="1:23" ht="16.2" x14ac:dyDescent="0.3">
      <c r="A287" s="13" t="s">
        <v>501</v>
      </c>
      <c r="B287" s="13" t="s">
        <v>501</v>
      </c>
      <c r="C287" s="12" t="s">
        <v>172</v>
      </c>
      <c r="D287" s="12" t="s">
        <v>13</v>
      </c>
      <c r="E287" s="12" t="s">
        <v>14</v>
      </c>
      <c r="F287" s="12"/>
      <c r="G287" s="12"/>
      <c r="H287" s="12" t="s">
        <v>752</v>
      </c>
      <c r="I287" s="11">
        <v>1584441.9793020522</v>
      </c>
      <c r="J287" s="11">
        <v>875287.3196307075</v>
      </c>
      <c r="K287" s="11">
        <v>0</v>
      </c>
      <c r="L287" s="11">
        <v>1840764.182212529</v>
      </c>
      <c r="M287" s="11">
        <v>915858.16865110374</v>
      </c>
      <c r="N287" s="11">
        <v>0</v>
      </c>
      <c r="O287" s="11">
        <v>2671911.022194515</v>
      </c>
      <c r="P287" s="11">
        <v>911743.44642137596</v>
      </c>
      <c r="Q287" s="11">
        <v>0</v>
      </c>
      <c r="R287" s="11">
        <v>1758551.4026531663</v>
      </c>
      <c r="S287" s="11">
        <v>913591.66047197965</v>
      </c>
      <c r="T287" s="11">
        <v>0</v>
      </c>
      <c r="U287" s="11">
        <v>2756476.2994847051</v>
      </c>
      <c r="V287" s="11">
        <v>914074.54575743654</v>
      </c>
      <c r="W287" s="11">
        <v>0</v>
      </c>
    </row>
    <row r="288" spans="1:23" ht="16.2" x14ac:dyDescent="0.3">
      <c r="A288" s="13" t="s">
        <v>502</v>
      </c>
      <c r="B288" s="13" t="s">
        <v>502</v>
      </c>
      <c r="C288" s="12" t="s">
        <v>173</v>
      </c>
      <c r="D288" s="12" t="s">
        <v>13</v>
      </c>
      <c r="E288" s="12" t="s">
        <v>14</v>
      </c>
      <c r="F288" s="12"/>
      <c r="G288" s="12"/>
      <c r="H288" s="12" t="s">
        <v>751</v>
      </c>
      <c r="I288" s="11">
        <v>13813557.777613934</v>
      </c>
      <c r="J288" s="11">
        <v>443384.08737991413</v>
      </c>
      <c r="K288" s="11">
        <v>0</v>
      </c>
      <c r="L288" s="11">
        <v>1309696.2140640721</v>
      </c>
      <c r="M288" s="11">
        <v>182917.95407863968</v>
      </c>
      <c r="N288" s="11">
        <v>0</v>
      </c>
      <c r="O288" s="11">
        <v>2877381.1430472629</v>
      </c>
      <c r="P288" s="11">
        <v>207547.90633553226</v>
      </c>
      <c r="Q288" s="11">
        <v>0</v>
      </c>
      <c r="R288" s="11">
        <v>1271626.7862942093</v>
      </c>
      <c r="S288" s="11">
        <v>181868.72252674768</v>
      </c>
      <c r="T288" s="11">
        <v>0</v>
      </c>
      <c r="U288" s="11">
        <v>2877381.1430472629</v>
      </c>
      <c r="V288" s="11">
        <v>207549.515275518</v>
      </c>
      <c r="W288" s="11">
        <v>0</v>
      </c>
    </row>
    <row r="289" spans="1:23" ht="16.2" x14ac:dyDescent="0.3">
      <c r="A289" s="13" t="s">
        <v>503</v>
      </c>
      <c r="B289" s="13" t="s">
        <v>503</v>
      </c>
      <c r="C289" s="12" t="s">
        <v>174</v>
      </c>
      <c r="D289" s="12" t="s">
        <v>13</v>
      </c>
      <c r="E289" s="12"/>
      <c r="F289" s="12"/>
      <c r="G289" s="12"/>
      <c r="H289" s="12" t="s">
        <v>750</v>
      </c>
      <c r="I289" s="11">
        <v>168100.17697135353</v>
      </c>
      <c r="J289" s="11">
        <v>454819.74207255611</v>
      </c>
      <c r="K289" s="11">
        <v>286719.56510120258</v>
      </c>
      <c r="L289" s="11">
        <v>968059.69486935064</v>
      </c>
      <c r="M289" s="11">
        <v>473333.1101687047</v>
      </c>
      <c r="N289" s="11">
        <v>0</v>
      </c>
      <c r="O289" s="11">
        <v>836035.08181753126</v>
      </c>
      <c r="P289" s="11">
        <v>471602.52718300431</v>
      </c>
      <c r="Q289" s="11">
        <v>0</v>
      </c>
      <c r="R289" s="11">
        <v>911670.46146682987</v>
      </c>
      <c r="S289" s="11">
        <v>472373.64234678308</v>
      </c>
      <c r="T289" s="11">
        <v>0</v>
      </c>
      <c r="U289" s="11">
        <v>893774.49374015501</v>
      </c>
      <c r="V289" s="11">
        <v>472592.35756617645</v>
      </c>
      <c r="W289" s="11">
        <v>0</v>
      </c>
    </row>
    <row r="290" spans="1:23" ht="16.2" x14ac:dyDescent="0.3">
      <c r="A290" s="13" t="s">
        <v>504</v>
      </c>
      <c r="B290" s="13" t="s">
        <v>504</v>
      </c>
      <c r="C290" s="12" t="s">
        <v>749</v>
      </c>
      <c r="D290" s="12" t="s">
        <v>13</v>
      </c>
      <c r="E290" s="12"/>
      <c r="F290" s="12"/>
      <c r="G290" s="12"/>
      <c r="H290" s="12" t="s">
        <v>660</v>
      </c>
      <c r="I290" s="11">
        <v>3692110.3163703564</v>
      </c>
      <c r="J290" s="11">
        <v>272378.84535576787</v>
      </c>
      <c r="K290" s="11">
        <v>0</v>
      </c>
      <c r="L290" s="11">
        <v>1221286.1139979735</v>
      </c>
      <c r="M290" s="11">
        <v>199708.50505481643</v>
      </c>
      <c r="N290" s="11">
        <v>0</v>
      </c>
      <c r="O290" s="11">
        <v>1089124.2202714649</v>
      </c>
      <c r="P290" s="11">
        <v>197302.11096847607</v>
      </c>
      <c r="Q290" s="11">
        <v>0</v>
      </c>
      <c r="R290" s="11">
        <v>1156553.8606313781</v>
      </c>
      <c r="S290" s="11">
        <v>198312.65457614596</v>
      </c>
      <c r="T290" s="11">
        <v>0</v>
      </c>
      <c r="U290" s="11">
        <v>1155748.1396502939</v>
      </c>
      <c r="V290" s="11">
        <v>198745.49531417582</v>
      </c>
      <c r="W290" s="11">
        <v>0</v>
      </c>
    </row>
    <row r="291" spans="1:23" ht="16.2" x14ac:dyDescent="0.3">
      <c r="A291" s="15" t="s">
        <v>234</v>
      </c>
      <c r="B291" s="13" t="s">
        <v>234</v>
      </c>
      <c r="C291" s="12" t="s">
        <v>748</v>
      </c>
      <c r="D291" s="12" t="s">
        <v>219</v>
      </c>
      <c r="E291" s="12"/>
      <c r="F291" s="12"/>
      <c r="G291" s="12"/>
      <c r="H291" s="12" t="s">
        <v>704</v>
      </c>
      <c r="I291" s="11">
        <v>78.026631902311223</v>
      </c>
      <c r="J291" s="11">
        <v>6613.7026779380649</v>
      </c>
      <c r="K291" s="11">
        <v>6535.6760460357536</v>
      </c>
      <c r="L291" s="11">
        <v>11874.918127781508</v>
      </c>
      <c r="M291" s="11">
        <v>6835.5957903655481</v>
      </c>
      <c r="N291" s="11">
        <v>0</v>
      </c>
      <c r="O291" s="11">
        <v>10192.525352298</v>
      </c>
      <c r="P291" s="11">
        <v>6813.3370447520592</v>
      </c>
      <c r="Q291" s="11">
        <v>0</v>
      </c>
      <c r="R291" s="11">
        <v>11161.610046462596</v>
      </c>
      <c r="S291" s="11">
        <v>6823.4944818677286</v>
      </c>
      <c r="T291" s="11">
        <v>0</v>
      </c>
      <c r="U291" s="11">
        <v>10905.833433616912</v>
      </c>
      <c r="V291" s="11">
        <v>6825.438036715128</v>
      </c>
      <c r="W291" s="11">
        <v>0</v>
      </c>
    </row>
    <row r="292" spans="1:23" ht="16.2" x14ac:dyDescent="0.3">
      <c r="A292" s="13" t="s">
        <v>747</v>
      </c>
      <c r="B292" s="13" t="s">
        <v>747</v>
      </c>
      <c r="C292" s="12" t="s">
        <v>746</v>
      </c>
      <c r="D292" s="12" t="s">
        <v>13</v>
      </c>
      <c r="E292" s="12"/>
      <c r="F292" s="12"/>
      <c r="G292" s="12"/>
      <c r="H292" s="12" t="s">
        <v>660</v>
      </c>
      <c r="I292" s="11">
        <v>1027.7967493603594</v>
      </c>
      <c r="J292" s="11">
        <v>29698.911511962666</v>
      </c>
      <c r="K292" s="11">
        <v>28671.114762602305</v>
      </c>
      <c r="L292" s="11">
        <v>221198.418343372</v>
      </c>
      <c r="M292" s="11">
        <v>29698.911511962666</v>
      </c>
      <c r="N292" s="11">
        <v>0</v>
      </c>
      <c r="O292" s="11">
        <v>169530.49902395139</v>
      </c>
      <c r="P292" s="11">
        <v>29698.911511962666</v>
      </c>
      <c r="Q292" s="11">
        <v>0</v>
      </c>
      <c r="R292" s="11">
        <v>205096.80493014469</v>
      </c>
      <c r="S292" s="11">
        <v>29698.911511962666</v>
      </c>
      <c r="T292" s="11">
        <v>0</v>
      </c>
      <c r="U292" s="11">
        <v>185814.88536329436</v>
      </c>
      <c r="V292" s="11">
        <v>29698.911511962666</v>
      </c>
      <c r="W292" s="11">
        <v>0</v>
      </c>
    </row>
    <row r="293" spans="1:23" ht="16.2" x14ac:dyDescent="0.3">
      <c r="A293" s="13" t="s">
        <v>505</v>
      </c>
      <c r="B293" s="13" t="s">
        <v>505</v>
      </c>
      <c r="C293" s="12" t="s">
        <v>745</v>
      </c>
      <c r="D293" s="12" t="s">
        <v>744</v>
      </c>
      <c r="E293" s="12"/>
      <c r="F293" s="12"/>
      <c r="G293" s="12"/>
      <c r="H293" s="12" t="s">
        <v>653</v>
      </c>
      <c r="I293" s="11">
        <v>0</v>
      </c>
      <c r="J293" s="11">
        <v>2100155.903768078</v>
      </c>
      <c r="K293" s="11">
        <v>2100155.903768078</v>
      </c>
      <c r="L293" s="11">
        <v>3162909.9810963031</v>
      </c>
      <c r="M293" s="11">
        <v>2187393.0030633891</v>
      </c>
      <c r="N293" s="11">
        <v>0</v>
      </c>
      <c r="O293" s="11">
        <v>2839982.1940418468</v>
      </c>
      <c r="P293" s="11">
        <v>2178483.6271133577</v>
      </c>
      <c r="Q293" s="11">
        <v>0</v>
      </c>
      <c r="R293" s="11">
        <v>2993093.0549107566</v>
      </c>
      <c r="S293" s="11">
        <v>2182709.4557038662</v>
      </c>
      <c r="T293" s="11">
        <v>0</v>
      </c>
      <c r="U293" s="11">
        <v>3009799.1202273942</v>
      </c>
      <c r="V293" s="11">
        <v>2183167.0403561764</v>
      </c>
      <c r="W293" s="11">
        <v>0</v>
      </c>
    </row>
    <row r="294" spans="1:23" ht="16.2" x14ac:dyDescent="0.3">
      <c r="A294" s="13" t="s">
        <v>506</v>
      </c>
      <c r="B294" s="13" t="s">
        <v>506</v>
      </c>
      <c r="C294" s="12" t="s">
        <v>175</v>
      </c>
      <c r="D294" s="12" t="s">
        <v>744</v>
      </c>
      <c r="E294" s="12"/>
      <c r="F294" s="12"/>
      <c r="G294" s="12"/>
      <c r="H294" s="12" t="s">
        <v>653</v>
      </c>
      <c r="I294" s="11">
        <v>29243.20215919544</v>
      </c>
      <c r="J294" s="11">
        <v>407306.82840369979</v>
      </c>
      <c r="K294" s="11">
        <v>378063.62624450435</v>
      </c>
      <c r="L294" s="11">
        <v>657687.66399161704</v>
      </c>
      <c r="M294" s="11">
        <v>424679.28771272948</v>
      </c>
      <c r="N294" s="11">
        <v>0</v>
      </c>
      <c r="O294" s="11">
        <v>592216.53059651097</v>
      </c>
      <c r="P294" s="11">
        <v>422870.07118959987</v>
      </c>
      <c r="Q294" s="11">
        <v>0</v>
      </c>
      <c r="R294" s="11">
        <v>623709.84389941231</v>
      </c>
      <c r="S294" s="11">
        <v>423740.70450244978</v>
      </c>
      <c r="T294" s="11">
        <v>0</v>
      </c>
      <c r="U294" s="11">
        <v>626194.3506887157</v>
      </c>
      <c r="V294" s="11">
        <v>423808.62881189247</v>
      </c>
      <c r="W294" s="11">
        <v>0</v>
      </c>
    </row>
    <row r="295" spans="1:23" ht="16.2" x14ac:dyDescent="0.3">
      <c r="A295" s="14" t="s">
        <v>743</v>
      </c>
      <c r="B295" s="13" t="s">
        <v>743</v>
      </c>
      <c r="C295" s="12" t="s">
        <v>742</v>
      </c>
      <c r="D295" s="12" t="s">
        <v>13</v>
      </c>
      <c r="E295" s="12"/>
      <c r="F295" s="12"/>
      <c r="G295" s="12"/>
      <c r="H295" s="12" t="s">
        <v>717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</row>
    <row r="296" spans="1:23" ht="16.2" x14ac:dyDescent="0.3">
      <c r="A296" s="13" t="s">
        <v>507</v>
      </c>
      <c r="B296" s="13" t="s">
        <v>507</v>
      </c>
      <c r="C296" s="12" t="s">
        <v>621</v>
      </c>
      <c r="D296" s="12" t="s">
        <v>13</v>
      </c>
      <c r="E296" s="12" t="s">
        <v>14</v>
      </c>
      <c r="F296" s="12"/>
      <c r="G296" s="12"/>
      <c r="H296" s="12" t="s">
        <v>741</v>
      </c>
      <c r="I296" s="11">
        <v>3273.513956933687</v>
      </c>
      <c r="J296" s="11">
        <v>65005.168885896506</v>
      </c>
      <c r="K296" s="11">
        <v>61731.654928962816</v>
      </c>
      <c r="L296" s="11">
        <v>26293.789244093648</v>
      </c>
      <c r="M296" s="11">
        <v>65538.238629147309</v>
      </c>
      <c r="N296" s="11">
        <v>39244.44938505366</v>
      </c>
      <c r="O296" s="11">
        <v>58739.926427437087</v>
      </c>
      <c r="P296" s="11">
        <v>65868.554133693178</v>
      </c>
      <c r="Q296" s="11">
        <v>7128.6277062560912</v>
      </c>
      <c r="R296" s="11">
        <v>25682.194041069793</v>
      </c>
      <c r="S296" s="11">
        <v>65521.05416552777</v>
      </c>
      <c r="T296" s="11">
        <v>39838.860124457977</v>
      </c>
      <c r="U296" s="11">
        <v>58739.926427437087</v>
      </c>
      <c r="V296" s="11">
        <v>65868.962324820081</v>
      </c>
      <c r="W296" s="11">
        <v>7129.0358973829934</v>
      </c>
    </row>
    <row r="297" spans="1:23" ht="16.2" x14ac:dyDescent="0.3">
      <c r="A297" s="13" t="s">
        <v>508</v>
      </c>
      <c r="B297" s="13" t="s">
        <v>508</v>
      </c>
      <c r="C297" s="12" t="s">
        <v>176</v>
      </c>
      <c r="D297" s="12" t="s">
        <v>13</v>
      </c>
      <c r="E297" s="12" t="s">
        <v>14</v>
      </c>
      <c r="F297" s="12"/>
      <c r="G297" s="12"/>
      <c r="H297" s="12" t="s">
        <v>740</v>
      </c>
      <c r="I297" s="11">
        <v>1909987.5178406863</v>
      </c>
      <c r="J297" s="11">
        <v>71989.036875743157</v>
      </c>
      <c r="K297" s="11">
        <v>0</v>
      </c>
      <c r="L297" s="11">
        <v>185415.33482109921</v>
      </c>
      <c r="M297" s="11">
        <v>27638.923021694129</v>
      </c>
      <c r="N297" s="11">
        <v>0</v>
      </c>
      <c r="O297" s="11">
        <v>372921.04194521671</v>
      </c>
      <c r="P297" s="11">
        <v>31940.574348048984</v>
      </c>
      <c r="Q297" s="11">
        <v>0</v>
      </c>
      <c r="R297" s="11">
        <v>179564.83287226062</v>
      </c>
      <c r="S297" s="11">
        <v>27477.582178163655</v>
      </c>
      <c r="T297" s="11">
        <v>0</v>
      </c>
      <c r="U297" s="11">
        <v>372921.04194521671</v>
      </c>
      <c r="V297" s="11">
        <v>31940.83429262447</v>
      </c>
      <c r="W297" s="11">
        <v>0</v>
      </c>
    </row>
    <row r="298" spans="1:23" ht="16.2" x14ac:dyDescent="0.3">
      <c r="A298" s="13" t="s">
        <v>509</v>
      </c>
      <c r="B298" s="13" t="s">
        <v>509</v>
      </c>
      <c r="C298" s="12" t="s">
        <v>622</v>
      </c>
      <c r="D298" s="12" t="s">
        <v>28</v>
      </c>
      <c r="E298" s="12" t="s">
        <v>14</v>
      </c>
      <c r="F298" s="12"/>
      <c r="G298" s="12"/>
      <c r="H298" s="12" t="s">
        <v>739</v>
      </c>
      <c r="I298" s="11">
        <v>3182.965542213713</v>
      </c>
      <c r="J298" s="11">
        <v>44478.154321124843</v>
      </c>
      <c r="K298" s="11">
        <v>41295.188778911128</v>
      </c>
      <c r="L298" s="11">
        <v>17241.899820848772</v>
      </c>
      <c r="M298" s="11">
        <v>44786.015774929947</v>
      </c>
      <c r="N298" s="11">
        <v>27544.115954081175</v>
      </c>
      <c r="O298" s="11">
        <v>47471.131501755866</v>
      </c>
      <c r="P298" s="11">
        <v>45210.779011810489</v>
      </c>
      <c r="Q298" s="11">
        <v>0</v>
      </c>
      <c r="R298" s="11">
        <v>17078.999460920197</v>
      </c>
      <c r="S298" s="11">
        <v>44781.00583457591</v>
      </c>
      <c r="T298" s="11">
        <v>27702.006373655713</v>
      </c>
      <c r="U298" s="11">
        <v>47471.131501755866</v>
      </c>
      <c r="V298" s="11">
        <v>45211.311416092823</v>
      </c>
      <c r="W298" s="11">
        <v>0</v>
      </c>
    </row>
    <row r="299" spans="1:23" ht="16.2" x14ac:dyDescent="0.3">
      <c r="A299" s="13" t="s">
        <v>510</v>
      </c>
      <c r="B299" s="13" t="s">
        <v>510</v>
      </c>
      <c r="C299" s="12" t="s">
        <v>177</v>
      </c>
      <c r="D299" s="12" t="s">
        <v>13</v>
      </c>
      <c r="E299" s="12"/>
      <c r="F299" s="12"/>
      <c r="G299" s="12"/>
      <c r="H299" s="12" t="s">
        <v>673</v>
      </c>
      <c r="I299" s="11">
        <v>0</v>
      </c>
      <c r="J299" s="11">
        <v>1799061.730420053</v>
      </c>
      <c r="K299" s="11">
        <v>1799061.730420053</v>
      </c>
      <c r="L299" s="11">
        <v>2722245.526375005</v>
      </c>
      <c r="M299" s="11">
        <v>1853285.180045059</v>
      </c>
      <c r="N299" s="11">
        <v>0</v>
      </c>
      <c r="O299" s="11">
        <v>2365152.9146241578</v>
      </c>
      <c r="P299" s="11">
        <v>1848300.8956169405</v>
      </c>
      <c r="Q299" s="11">
        <v>0</v>
      </c>
      <c r="R299" s="11">
        <v>2566317.6820076574</v>
      </c>
      <c r="S299" s="11">
        <v>1850501.7894719536</v>
      </c>
      <c r="T299" s="11">
        <v>0</v>
      </c>
      <c r="U299" s="11">
        <v>2524958.8504147772</v>
      </c>
      <c r="V299" s="11">
        <v>1851173.6608961022</v>
      </c>
      <c r="W299" s="11">
        <v>0</v>
      </c>
    </row>
    <row r="300" spans="1:23" ht="16.2" x14ac:dyDescent="0.3">
      <c r="A300" s="13" t="s">
        <v>511</v>
      </c>
      <c r="B300" s="13" t="s">
        <v>511</v>
      </c>
      <c r="C300" s="12" t="s">
        <v>178</v>
      </c>
      <c r="D300" s="12" t="s">
        <v>13</v>
      </c>
      <c r="E300" s="12" t="s">
        <v>14</v>
      </c>
      <c r="F300" s="12"/>
      <c r="G300" s="12"/>
      <c r="H300" s="12" t="s">
        <v>738</v>
      </c>
      <c r="I300" s="11">
        <v>7040.519947788137</v>
      </c>
      <c r="J300" s="11">
        <v>181595.09630264185</v>
      </c>
      <c r="K300" s="11">
        <v>174554.57635485372</v>
      </c>
      <c r="L300" s="11">
        <v>132713.91598646308</v>
      </c>
      <c r="M300" s="11">
        <v>184357.24540441256</v>
      </c>
      <c r="N300" s="11">
        <v>51643.329417949484</v>
      </c>
      <c r="O300" s="11">
        <v>234395.31537414819</v>
      </c>
      <c r="P300" s="11">
        <v>185392.2344836588</v>
      </c>
      <c r="Q300" s="11">
        <v>0</v>
      </c>
      <c r="R300" s="11">
        <v>124881.16274165182</v>
      </c>
      <c r="S300" s="11">
        <v>184203.44113985752</v>
      </c>
      <c r="T300" s="11">
        <v>59322.278398205701</v>
      </c>
      <c r="U300" s="11">
        <v>234395.31537414819</v>
      </c>
      <c r="V300" s="11">
        <v>185393.51678155802</v>
      </c>
      <c r="W300" s="11">
        <v>0</v>
      </c>
    </row>
    <row r="301" spans="1:23" ht="16.2" x14ac:dyDescent="0.3">
      <c r="A301" s="13" t="s">
        <v>737</v>
      </c>
      <c r="B301" s="13" t="s">
        <v>512</v>
      </c>
      <c r="C301" s="12" t="s">
        <v>179</v>
      </c>
      <c r="D301" s="12" t="s">
        <v>13</v>
      </c>
      <c r="E301" s="12"/>
      <c r="F301" s="12"/>
      <c r="G301" s="12"/>
      <c r="H301" s="12" t="s">
        <v>736</v>
      </c>
      <c r="I301" s="11">
        <v>0</v>
      </c>
      <c r="J301" s="11">
        <v>544692.2446181929</v>
      </c>
      <c r="K301" s="11">
        <v>544692.2446181929</v>
      </c>
      <c r="L301" s="11">
        <v>1155838.9244714</v>
      </c>
      <c r="M301" s="11">
        <v>567704.62505462207</v>
      </c>
      <c r="N301" s="11">
        <v>0</v>
      </c>
      <c r="O301" s="11">
        <v>1003216.1646861254</v>
      </c>
      <c r="P301" s="11">
        <v>565567.80177642475</v>
      </c>
      <c r="Q301" s="11">
        <v>0</v>
      </c>
      <c r="R301" s="11">
        <v>1089698.9656053912</v>
      </c>
      <c r="S301" s="11">
        <v>566526.25222291565</v>
      </c>
      <c r="T301" s="11">
        <v>0</v>
      </c>
      <c r="U301" s="11">
        <v>1071012.1689108843</v>
      </c>
      <c r="V301" s="11">
        <v>566784.39021293458</v>
      </c>
      <c r="W301" s="11">
        <v>0</v>
      </c>
    </row>
    <row r="302" spans="1:23" ht="16.2" x14ac:dyDescent="0.3">
      <c r="A302" s="13" t="s">
        <v>735</v>
      </c>
      <c r="B302" s="13" t="s">
        <v>735</v>
      </c>
      <c r="C302" s="12" t="s">
        <v>734</v>
      </c>
      <c r="D302" s="12" t="s">
        <v>13</v>
      </c>
      <c r="E302" s="12"/>
      <c r="F302" s="12"/>
      <c r="G302" s="12"/>
      <c r="H302" s="12" t="s">
        <v>660</v>
      </c>
      <c r="I302" s="11">
        <v>0</v>
      </c>
      <c r="J302" s="11">
        <v>0</v>
      </c>
      <c r="K302" s="11">
        <v>0</v>
      </c>
      <c r="L302" s="11">
        <v>147014.85983146308</v>
      </c>
      <c r="M302" s="11">
        <v>0</v>
      </c>
      <c r="N302" s="11">
        <v>0</v>
      </c>
      <c r="O302" s="11">
        <v>112674.8678305412</v>
      </c>
      <c r="P302" s="11">
        <v>0</v>
      </c>
      <c r="Q302" s="11">
        <v>0</v>
      </c>
      <c r="R302" s="11">
        <v>136313.26233933549</v>
      </c>
      <c r="S302" s="11">
        <v>0</v>
      </c>
      <c r="T302" s="11">
        <v>0</v>
      </c>
      <c r="U302" s="11">
        <v>123497.94149015284</v>
      </c>
      <c r="V302" s="11">
        <v>0</v>
      </c>
      <c r="W302" s="11">
        <v>0</v>
      </c>
    </row>
    <row r="303" spans="1:23" ht="16.2" x14ac:dyDescent="0.3">
      <c r="A303" s="13" t="s">
        <v>513</v>
      </c>
      <c r="B303" s="13" t="s">
        <v>513</v>
      </c>
      <c r="C303" s="12" t="s">
        <v>180</v>
      </c>
      <c r="D303" s="12" t="s">
        <v>13</v>
      </c>
      <c r="E303" s="12"/>
      <c r="F303" s="12"/>
      <c r="G303" s="12"/>
      <c r="H303" s="12" t="s">
        <v>712</v>
      </c>
      <c r="I303" s="11">
        <v>2363306.6422856692</v>
      </c>
      <c r="J303" s="11">
        <v>661024.11243426939</v>
      </c>
      <c r="K303" s="11">
        <v>0</v>
      </c>
      <c r="L303" s="11">
        <v>1772084.0250435085</v>
      </c>
      <c r="M303" s="11">
        <v>638413.57812211197</v>
      </c>
      <c r="N303" s="11">
        <v>0</v>
      </c>
      <c r="O303" s="11">
        <v>1564855.660647403</v>
      </c>
      <c r="P303" s="11">
        <v>635030.96538792981</v>
      </c>
      <c r="Q303" s="11">
        <v>0</v>
      </c>
      <c r="R303" s="11">
        <v>1675922.4025926092</v>
      </c>
      <c r="S303" s="11">
        <v>636490.88475333434</v>
      </c>
      <c r="T303" s="11">
        <v>0</v>
      </c>
      <c r="U303" s="11">
        <v>1663702.6421686132</v>
      </c>
      <c r="V303" s="11">
        <v>637019.17959812586</v>
      </c>
      <c r="W303" s="11">
        <v>0</v>
      </c>
    </row>
    <row r="304" spans="1:23" ht="16.2" x14ac:dyDescent="0.3">
      <c r="A304" s="13" t="s">
        <v>611</v>
      </c>
      <c r="B304" s="13" t="s">
        <v>611</v>
      </c>
      <c r="C304" s="12" t="s">
        <v>643</v>
      </c>
      <c r="D304" s="12" t="s">
        <v>13</v>
      </c>
      <c r="E304" s="12"/>
      <c r="F304" s="12" t="s">
        <v>661</v>
      </c>
      <c r="G304" s="12"/>
      <c r="H304" s="12" t="s">
        <v>733</v>
      </c>
      <c r="I304" s="11">
        <v>11519559.219749954</v>
      </c>
      <c r="J304" s="11">
        <v>670721.31239299546</v>
      </c>
      <c r="K304" s="11">
        <v>0</v>
      </c>
      <c r="L304" s="11">
        <v>2387966.6987379072</v>
      </c>
      <c r="M304" s="11">
        <v>505512.01596156572</v>
      </c>
      <c r="N304" s="11">
        <v>0</v>
      </c>
      <c r="O304" s="11">
        <v>2101194.5133924182</v>
      </c>
      <c r="P304" s="11">
        <v>501314.10234025097</v>
      </c>
      <c r="Q304" s="11">
        <v>0</v>
      </c>
      <c r="R304" s="11">
        <v>2259616.8302791603</v>
      </c>
      <c r="S304" s="11">
        <v>503133.08256332483</v>
      </c>
      <c r="T304" s="11">
        <v>0</v>
      </c>
      <c r="U304" s="11">
        <v>2233183.3443873273</v>
      </c>
      <c r="V304" s="11">
        <v>503780.00335688103</v>
      </c>
      <c r="W304" s="11">
        <v>0</v>
      </c>
    </row>
    <row r="305" spans="1:23" ht="16.2" x14ac:dyDescent="0.3">
      <c r="A305" s="13" t="s">
        <v>514</v>
      </c>
      <c r="B305" s="13" t="s">
        <v>514</v>
      </c>
      <c r="C305" s="12" t="s">
        <v>181</v>
      </c>
      <c r="D305" s="12" t="s">
        <v>13</v>
      </c>
      <c r="E305" s="12"/>
      <c r="F305" s="12"/>
      <c r="G305" s="12"/>
      <c r="H305" s="12" t="s">
        <v>732</v>
      </c>
      <c r="I305" s="11">
        <v>0</v>
      </c>
      <c r="J305" s="11">
        <v>523434.12703799445</v>
      </c>
      <c r="K305" s="11">
        <v>523434.12703799445</v>
      </c>
      <c r="L305" s="11">
        <v>888294.50362154283</v>
      </c>
      <c r="M305" s="11">
        <v>540673.23586125986</v>
      </c>
      <c r="N305" s="11">
        <v>0</v>
      </c>
      <c r="O305" s="11">
        <v>768414.07749632536</v>
      </c>
      <c r="P305" s="11">
        <v>539062.32076990255</v>
      </c>
      <c r="Q305" s="11">
        <v>0</v>
      </c>
      <c r="R305" s="11">
        <v>836790.68797033094</v>
      </c>
      <c r="S305" s="11">
        <v>539781.2598587838</v>
      </c>
      <c r="T305" s="11">
        <v>0</v>
      </c>
      <c r="U305" s="11">
        <v>821166.17559250072</v>
      </c>
      <c r="V305" s="11">
        <v>539982.62024428288</v>
      </c>
      <c r="W305" s="11">
        <v>0</v>
      </c>
    </row>
    <row r="306" spans="1:23" ht="16.2" x14ac:dyDescent="0.3">
      <c r="A306" s="13" t="s">
        <v>515</v>
      </c>
      <c r="B306" s="13" t="s">
        <v>515</v>
      </c>
      <c r="C306" s="12" t="s">
        <v>182</v>
      </c>
      <c r="D306" s="12" t="s">
        <v>28</v>
      </c>
      <c r="E306" s="12" t="s">
        <v>14</v>
      </c>
      <c r="F306" s="12"/>
      <c r="G306" s="12"/>
      <c r="H306" s="12" t="s">
        <v>731</v>
      </c>
      <c r="I306" s="11">
        <v>35551.167034527294</v>
      </c>
      <c r="J306" s="11">
        <v>86749.573067697129</v>
      </c>
      <c r="K306" s="11">
        <v>51198.406033169835</v>
      </c>
      <c r="L306" s="11">
        <v>22815.987325418973</v>
      </c>
      <c r="M306" s="11">
        <v>86540.508692368006</v>
      </c>
      <c r="N306" s="11">
        <v>63724.521366949033</v>
      </c>
      <c r="O306" s="11">
        <v>65303.721217516802</v>
      </c>
      <c r="P306" s="11">
        <v>87145.405649530207</v>
      </c>
      <c r="Q306" s="11">
        <v>21841.684432013404</v>
      </c>
      <c r="R306" s="11">
        <v>22703.033639057801</v>
      </c>
      <c r="S306" s="11">
        <v>86536.674729865248</v>
      </c>
      <c r="T306" s="11">
        <v>63833.641090807447</v>
      </c>
      <c r="U306" s="11">
        <v>65303.72121751681</v>
      </c>
      <c r="V306" s="11">
        <v>87146.119543619076</v>
      </c>
      <c r="W306" s="11">
        <v>21842.398326102266</v>
      </c>
    </row>
    <row r="307" spans="1:23" ht="16.2" x14ac:dyDescent="0.3">
      <c r="A307" s="13" t="s">
        <v>516</v>
      </c>
      <c r="B307" s="13" t="s">
        <v>516</v>
      </c>
      <c r="C307" s="12" t="s">
        <v>730</v>
      </c>
      <c r="D307" s="12" t="s">
        <v>13</v>
      </c>
      <c r="E307" s="12"/>
      <c r="F307" s="12"/>
      <c r="G307" s="12"/>
      <c r="H307" s="12" t="s">
        <v>729</v>
      </c>
      <c r="I307" s="11">
        <v>11077512.083325827</v>
      </c>
      <c r="J307" s="11">
        <v>450747.86913204106</v>
      </c>
      <c r="K307" s="11">
        <v>0</v>
      </c>
      <c r="L307" s="11">
        <v>2519062.9519512858</v>
      </c>
      <c r="M307" s="11">
        <v>204787.5711092132</v>
      </c>
      <c r="N307" s="11">
        <v>0</v>
      </c>
      <c r="O307" s="11">
        <v>2221666.9363383353</v>
      </c>
      <c r="P307" s="11">
        <v>199236.53834921142</v>
      </c>
      <c r="Q307" s="11">
        <v>0</v>
      </c>
      <c r="R307" s="11">
        <v>2377392.4467643364</v>
      </c>
      <c r="S307" s="11">
        <v>201712.8968524877</v>
      </c>
      <c r="T307" s="11">
        <v>0</v>
      </c>
      <c r="U307" s="11">
        <v>2367079.9339378714</v>
      </c>
      <c r="V307" s="11">
        <v>202404.74291912204</v>
      </c>
      <c r="W307" s="11">
        <v>0</v>
      </c>
    </row>
    <row r="308" spans="1:23" ht="16.2" x14ac:dyDescent="0.3">
      <c r="A308" s="13" t="s">
        <v>517</v>
      </c>
      <c r="B308" s="13" t="s">
        <v>517</v>
      </c>
      <c r="C308" s="12" t="s">
        <v>183</v>
      </c>
      <c r="D308" s="12" t="s">
        <v>13</v>
      </c>
      <c r="E308" s="12"/>
      <c r="F308" s="12"/>
      <c r="G308" s="12"/>
      <c r="H308" s="12" t="s">
        <v>729</v>
      </c>
      <c r="I308" s="11">
        <v>1212534.555107109</v>
      </c>
      <c r="J308" s="11">
        <v>327793.01385465317</v>
      </c>
      <c r="K308" s="11">
        <v>0</v>
      </c>
      <c r="L308" s="11">
        <v>1020932.7657221581</v>
      </c>
      <c r="M308" s="11">
        <v>317235.34696659463</v>
      </c>
      <c r="N308" s="11">
        <v>0</v>
      </c>
      <c r="O308" s="11">
        <v>901872.31844840909</v>
      </c>
      <c r="P308" s="11">
        <v>315398.98820584978</v>
      </c>
      <c r="Q308" s="11">
        <v>0</v>
      </c>
      <c r="R308" s="11">
        <v>966506.17281218187</v>
      </c>
      <c r="S308" s="11">
        <v>316186.27817276749</v>
      </c>
      <c r="T308" s="11">
        <v>0</v>
      </c>
      <c r="U308" s="11">
        <v>957867.13817224652</v>
      </c>
      <c r="V308" s="11">
        <v>316486.03033103282</v>
      </c>
      <c r="W308" s="11">
        <v>0</v>
      </c>
    </row>
    <row r="309" spans="1:23" ht="16.2" x14ac:dyDescent="0.3">
      <c r="A309" s="13" t="s">
        <v>518</v>
      </c>
      <c r="B309" s="13" t="s">
        <v>518</v>
      </c>
      <c r="C309" s="12" t="s">
        <v>184</v>
      </c>
      <c r="D309" s="12" t="s">
        <v>13</v>
      </c>
      <c r="E309" s="12"/>
      <c r="F309" s="12"/>
      <c r="G309" s="12"/>
      <c r="H309" s="12" t="s">
        <v>673</v>
      </c>
      <c r="I309" s="11">
        <v>388029.0049563176</v>
      </c>
      <c r="J309" s="11">
        <v>1676579.7615281153</v>
      </c>
      <c r="K309" s="11">
        <v>1288550.7565717977</v>
      </c>
      <c r="L309" s="11">
        <v>3419286.2911512223</v>
      </c>
      <c r="M309" s="11">
        <v>1744995.0488691782</v>
      </c>
      <c r="N309" s="11">
        <v>0</v>
      </c>
      <c r="O309" s="11">
        <v>2984047.2012025043</v>
      </c>
      <c r="P309" s="11">
        <v>1739021.606145086</v>
      </c>
      <c r="Q309" s="11">
        <v>0</v>
      </c>
      <c r="R309" s="11">
        <v>3228557.7102638721</v>
      </c>
      <c r="S309" s="11">
        <v>1741616.4600491612</v>
      </c>
      <c r="T309" s="11">
        <v>0</v>
      </c>
      <c r="U309" s="11">
        <v>3179769.7411083118</v>
      </c>
      <c r="V309" s="11">
        <v>1742516.1053138403</v>
      </c>
      <c r="W309" s="11">
        <v>0</v>
      </c>
    </row>
    <row r="310" spans="1:23" ht="16.2" x14ac:dyDescent="0.3">
      <c r="A310" s="13" t="s">
        <v>519</v>
      </c>
      <c r="B310" s="13" t="s">
        <v>519</v>
      </c>
      <c r="C310" s="12" t="s">
        <v>644</v>
      </c>
      <c r="D310" s="12" t="s">
        <v>13</v>
      </c>
      <c r="E310" s="12"/>
      <c r="F310" s="12"/>
      <c r="G310" s="12"/>
      <c r="H310" s="12" t="s">
        <v>673</v>
      </c>
      <c r="I310" s="11">
        <v>128532.38140759576</v>
      </c>
      <c r="J310" s="11">
        <v>2039122.2457279791</v>
      </c>
      <c r="K310" s="11">
        <v>1910589.8643203834</v>
      </c>
      <c r="L310" s="11">
        <v>3846232.3933212212</v>
      </c>
      <c r="M310" s="11">
        <v>2114014.9772796687</v>
      </c>
      <c r="N310" s="11">
        <v>0</v>
      </c>
      <c r="O310" s="11">
        <v>3336604.4243498589</v>
      </c>
      <c r="P310" s="11">
        <v>2107236.0053029624</v>
      </c>
      <c r="Q310" s="11">
        <v>0</v>
      </c>
      <c r="R310" s="11">
        <v>3626580.9021911388</v>
      </c>
      <c r="S310" s="11">
        <v>2110225.9001130317</v>
      </c>
      <c r="T310" s="11">
        <v>0</v>
      </c>
      <c r="U310" s="11">
        <v>3561737.2083853567</v>
      </c>
      <c r="V310" s="11">
        <v>2111150.0170703577</v>
      </c>
      <c r="W310" s="11">
        <v>0</v>
      </c>
    </row>
    <row r="311" spans="1:23" ht="16.2" x14ac:dyDescent="0.3">
      <c r="A311" s="13" t="s">
        <v>520</v>
      </c>
      <c r="B311" s="13" t="s">
        <v>520</v>
      </c>
      <c r="C311" s="12" t="s">
        <v>185</v>
      </c>
      <c r="D311" s="12" t="s">
        <v>13</v>
      </c>
      <c r="E311" s="12"/>
      <c r="F311" s="12"/>
      <c r="G311" s="12"/>
      <c r="H311" s="12" t="s">
        <v>729</v>
      </c>
      <c r="I311" s="11">
        <v>2707687.9438783275</v>
      </c>
      <c r="J311" s="11">
        <v>1146688.0469547596</v>
      </c>
      <c r="K311" s="11">
        <v>0</v>
      </c>
      <c r="L311" s="11">
        <v>2850122.5860975143</v>
      </c>
      <c r="M311" s="11">
        <v>1136800.0833587034</v>
      </c>
      <c r="N311" s="11">
        <v>0</v>
      </c>
      <c r="O311" s="11">
        <v>2531357.0216527251</v>
      </c>
      <c r="P311" s="11">
        <v>1131360.3659715874</v>
      </c>
      <c r="Q311" s="11">
        <v>0</v>
      </c>
      <c r="R311" s="11">
        <v>2699203.0960875032</v>
      </c>
      <c r="S311" s="11">
        <v>1133685.2513659815</v>
      </c>
      <c r="T311" s="11">
        <v>0</v>
      </c>
      <c r="U311" s="11">
        <v>2686701.4675476635</v>
      </c>
      <c r="V311" s="11">
        <v>1134584.8663873025</v>
      </c>
      <c r="W311" s="11">
        <v>0</v>
      </c>
    </row>
    <row r="312" spans="1:23" ht="16.2" x14ac:dyDescent="0.3">
      <c r="A312" s="13" t="s">
        <v>521</v>
      </c>
      <c r="B312" s="13" t="s">
        <v>521</v>
      </c>
      <c r="C312" s="12" t="s">
        <v>186</v>
      </c>
      <c r="D312" s="12" t="s">
        <v>13</v>
      </c>
      <c r="E312" s="12"/>
      <c r="F312" s="12"/>
      <c r="G312" s="12"/>
      <c r="H312" s="12" t="s">
        <v>708</v>
      </c>
      <c r="I312" s="11">
        <v>17717137.345897228</v>
      </c>
      <c r="J312" s="11">
        <v>482980.10447764234</v>
      </c>
      <c r="K312" s="11">
        <v>0</v>
      </c>
      <c r="L312" s="11">
        <v>3752417.9668393256</v>
      </c>
      <c r="M312" s="11">
        <v>88867.998016783589</v>
      </c>
      <c r="N312" s="11">
        <v>0</v>
      </c>
      <c r="O312" s="11">
        <v>3358831.8923022333</v>
      </c>
      <c r="P312" s="11">
        <v>81372.972851059531</v>
      </c>
      <c r="Q312" s="11">
        <v>0</v>
      </c>
      <c r="R312" s="11">
        <v>3559147.9096551677</v>
      </c>
      <c r="S312" s="11">
        <v>84594.157824038601</v>
      </c>
      <c r="T312" s="11">
        <v>0</v>
      </c>
      <c r="U312" s="11">
        <v>3558125.2332521752</v>
      </c>
      <c r="V312" s="11">
        <v>85800.50592539733</v>
      </c>
      <c r="W312" s="11">
        <v>0</v>
      </c>
    </row>
    <row r="313" spans="1:23" ht="16.2" x14ac:dyDescent="0.3">
      <c r="A313" s="13" t="s">
        <v>522</v>
      </c>
      <c r="B313" s="13" t="s">
        <v>522</v>
      </c>
      <c r="C313" s="12" t="s">
        <v>187</v>
      </c>
      <c r="D313" s="12" t="s">
        <v>13</v>
      </c>
      <c r="E313" s="12"/>
      <c r="F313" s="12"/>
      <c r="G313" s="12"/>
      <c r="H313" s="12" t="s">
        <v>698</v>
      </c>
      <c r="I313" s="11">
        <v>422067.51826229721</v>
      </c>
      <c r="J313" s="11">
        <v>745888.94432496396</v>
      </c>
      <c r="K313" s="11">
        <v>323821.42606266675</v>
      </c>
      <c r="L313" s="11">
        <v>1533481.9186776872</v>
      </c>
      <c r="M313" s="11">
        <v>774228.42409255449</v>
      </c>
      <c r="N313" s="11">
        <v>0</v>
      </c>
      <c r="O313" s="11">
        <v>1324842.8175984309</v>
      </c>
      <c r="P313" s="11">
        <v>771637.39132843795</v>
      </c>
      <c r="Q313" s="11">
        <v>0</v>
      </c>
      <c r="R313" s="11">
        <v>1445190.2268809183</v>
      </c>
      <c r="S313" s="11">
        <v>772779.78870811558</v>
      </c>
      <c r="T313" s="11">
        <v>0</v>
      </c>
      <c r="U313" s="11">
        <v>1415290.4375020962</v>
      </c>
      <c r="V313" s="11">
        <v>773134.11166633666</v>
      </c>
      <c r="W313" s="11">
        <v>0</v>
      </c>
    </row>
    <row r="314" spans="1:23" ht="16.2" x14ac:dyDescent="0.3">
      <c r="A314" s="13" t="s">
        <v>523</v>
      </c>
      <c r="B314" s="13" t="s">
        <v>523</v>
      </c>
      <c r="C314" s="12" t="s">
        <v>188</v>
      </c>
      <c r="D314" s="12" t="s">
        <v>13</v>
      </c>
      <c r="E314" s="12" t="s">
        <v>14</v>
      </c>
      <c r="F314" s="12"/>
      <c r="G314" s="12"/>
      <c r="H314" s="12" t="s">
        <v>728</v>
      </c>
      <c r="I314" s="11">
        <v>42596.838794639465</v>
      </c>
      <c r="J314" s="11">
        <v>358276.46525358467</v>
      </c>
      <c r="K314" s="11">
        <v>315679.62645894522</v>
      </c>
      <c r="L314" s="11">
        <v>240124.65051408586</v>
      </c>
      <c r="M314" s="11">
        <v>363601.84894439531</v>
      </c>
      <c r="N314" s="11">
        <v>123477.19843030945</v>
      </c>
      <c r="O314" s="11">
        <v>506300.40621617954</v>
      </c>
      <c r="P314" s="11">
        <v>367083.41970068211</v>
      </c>
      <c r="Q314" s="11">
        <v>0</v>
      </c>
      <c r="R314" s="11">
        <v>230357.62889300371</v>
      </c>
      <c r="S314" s="11">
        <v>363330.22287141142</v>
      </c>
      <c r="T314" s="11">
        <v>132972.59397840771</v>
      </c>
      <c r="U314" s="11">
        <v>506300.40621617954</v>
      </c>
      <c r="V314" s="11">
        <v>367086.67100282054</v>
      </c>
      <c r="W314" s="11">
        <v>0</v>
      </c>
    </row>
    <row r="315" spans="1:23" ht="16.2" x14ac:dyDescent="0.3">
      <c r="A315" s="13" t="s">
        <v>613</v>
      </c>
      <c r="B315" s="13" t="s">
        <v>613</v>
      </c>
      <c r="C315" s="12" t="s">
        <v>623</v>
      </c>
      <c r="D315" s="12" t="s">
        <v>13</v>
      </c>
      <c r="E315" s="12" t="s">
        <v>14</v>
      </c>
      <c r="F315" s="12"/>
      <c r="G315" s="12"/>
      <c r="H315" s="12" t="s">
        <v>727</v>
      </c>
      <c r="I315" s="11">
        <v>1359747.3051660268</v>
      </c>
      <c r="J315" s="11">
        <v>73563.387792866604</v>
      </c>
      <c r="K315" s="11">
        <v>0</v>
      </c>
      <c r="L315" s="11">
        <v>180835.0971487491</v>
      </c>
      <c r="M315" s="11">
        <v>41324.347397851561</v>
      </c>
      <c r="N315" s="11">
        <v>0</v>
      </c>
      <c r="O315" s="11">
        <v>260548.40546463599</v>
      </c>
      <c r="P315" s="11">
        <v>43504.221818813123</v>
      </c>
      <c r="Q315" s="11">
        <v>0</v>
      </c>
      <c r="R315" s="11">
        <v>173862.61043932466</v>
      </c>
      <c r="S315" s="11">
        <v>41133.674776811458</v>
      </c>
      <c r="T315" s="11">
        <v>0</v>
      </c>
      <c r="U315" s="11">
        <v>260548.40546463599</v>
      </c>
      <c r="V315" s="11">
        <v>43504.221818813123</v>
      </c>
      <c r="W315" s="11">
        <v>0</v>
      </c>
    </row>
    <row r="316" spans="1:23" ht="16.2" x14ac:dyDescent="0.3">
      <c r="A316" s="15" t="s">
        <v>236</v>
      </c>
      <c r="B316" s="13" t="s">
        <v>236</v>
      </c>
      <c r="C316" s="12" t="s">
        <v>237</v>
      </c>
      <c r="D316" s="12" t="s">
        <v>219</v>
      </c>
      <c r="E316" s="12"/>
      <c r="F316" s="12"/>
      <c r="G316" s="12"/>
      <c r="H316" s="12" t="s">
        <v>672</v>
      </c>
      <c r="I316" s="11">
        <v>2161.2809691811563</v>
      </c>
      <c r="J316" s="11">
        <v>152186.24610597244</v>
      </c>
      <c r="K316" s="11">
        <v>150024.96513679129</v>
      </c>
      <c r="L316" s="11">
        <v>242724.58325515123</v>
      </c>
      <c r="M316" s="11">
        <v>157738.89783013402</v>
      </c>
      <c r="N316" s="11">
        <v>0</v>
      </c>
      <c r="O316" s="11">
        <v>211994.71425545902</v>
      </c>
      <c r="P316" s="11">
        <v>157144.28958440671</v>
      </c>
      <c r="Q316" s="11">
        <v>0</v>
      </c>
      <c r="R316" s="11">
        <v>228396.61521748098</v>
      </c>
      <c r="S316" s="11">
        <v>157423.05582974717</v>
      </c>
      <c r="T316" s="11">
        <v>0</v>
      </c>
      <c r="U316" s="11">
        <v>226322.68229312933</v>
      </c>
      <c r="V316" s="11">
        <v>157460.12189042952</v>
      </c>
      <c r="W316" s="11">
        <v>0</v>
      </c>
    </row>
    <row r="317" spans="1:23" ht="16.2" x14ac:dyDescent="0.3">
      <c r="A317" s="13" t="s">
        <v>524</v>
      </c>
      <c r="B317" s="13" t="s">
        <v>524</v>
      </c>
      <c r="C317" s="12" t="s">
        <v>189</v>
      </c>
      <c r="D317" s="12" t="s">
        <v>28</v>
      </c>
      <c r="E317" s="12" t="s">
        <v>14</v>
      </c>
      <c r="F317" s="12"/>
      <c r="G317" s="12"/>
      <c r="H317" s="12" t="s">
        <v>726</v>
      </c>
      <c r="I317" s="11">
        <v>27313.90515945058</v>
      </c>
      <c r="J317" s="11">
        <v>21518.678544917133</v>
      </c>
      <c r="K317" s="11">
        <v>0</v>
      </c>
      <c r="L317" s="11">
        <v>14319.650669585339</v>
      </c>
      <c r="M317" s="11">
        <v>21544.664028096951</v>
      </c>
      <c r="N317" s="11">
        <v>7225.0133585116128</v>
      </c>
      <c r="O317" s="11">
        <v>30522.642176347548</v>
      </c>
      <c r="P317" s="11">
        <v>21719.49867390166</v>
      </c>
      <c r="Q317" s="11">
        <v>0</v>
      </c>
      <c r="R317" s="11">
        <v>14060.179347922312</v>
      </c>
      <c r="S317" s="11">
        <v>21537.254393109677</v>
      </c>
      <c r="T317" s="11">
        <v>7477.0750451873646</v>
      </c>
      <c r="U317" s="11">
        <v>30782.113498010574</v>
      </c>
      <c r="V317" s="11">
        <v>21726.911865014103</v>
      </c>
      <c r="W317" s="11">
        <v>0</v>
      </c>
    </row>
    <row r="318" spans="1:23" ht="16.2" x14ac:dyDescent="0.3">
      <c r="A318" s="13" t="s">
        <v>525</v>
      </c>
      <c r="B318" s="13" t="s">
        <v>525</v>
      </c>
      <c r="C318" s="12" t="s">
        <v>624</v>
      </c>
      <c r="D318" s="12" t="s">
        <v>13</v>
      </c>
      <c r="E318" s="12" t="s">
        <v>14</v>
      </c>
      <c r="F318" s="12"/>
      <c r="G318" s="12"/>
      <c r="H318" s="12" t="s">
        <v>725</v>
      </c>
      <c r="I318" s="11">
        <v>1020823.7621156145</v>
      </c>
      <c r="J318" s="11">
        <v>79691.192591710555</v>
      </c>
      <c r="K318" s="11">
        <v>0</v>
      </c>
      <c r="L318" s="11">
        <v>96775.025365072885</v>
      </c>
      <c r="M318" s="11">
        <v>54242.244734682317</v>
      </c>
      <c r="N318" s="11">
        <v>0</v>
      </c>
      <c r="O318" s="11">
        <v>225504.35180936233</v>
      </c>
      <c r="P318" s="11">
        <v>56973.480922717114</v>
      </c>
      <c r="Q318" s="11">
        <v>0</v>
      </c>
      <c r="R318" s="11">
        <v>93769.77313352788</v>
      </c>
      <c r="S318" s="11">
        <v>54159.190711049363</v>
      </c>
      <c r="T318" s="11">
        <v>0</v>
      </c>
      <c r="U318" s="11">
        <v>225504.35180936233</v>
      </c>
      <c r="V318" s="11">
        <v>56973.560494812467</v>
      </c>
      <c r="W318" s="11">
        <v>0</v>
      </c>
    </row>
    <row r="319" spans="1:23" ht="16.2" x14ac:dyDescent="0.3">
      <c r="A319" s="13" t="s">
        <v>526</v>
      </c>
      <c r="B319" s="13" t="s">
        <v>526</v>
      </c>
      <c r="C319" s="12" t="s">
        <v>91</v>
      </c>
      <c r="D319" s="12" t="s">
        <v>13</v>
      </c>
      <c r="E319" s="12"/>
      <c r="F319" s="12"/>
      <c r="G319" s="12"/>
      <c r="H319" s="12" t="s">
        <v>678</v>
      </c>
      <c r="I319" s="11">
        <v>209582.92294161057</v>
      </c>
      <c r="J319" s="11">
        <v>567099.62852839078</v>
      </c>
      <c r="K319" s="11">
        <v>357516.70558678021</v>
      </c>
      <c r="L319" s="11">
        <v>1090776.6117354115</v>
      </c>
      <c r="M319" s="11">
        <v>589361.77897192212</v>
      </c>
      <c r="N319" s="11">
        <v>0</v>
      </c>
      <c r="O319" s="11">
        <v>952763.72527630406</v>
      </c>
      <c r="P319" s="11">
        <v>587378.7547722857</v>
      </c>
      <c r="Q319" s="11">
        <v>0</v>
      </c>
      <c r="R319" s="11">
        <v>1029783.6489139383</v>
      </c>
      <c r="S319" s="11">
        <v>588248.39084701973</v>
      </c>
      <c r="T319" s="11">
        <v>0</v>
      </c>
      <c r="U319" s="11">
        <v>1015353.2847380827</v>
      </c>
      <c r="V319" s="11">
        <v>588529.57646923186</v>
      </c>
      <c r="W319" s="11">
        <v>0</v>
      </c>
    </row>
    <row r="320" spans="1:23" ht="16.2" x14ac:dyDescent="0.3">
      <c r="A320" s="13" t="s">
        <v>527</v>
      </c>
      <c r="B320" s="13" t="s">
        <v>527</v>
      </c>
      <c r="C320" s="12" t="s">
        <v>724</v>
      </c>
      <c r="D320" s="12" t="s">
        <v>13</v>
      </c>
      <c r="E320" s="12" t="s">
        <v>14</v>
      </c>
      <c r="F320" s="12"/>
      <c r="G320" s="12"/>
      <c r="H320" s="12" t="s">
        <v>723</v>
      </c>
      <c r="I320" s="11">
        <v>507883.58504669147</v>
      </c>
      <c r="J320" s="11">
        <v>115470.18820763155</v>
      </c>
      <c r="K320" s="11">
        <v>0</v>
      </c>
      <c r="L320" s="11">
        <v>75005.076395508018</v>
      </c>
      <c r="M320" s="11">
        <v>103765.47311602943</v>
      </c>
      <c r="N320" s="11">
        <v>28760.396720521414</v>
      </c>
      <c r="O320" s="11">
        <v>161918.4469841797</v>
      </c>
      <c r="P320" s="11">
        <v>105747.52401146234</v>
      </c>
      <c r="Q320" s="11">
        <v>0</v>
      </c>
      <c r="R320" s="11">
        <v>73630.677938508627</v>
      </c>
      <c r="S320" s="11">
        <v>103727.23745259462</v>
      </c>
      <c r="T320" s="11">
        <v>30096.559514085995</v>
      </c>
      <c r="U320" s="11">
        <v>161918.4469841797</v>
      </c>
      <c r="V320" s="11">
        <v>105748.02427768876</v>
      </c>
      <c r="W320" s="11">
        <v>0</v>
      </c>
    </row>
    <row r="321" spans="1:23" ht="16.2" x14ac:dyDescent="0.3">
      <c r="A321" s="13" t="s">
        <v>528</v>
      </c>
      <c r="B321" s="13" t="s">
        <v>528</v>
      </c>
      <c r="C321" s="12" t="s">
        <v>190</v>
      </c>
      <c r="D321" s="12" t="s">
        <v>13</v>
      </c>
      <c r="E321" s="12" t="s">
        <v>14</v>
      </c>
      <c r="F321" s="12"/>
      <c r="G321" s="12"/>
      <c r="H321" s="12" t="s">
        <v>722</v>
      </c>
      <c r="I321" s="11">
        <v>6202903.1947946288</v>
      </c>
      <c r="J321" s="11">
        <v>652903.7533196141</v>
      </c>
      <c r="K321" s="11">
        <v>0</v>
      </c>
      <c r="L321" s="11">
        <v>1612191.6749111146</v>
      </c>
      <c r="M321" s="11">
        <v>644042.24341751216</v>
      </c>
      <c r="N321" s="11">
        <v>0</v>
      </c>
      <c r="O321" s="11">
        <v>2538240.9385274812</v>
      </c>
      <c r="P321" s="11">
        <v>641105.91780511278</v>
      </c>
      <c r="Q321" s="11">
        <v>0</v>
      </c>
      <c r="R321" s="11">
        <v>1552600.0658767768</v>
      </c>
      <c r="S321" s="11">
        <v>642398.6839033732</v>
      </c>
      <c r="T321" s="11">
        <v>0</v>
      </c>
      <c r="U321" s="11">
        <v>2600035.7904419312</v>
      </c>
      <c r="V321" s="11">
        <v>642810.08482221107</v>
      </c>
      <c r="W321" s="11">
        <v>0</v>
      </c>
    </row>
    <row r="322" spans="1:23" ht="16.2" x14ac:dyDescent="0.3">
      <c r="A322" s="13" t="s">
        <v>529</v>
      </c>
      <c r="B322" s="13" t="s">
        <v>529</v>
      </c>
      <c r="C322" s="12" t="s">
        <v>191</v>
      </c>
      <c r="D322" s="12" t="s">
        <v>13</v>
      </c>
      <c r="E322" s="12"/>
      <c r="F322" s="12"/>
      <c r="G322" s="12"/>
      <c r="H322" s="12" t="s">
        <v>721</v>
      </c>
      <c r="I322" s="11">
        <v>1138536.7710161409</v>
      </c>
      <c r="J322" s="11">
        <v>812120.62615883187</v>
      </c>
      <c r="K322" s="11">
        <v>0</v>
      </c>
      <c r="L322" s="11">
        <v>2052262.0898387772</v>
      </c>
      <c r="M322" s="11">
        <v>831080.46802711755</v>
      </c>
      <c r="N322" s="11">
        <v>0</v>
      </c>
      <c r="O322" s="11">
        <v>1799348.367413033</v>
      </c>
      <c r="P322" s="11">
        <v>827271.84917765146</v>
      </c>
      <c r="Q322" s="11">
        <v>0</v>
      </c>
      <c r="R322" s="11">
        <v>1938243.0617064461</v>
      </c>
      <c r="S322" s="11">
        <v>828924.44086801505</v>
      </c>
      <c r="T322" s="11">
        <v>0</v>
      </c>
      <c r="U322" s="11">
        <v>1916391.8389219779</v>
      </c>
      <c r="V322" s="11">
        <v>829499.75650652265</v>
      </c>
      <c r="W322" s="11">
        <v>0</v>
      </c>
    </row>
    <row r="323" spans="1:23" ht="16.2" x14ac:dyDescent="0.3">
      <c r="A323" s="13" t="s">
        <v>530</v>
      </c>
      <c r="B323" s="13" t="s">
        <v>530</v>
      </c>
      <c r="C323" s="12" t="s">
        <v>192</v>
      </c>
      <c r="D323" s="12" t="s">
        <v>13</v>
      </c>
      <c r="E323" s="12" t="s">
        <v>14</v>
      </c>
      <c r="F323" s="12"/>
      <c r="G323" s="12"/>
      <c r="H323" s="12" t="s">
        <v>720</v>
      </c>
      <c r="I323" s="11">
        <v>1896710.0992818975</v>
      </c>
      <c r="J323" s="11">
        <v>155378.60972011246</v>
      </c>
      <c r="K323" s="11">
        <v>0</v>
      </c>
      <c r="L323" s="11">
        <v>304914.27434383082</v>
      </c>
      <c r="M323" s="11">
        <v>117730.46549381781</v>
      </c>
      <c r="N323" s="11">
        <v>0</v>
      </c>
      <c r="O323" s="11">
        <v>543120.88965254778</v>
      </c>
      <c r="P323" s="11">
        <v>121971.99430554509</v>
      </c>
      <c r="Q323" s="11">
        <v>0</v>
      </c>
      <c r="R323" s="11">
        <v>294833.41222389671</v>
      </c>
      <c r="S323" s="11">
        <v>117452.42039442656</v>
      </c>
      <c r="T323" s="11">
        <v>0</v>
      </c>
      <c r="U323" s="11">
        <v>543120.88965254778</v>
      </c>
      <c r="V323" s="11">
        <v>121973.57867783769</v>
      </c>
      <c r="W323" s="11">
        <v>0</v>
      </c>
    </row>
    <row r="324" spans="1:23" ht="16.2" x14ac:dyDescent="0.3">
      <c r="A324" s="13" t="s">
        <v>531</v>
      </c>
      <c r="B324" s="13" t="s">
        <v>531</v>
      </c>
      <c r="C324" s="12" t="s">
        <v>193</v>
      </c>
      <c r="D324" s="12" t="s">
        <v>13</v>
      </c>
      <c r="E324" s="12"/>
      <c r="F324" s="12"/>
      <c r="G324" s="12"/>
      <c r="H324" s="12" t="s">
        <v>653</v>
      </c>
      <c r="I324" s="11">
        <v>243136.32569975487</v>
      </c>
      <c r="J324" s="11">
        <v>573936.32721687923</v>
      </c>
      <c r="K324" s="11">
        <v>330800.00151712436</v>
      </c>
      <c r="L324" s="11">
        <v>1558902.1495669317</v>
      </c>
      <c r="M324" s="11">
        <v>599550.83072671294</v>
      </c>
      <c r="N324" s="11">
        <v>0</v>
      </c>
      <c r="O324" s="11">
        <v>1344871.039017681</v>
      </c>
      <c r="P324" s="11">
        <v>596735.80963474605</v>
      </c>
      <c r="Q324" s="11">
        <v>0</v>
      </c>
      <c r="R324" s="11">
        <v>1467270.7128929102</v>
      </c>
      <c r="S324" s="11">
        <v>597987.10108176456</v>
      </c>
      <c r="T324" s="11">
        <v>0</v>
      </c>
      <c r="U324" s="11">
        <v>1438651.9132305514</v>
      </c>
      <c r="V324" s="11">
        <v>598347.69901740912</v>
      </c>
      <c r="W324" s="11">
        <v>0</v>
      </c>
    </row>
    <row r="325" spans="1:23" ht="16.2" x14ac:dyDescent="0.3">
      <c r="A325" s="13" t="s">
        <v>532</v>
      </c>
      <c r="B325" s="13" t="s">
        <v>532</v>
      </c>
      <c r="C325" s="12" t="s">
        <v>719</v>
      </c>
      <c r="D325" s="12" t="s">
        <v>13</v>
      </c>
      <c r="E325" s="12"/>
      <c r="F325" s="12"/>
      <c r="G325" s="12"/>
      <c r="H325" s="12" t="s">
        <v>653</v>
      </c>
      <c r="I325" s="11">
        <v>1384325.8222349982</v>
      </c>
      <c r="J325" s="11">
        <v>140715.07015110375</v>
      </c>
      <c r="K325" s="11">
        <v>0</v>
      </c>
      <c r="L325" s="11">
        <v>730833.92383395624</v>
      </c>
      <c r="M325" s="11">
        <v>117623.66619010191</v>
      </c>
      <c r="N325" s="11">
        <v>0</v>
      </c>
      <c r="O325" s="11">
        <v>604464.10098172887</v>
      </c>
      <c r="P325" s="11">
        <v>116057.07846550739</v>
      </c>
      <c r="Q325" s="11">
        <v>0</v>
      </c>
      <c r="R325" s="11">
        <v>678504.67364408099</v>
      </c>
      <c r="S325" s="11">
        <v>116780.07963815557</v>
      </c>
      <c r="T325" s="11">
        <v>0</v>
      </c>
      <c r="U325" s="11">
        <v>657538.03131905745</v>
      </c>
      <c r="V325" s="11">
        <v>116914.29273009331</v>
      </c>
      <c r="W325" s="11">
        <v>0</v>
      </c>
    </row>
    <row r="326" spans="1:23" ht="16.2" x14ac:dyDescent="0.3">
      <c r="A326" s="13" t="s">
        <v>533</v>
      </c>
      <c r="B326" s="13" t="s">
        <v>533</v>
      </c>
      <c r="C326" s="12" t="s">
        <v>718</v>
      </c>
      <c r="D326" s="12" t="s">
        <v>13</v>
      </c>
      <c r="E326" s="12"/>
      <c r="F326" s="12"/>
      <c r="G326" s="12"/>
      <c r="H326" s="12" t="s">
        <v>717</v>
      </c>
      <c r="I326" s="11">
        <v>1652.5428259324951</v>
      </c>
      <c r="J326" s="11">
        <v>28691.666730847588</v>
      </c>
      <c r="K326" s="11">
        <v>27039.123904915094</v>
      </c>
      <c r="L326" s="11">
        <v>68300.555349505259</v>
      </c>
      <c r="M326" s="11">
        <v>30096.105290338972</v>
      </c>
      <c r="N326" s="11">
        <v>0</v>
      </c>
      <c r="O326" s="11">
        <v>59360.113431044898</v>
      </c>
      <c r="P326" s="11">
        <v>29955.280871983858</v>
      </c>
      <c r="Q326" s="11">
        <v>0</v>
      </c>
      <c r="R326" s="11">
        <v>64300.87345502821</v>
      </c>
      <c r="S326" s="11">
        <v>30018.760968700106</v>
      </c>
      <c r="T326" s="11">
        <v>0</v>
      </c>
      <c r="U326" s="11">
        <v>63455.931781355881</v>
      </c>
      <c r="V326" s="11">
        <v>30034.893354013231</v>
      </c>
      <c r="W326" s="11">
        <v>0</v>
      </c>
    </row>
    <row r="327" spans="1:23" ht="16.2" x14ac:dyDescent="0.3">
      <c r="A327" s="13" t="s">
        <v>534</v>
      </c>
      <c r="B327" s="13" t="s">
        <v>534</v>
      </c>
      <c r="C327" s="12" t="s">
        <v>716</v>
      </c>
      <c r="D327" s="12" t="s">
        <v>13</v>
      </c>
      <c r="E327" s="12" t="s">
        <v>14</v>
      </c>
      <c r="F327" s="12"/>
      <c r="G327" s="12"/>
      <c r="H327" s="12" t="s">
        <v>715</v>
      </c>
      <c r="I327" s="11">
        <v>3279.7808234012191</v>
      </c>
      <c r="J327" s="11">
        <v>103507.32413536072</v>
      </c>
      <c r="K327" s="11">
        <v>100227.5433119595</v>
      </c>
      <c r="L327" s="11">
        <v>33945.967613591492</v>
      </c>
      <c r="M327" s="11">
        <v>104145.73659552478</v>
      </c>
      <c r="N327" s="11">
        <v>70199.768981933288</v>
      </c>
      <c r="O327" s="11">
        <v>93238.773910841905</v>
      </c>
      <c r="P327" s="11">
        <v>104876.8066688496</v>
      </c>
      <c r="Q327" s="11">
        <v>11638.032758007699</v>
      </c>
      <c r="R327" s="11">
        <v>33475.435299570941</v>
      </c>
      <c r="S327" s="11">
        <v>104131.6608649781</v>
      </c>
      <c r="T327" s="11">
        <v>70656.225565407163</v>
      </c>
      <c r="U327" s="11">
        <v>93238.773910841905</v>
      </c>
      <c r="V327" s="11">
        <v>104877.91894590954</v>
      </c>
      <c r="W327" s="11">
        <v>11639.145035067631</v>
      </c>
    </row>
    <row r="328" spans="1:23" ht="16.2" x14ac:dyDescent="0.3">
      <c r="A328" s="13" t="s">
        <v>535</v>
      </c>
      <c r="B328" s="13" t="s">
        <v>535</v>
      </c>
      <c r="C328" s="12" t="s">
        <v>194</v>
      </c>
      <c r="D328" s="12" t="s">
        <v>28</v>
      </c>
      <c r="E328" s="12" t="s">
        <v>14</v>
      </c>
      <c r="F328" s="12"/>
      <c r="G328" s="12"/>
      <c r="H328" s="12" t="s">
        <v>714</v>
      </c>
      <c r="I328" s="11">
        <v>24715.481218396621</v>
      </c>
      <c r="J328" s="11">
        <v>193945.95840118823</v>
      </c>
      <c r="K328" s="11">
        <v>169230.4771827916</v>
      </c>
      <c r="L328" s="11">
        <v>148885.82689016167</v>
      </c>
      <c r="M328" s="11">
        <v>197026.48478248226</v>
      </c>
      <c r="N328" s="11">
        <v>48140.657892320596</v>
      </c>
      <c r="O328" s="11">
        <v>252446.07485641801</v>
      </c>
      <c r="P328" s="11">
        <v>198563.13391420495</v>
      </c>
      <c r="Q328" s="11">
        <v>0</v>
      </c>
      <c r="R328" s="11">
        <v>143868.53793746259</v>
      </c>
      <c r="S328" s="11">
        <v>196886.88685700551</v>
      </c>
      <c r="T328" s="11">
        <v>53018.348919542914</v>
      </c>
      <c r="U328" s="11">
        <v>255859.73770563002</v>
      </c>
      <c r="V328" s="11">
        <v>198658.89665535296</v>
      </c>
      <c r="W328" s="11">
        <v>0</v>
      </c>
    </row>
    <row r="329" spans="1:23" ht="16.2" x14ac:dyDescent="0.3">
      <c r="A329" s="13" t="s">
        <v>536</v>
      </c>
      <c r="B329" s="13" t="s">
        <v>536</v>
      </c>
      <c r="C329" s="12" t="s">
        <v>713</v>
      </c>
      <c r="D329" s="12" t="s">
        <v>28</v>
      </c>
      <c r="E329" s="12" t="s">
        <v>14</v>
      </c>
      <c r="F329" s="12"/>
      <c r="G329" s="12"/>
      <c r="H329" s="12" t="s">
        <v>712</v>
      </c>
      <c r="I329" s="11">
        <v>53369.49977720702</v>
      </c>
      <c r="J329" s="11">
        <v>133798.17950524768</v>
      </c>
      <c r="K329" s="11">
        <v>80428.679728040661</v>
      </c>
      <c r="L329" s="11">
        <v>136568.9046820465</v>
      </c>
      <c r="M329" s="11">
        <v>135237.14878148329</v>
      </c>
      <c r="N329" s="11">
        <v>0</v>
      </c>
      <c r="O329" s="11">
        <v>297682.12233292835</v>
      </c>
      <c r="P329" s="11">
        <v>137202.81607388309</v>
      </c>
      <c r="Q329" s="11">
        <v>0</v>
      </c>
      <c r="R329" s="11">
        <v>129810.81840995603</v>
      </c>
      <c r="S329" s="11">
        <v>135118.91271722788</v>
      </c>
      <c r="T329" s="11">
        <v>5308.094307271851</v>
      </c>
      <c r="U329" s="11">
        <v>298090.68218877807</v>
      </c>
      <c r="V329" s="11">
        <v>137215.62737670922</v>
      </c>
      <c r="W329" s="11">
        <v>0</v>
      </c>
    </row>
    <row r="330" spans="1:23" ht="16.2" x14ac:dyDescent="0.3">
      <c r="A330" s="13" t="s">
        <v>537</v>
      </c>
      <c r="B330" s="13" t="s">
        <v>537</v>
      </c>
      <c r="C330" s="12" t="s">
        <v>195</v>
      </c>
      <c r="D330" s="12" t="s">
        <v>28</v>
      </c>
      <c r="E330" s="12" t="s">
        <v>14</v>
      </c>
      <c r="F330" s="12"/>
      <c r="G330" s="12"/>
      <c r="H330" s="12" t="s">
        <v>711</v>
      </c>
      <c r="I330" s="11">
        <v>40272.996340113808</v>
      </c>
      <c r="J330" s="11">
        <v>72772.666910788117</v>
      </c>
      <c r="K330" s="11">
        <v>32499.670570674309</v>
      </c>
      <c r="L330" s="11">
        <v>74670.779135112141</v>
      </c>
      <c r="M330" s="11">
        <v>73577.753369792277</v>
      </c>
      <c r="N330" s="11">
        <v>0</v>
      </c>
      <c r="O330" s="11">
        <v>155638.79059675551</v>
      </c>
      <c r="P330" s="11">
        <v>74197.114484631238</v>
      </c>
      <c r="Q330" s="11">
        <v>0</v>
      </c>
      <c r="R330" s="11">
        <v>71016.454060191551</v>
      </c>
      <c r="S330" s="11">
        <v>73524.37422586944</v>
      </c>
      <c r="T330" s="11">
        <v>2507.9201656778896</v>
      </c>
      <c r="U330" s="11">
        <v>156096.05977161811</v>
      </c>
      <c r="V330" s="11">
        <v>74210.155276705176</v>
      </c>
      <c r="W330" s="11">
        <v>0</v>
      </c>
    </row>
    <row r="331" spans="1:23" ht="16.2" x14ac:dyDescent="0.3">
      <c r="A331" s="13" t="s">
        <v>612</v>
      </c>
      <c r="B331" s="13" t="s">
        <v>612</v>
      </c>
      <c r="C331" s="12" t="s">
        <v>710</v>
      </c>
      <c r="D331" s="12" t="s">
        <v>13</v>
      </c>
      <c r="E331" s="12"/>
      <c r="F331" s="12"/>
      <c r="G331" s="12"/>
      <c r="H331" s="12" t="s">
        <v>653</v>
      </c>
      <c r="I331" s="11">
        <v>62006.189378591778</v>
      </c>
      <c r="J331" s="11">
        <v>0</v>
      </c>
      <c r="K331" s="11">
        <v>0</v>
      </c>
      <c r="L331" s="11">
        <v>124761.62006545541</v>
      </c>
      <c r="M331" s="11">
        <v>0</v>
      </c>
      <c r="N331" s="11">
        <v>0</v>
      </c>
      <c r="O331" s="11">
        <v>95619.579322218284</v>
      </c>
      <c r="P331" s="11">
        <v>0</v>
      </c>
      <c r="Q331" s="11">
        <v>0</v>
      </c>
      <c r="R331" s="11">
        <v>115679.89430020383</v>
      </c>
      <c r="S331" s="11">
        <v>0</v>
      </c>
      <c r="T331" s="11">
        <v>0</v>
      </c>
      <c r="U331" s="11">
        <v>104804.3937376378</v>
      </c>
      <c r="V331" s="11">
        <v>0</v>
      </c>
      <c r="W331" s="11">
        <v>0</v>
      </c>
    </row>
    <row r="332" spans="1:23" ht="16.2" x14ac:dyDescent="0.3">
      <c r="A332" s="13" t="s">
        <v>538</v>
      </c>
      <c r="B332" s="13" t="s">
        <v>538</v>
      </c>
      <c r="C332" s="12" t="s">
        <v>709</v>
      </c>
      <c r="D332" s="12" t="s">
        <v>13</v>
      </c>
      <c r="E332" s="12"/>
      <c r="F332" s="12"/>
      <c r="G332" s="12"/>
      <c r="H332" s="12" t="s">
        <v>708</v>
      </c>
      <c r="I332" s="11">
        <v>3055198.9797853245</v>
      </c>
      <c r="J332" s="11">
        <v>78734.673785473497</v>
      </c>
      <c r="K332" s="11">
        <v>0</v>
      </c>
      <c r="L332" s="11">
        <v>724018.36964567564</v>
      </c>
      <c r="M332" s="11">
        <v>11645.34660551792</v>
      </c>
      <c r="N332" s="11">
        <v>0</v>
      </c>
      <c r="O332" s="11">
        <v>598379.51284813904</v>
      </c>
      <c r="P332" s="11">
        <v>10114.015149238068</v>
      </c>
      <c r="Q332" s="11">
        <v>0</v>
      </c>
      <c r="R332" s="11">
        <v>672168.34582961933</v>
      </c>
      <c r="S332" s="11">
        <v>10820.71930106294</v>
      </c>
      <c r="T332" s="11">
        <v>0</v>
      </c>
      <c r="U332" s="11">
        <v>650965.85099462862</v>
      </c>
      <c r="V332" s="11">
        <v>10952.005644689663</v>
      </c>
      <c r="W332" s="11">
        <v>0</v>
      </c>
    </row>
    <row r="333" spans="1:23" ht="16.2" x14ac:dyDescent="0.3">
      <c r="A333" s="13" t="s">
        <v>539</v>
      </c>
      <c r="B333" s="13" t="s">
        <v>539</v>
      </c>
      <c r="C333" s="12" t="s">
        <v>196</v>
      </c>
      <c r="D333" s="12" t="s">
        <v>13</v>
      </c>
      <c r="E333" s="12" t="s">
        <v>14</v>
      </c>
      <c r="F333" s="12"/>
      <c r="G333" s="12"/>
      <c r="H333" s="12" t="s">
        <v>707</v>
      </c>
      <c r="I333" s="11">
        <v>7237667.4083616612</v>
      </c>
      <c r="J333" s="11">
        <v>221035.46861789952</v>
      </c>
      <c r="K333" s="11">
        <v>0</v>
      </c>
      <c r="L333" s="11">
        <v>733793.16145186999</v>
      </c>
      <c r="M333" s="11">
        <v>43970.374422778026</v>
      </c>
      <c r="N333" s="11">
        <v>0</v>
      </c>
      <c r="O333" s="11">
        <v>1460717.6838770658</v>
      </c>
      <c r="P333" s="11">
        <v>60457.489453085785</v>
      </c>
      <c r="Q333" s="11">
        <v>0</v>
      </c>
      <c r="R333" s="11">
        <v>699251.25628334808</v>
      </c>
      <c r="S333" s="11">
        <v>43021.267039049111</v>
      </c>
      <c r="T333" s="11">
        <v>0</v>
      </c>
      <c r="U333" s="11">
        <v>1460717.6838770658</v>
      </c>
      <c r="V333" s="11">
        <v>60457.96582565047</v>
      </c>
      <c r="W333" s="11">
        <v>0</v>
      </c>
    </row>
    <row r="334" spans="1:23" ht="16.2" x14ac:dyDescent="0.3">
      <c r="A334" s="13" t="s">
        <v>540</v>
      </c>
      <c r="B334" s="13" t="s">
        <v>540</v>
      </c>
      <c r="C334" s="12" t="s">
        <v>197</v>
      </c>
      <c r="D334" s="12" t="s">
        <v>13</v>
      </c>
      <c r="E334" s="12"/>
      <c r="F334" s="12"/>
      <c r="G334" s="12"/>
      <c r="H334" s="12" t="s">
        <v>673</v>
      </c>
      <c r="I334" s="11">
        <v>5021.1105887735921</v>
      </c>
      <c r="J334" s="11">
        <v>935386.63325439731</v>
      </c>
      <c r="K334" s="11">
        <v>930365.52266562369</v>
      </c>
      <c r="L334" s="11">
        <v>2114053.99154328</v>
      </c>
      <c r="M334" s="11">
        <v>974867.48193169222</v>
      </c>
      <c r="N334" s="11">
        <v>0</v>
      </c>
      <c r="O334" s="11">
        <v>1816751.4891442817</v>
      </c>
      <c r="P334" s="11">
        <v>971062.91039972077</v>
      </c>
      <c r="Q334" s="11">
        <v>0</v>
      </c>
      <c r="R334" s="11">
        <v>1988135.6478895601</v>
      </c>
      <c r="S334" s="11">
        <v>972764.76490887441</v>
      </c>
      <c r="T334" s="11">
        <v>0</v>
      </c>
      <c r="U334" s="11">
        <v>1945536.6243639446</v>
      </c>
      <c r="V334" s="11">
        <v>973228.87699082529</v>
      </c>
      <c r="W334" s="11">
        <v>0</v>
      </c>
    </row>
    <row r="335" spans="1:23" ht="16.2" x14ac:dyDescent="0.3">
      <c r="A335" s="13" t="s">
        <v>541</v>
      </c>
      <c r="B335" s="13" t="s">
        <v>541</v>
      </c>
      <c r="C335" s="12" t="s">
        <v>706</v>
      </c>
      <c r="D335" s="12" t="s">
        <v>13</v>
      </c>
      <c r="E335" s="12"/>
      <c r="F335" s="12"/>
      <c r="G335" s="12"/>
      <c r="H335" s="12" t="s">
        <v>673</v>
      </c>
      <c r="I335" s="11">
        <v>14021.007625721009</v>
      </c>
      <c r="J335" s="11">
        <v>163301.69398928827</v>
      </c>
      <c r="K335" s="11">
        <v>149280.68636356725</v>
      </c>
      <c r="L335" s="11">
        <v>392035.43289821327</v>
      </c>
      <c r="M335" s="11">
        <v>170762.15218524646</v>
      </c>
      <c r="N335" s="11">
        <v>0</v>
      </c>
      <c r="O335" s="11">
        <v>336050.66233932471</v>
      </c>
      <c r="P335" s="11">
        <v>170000.5288887546</v>
      </c>
      <c r="Q335" s="11">
        <v>0</v>
      </c>
      <c r="R335" s="11">
        <v>368030.4306039334</v>
      </c>
      <c r="S335" s="11">
        <v>170344.03596431177</v>
      </c>
      <c r="T335" s="11">
        <v>0</v>
      </c>
      <c r="U335" s="11">
        <v>360571.90641202265</v>
      </c>
      <c r="V335" s="11">
        <v>170430.05968159577</v>
      </c>
      <c r="W335" s="11">
        <v>0</v>
      </c>
    </row>
    <row r="336" spans="1:23" ht="16.2" x14ac:dyDescent="0.3">
      <c r="A336" s="13" t="s">
        <v>542</v>
      </c>
      <c r="B336" s="13" t="s">
        <v>542</v>
      </c>
      <c r="C336" s="12" t="s">
        <v>198</v>
      </c>
      <c r="D336" s="12" t="s">
        <v>13</v>
      </c>
      <c r="E336" s="12" t="s">
        <v>14</v>
      </c>
      <c r="F336" s="12"/>
      <c r="G336" s="12"/>
      <c r="H336" s="12" t="s">
        <v>705</v>
      </c>
      <c r="I336" s="11">
        <v>3900.84070833331</v>
      </c>
      <c r="J336" s="11">
        <v>137394.73635255022</v>
      </c>
      <c r="K336" s="11">
        <v>133493.89564421691</v>
      </c>
      <c r="L336" s="11">
        <v>45166.5296143905</v>
      </c>
      <c r="M336" s="11">
        <v>138295.2280125746</v>
      </c>
      <c r="N336" s="11">
        <v>93128.698398184104</v>
      </c>
      <c r="O336" s="11">
        <v>116240.25937341615</v>
      </c>
      <c r="P336" s="11">
        <v>139209.60578025755</v>
      </c>
      <c r="Q336" s="11">
        <v>22969.346406841403</v>
      </c>
      <c r="R336" s="11">
        <v>44270.796736362012</v>
      </c>
      <c r="S336" s="11">
        <v>138269.39650316004</v>
      </c>
      <c r="T336" s="11">
        <v>93998.599766798026</v>
      </c>
      <c r="U336" s="11">
        <v>116240.25937341615</v>
      </c>
      <c r="V336" s="11">
        <v>139210.7288367633</v>
      </c>
      <c r="W336" s="11">
        <v>22970.469463347152</v>
      </c>
    </row>
    <row r="337" spans="1:23" ht="16.2" x14ac:dyDescent="0.3">
      <c r="A337" s="13" t="s">
        <v>543</v>
      </c>
      <c r="B337" s="13" t="s">
        <v>543</v>
      </c>
      <c r="C337" s="12" t="s">
        <v>199</v>
      </c>
      <c r="D337" s="12" t="s">
        <v>13</v>
      </c>
      <c r="E337" s="12"/>
      <c r="F337" s="12"/>
      <c r="G337" s="12"/>
      <c r="H337" s="12" t="s">
        <v>704</v>
      </c>
      <c r="I337" s="11">
        <v>13457.772702095757</v>
      </c>
      <c r="J337" s="11">
        <v>152146.6141349728</v>
      </c>
      <c r="K337" s="11">
        <v>138688.84143287703</v>
      </c>
      <c r="L337" s="11">
        <v>229633.31359705783</v>
      </c>
      <c r="M337" s="11">
        <v>156704.03376721891</v>
      </c>
      <c r="N337" s="11">
        <v>0</v>
      </c>
      <c r="O337" s="11">
        <v>199785.35146840662</v>
      </c>
      <c r="P337" s="11">
        <v>156294.94256293873</v>
      </c>
      <c r="Q337" s="11">
        <v>0</v>
      </c>
      <c r="R337" s="11">
        <v>216629.84937622189</v>
      </c>
      <c r="S337" s="11">
        <v>156474.55686931353</v>
      </c>
      <c r="T337" s="11">
        <v>0</v>
      </c>
      <c r="U337" s="11">
        <v>213119.43700762588</v>
      </c>
      <c r="V337" s="11">
        <v>156532.04164885532</v>
      </c>
      <c r="W337" s="11">
        <v>0</v>
      </c>
    </row>
    <row r="338" spans="1:23" ht="16.2" x14ac:dyDescent="0.3">
      <c r="A338" s="13" t="s">
        <v>544</v>
      </c>
      <c r="B338" s="13" t="s">
        <v>544</v>
      </c>
      <c r="C338" s="12" t="s">
        <v>200</v>
      </c>
      <c r="D338" s="12" t="s">
        <v>28</v>
      </c>
      <c r="E338" s="12" t="s">
        <v>14</v>
      </c>
      <c r="F338" s="12"/>
      <c r="G338" s="12"/>
      <c r="H338" s="12" t="s">
        <v>703</v>
      </c>
      <c r="I338" s="11">
        <v>18411.097883378283</v>
      </c>
      <c r="J338" s="11">
        <v>121499.83159235073</v>
      </c>
      <c r="K338" s="11">
        <v>103088.73370897245</v>
      </c>
      <c r="L338" s="11">
        <v>111125.81766230511</v>
      </c>
      <c r="M338" s="11">
        <v>123878.80961595007</v>
      </c>
      <c r="N338" s="11">
        <v>12752.99195364496</v>
      </c>
      <c r="O338" s="11">
        <v>177594.14957938797</v>
      </c>
      <c r="P338" s="11">
        <v>124374.51780545578</v>
      </c>
      <c r="Q338" s="11">
        <v>0</v>
      </c>
      <c r="R338" s="11">
        <v>107344.55881960332</v>
      </c>
      <c r="S338" s="11">
        <v>123773.9649323404</v>
      </c>
      <c r="T338" s="11">
        <v>16429.406112737081</v>
      </c>
      <c r="U338" s="11">
        <v>181039.9472429103</v>
      </c>
      <c r="V338" s="11">
        <v>124470.36285346368</v>
      </c>
      <c r="W338" s="11">
        <v>0</v>
      </c>
    </row>
    <row r="339" spans="1:23" ht="16.2" x14ac:dyDescent="0.3">
      <c r="A339" s="13" t="s">
        <v>545</v>
      </c>
      <c r="B339" s="13" t="s">
        <v>545</v>
      </c>
      <c r="C339" s="12" t="s">
        <v>201</v>
      </c>
      <c r="D339" s="12" t="s">
        <v>13</v>
      </c>
      <c r="E339" s="12"/>
      <c r="F339" s="12"/>
      <c r="G339" s="12"/>
      <c r="H339" s="12" t="s">
        <v>702</v>
      </c>
      <c r="I339" s="11">
        <v>0</v>
      </c>
      <c r="J339" s="11">
        <v>97758.446855257323</v>
      </c>
      <c r="K339" s="11">
        <v>97758.446855257323</v>
      </c>
      <c r="L339" s="11">
        <v>243265.53468351875</v>
      </c>
      <c r="M339" s="11">
        <v>102533.11696417084</v>
      </c>
      <c r="N339" s="11">
        <v>0</v>
      </c>
      <c r="O339" s="11">
        <v>208562.4762908257</v>
      </c>
      <c r="P339" s="11">
        <v>102030.80071762751</v>
      </c>
      <c r="Q339" s="11">
        <v>0</v>
      </c>
      <c r="R339" s="11">
        <v>228517.70682907506</v>
      </c>
      <c r="S339" s="11">
        <v>102267.78716058133</v>
      </c>
      <c r="T339" s="11">
        <v>0</v>
      </c>
      <c r="U339" s="11">
        <v>223641.52884090389</v>
      </c>
      <c r="V339" s="11">
        <v>102303.64548272095</v>
      </c>
      <c r="W339" s="11">
        <v>0</v>
      </c>
    </row>
    <row r="340" spans="1:23" ht="16.2" x14ac:dyDescent="0.3">
      <c r="A340" s="13" t="s">
        <v>701</v>
      </c>
      <c r="B340" s="13" t="s">
        <v>546</v>
      </c>
      <c r="C340" s="12" t="s">
        <v>202</v>
      </c>
      <c r="D340" s="12" t="s">
        <v>13</v>
      </c>
      <c r="E340" s="12"/>
      <c r="F340" s="12"/>
      <c r="G340" s="12"/>
      <c r="H340" s="12" t="s">
        <v>673</v>
      </c>
      <c r="I340" s="11">
        <v>829403.5174686251</v>
      </c>
      <c r="J340" s="11">
        <v>728095.9448502023</v>
      </c>
      <c r="K340" s="11">
        <v>0</v>
      </c>
      <c r="L340" s="11">
        <v>1715724.3108986579</v>
      </c>
      <c r="M340" s="11">
        <v>741801.69041430112</v>
      </c>
      <c r="N340" s="11">
        <v>0</v>
      </c>
      <c r="O340" s="11">
        <v>1503894.6442984799</v>
      </c>
      <c r="P340" s="11">
        <v>738691.6035695849</v>
      </c>
      <c r="Q340" s="11">
        <v>0</v>
      </c>
      <c r="R340" s="11">
        <v>1620842.3570511052</v>
      </c>
      <c r="S340" s="11">
        <v>740037.59653494088</v>
      </c>
      <c r="T340" s="11">
        <v>0</v>
      </c>
      <c r="U340" s="11">
        <v>1601312.7008815131</v>
      </c>
      <c r="V340" s="11">
        <v>740515.70558593038</v>
      </c>
      <c r="W340" s="11">
        <v>0</v>
      </c>
    </row>
    <row r="341" spans="1:23" ht="16.2" x14ac:dyDescent="0.3">
      <c r="A341" s="15" t="s">
        <v>239</v>
      </c>
      <c r="B341" s="13" t="s">
        <v>239</v>
      </c>
      <c r="C341" s="12" t="s">
        <v>700</v>
      </c>
      <c r="D341" s="12" t="s">
        <v>219</v>
      </c>
      <c r="E341" s="12"/>
      <c r="F341" s="12"/>
      <c r="G341" s="12"/>
      <c r="H341" s="12" t="s">
        <v>675</v>
      </c>
      <c r="I341" s="11">
        <v>22111.466861757388</v>
      </c>
      <c r="J341" s="11">
        <v>47394.121598738508</v>
      </c>
      <c r="K341" s="11">
        <v>25282.65473698112</v>
      </c>
      <c r="L341" s="11">
        <v>79398.307007872398</v>
      </c>
      <c r="M341" s="11">
        <v>48941.00985528397</v>
      </c>
      <c r="N341" s="11">
        <v>0</v>
      </c>
      <c r="O341" s="11">
        <v>68330.424311025155</v>
      </c>
      <c r="P341" s="11">
        <v>48782.597497921546</v>
      </c>
      <c r="Q341" s="11">
        <v>0</v>
      </c>
      <c r="R341" s="11">
        <v>74648.221133078725</v>
      </c>
      <c r="S341" s="11">
        <v>48856.024915248025</v>
      </c>
      <c r="T341" s="11">
        <v>0</v>
      </c>
      <c r="U341" s="11">
        <v>73080.510185818843</v>
      </c>
      <c r="V341" s="11">
        <v>48867.580079404346</v>
      </c>
      <c r="W341" s="11">
        <v>0</v>
      </c>
    </row>
    <row r="342" spans="1:23" ht="16.2" x14ac:dyDescent="0.3">
      <c r="A342" s="13" t="s">
        <v>547</v>
      </c>
      <c r="B342" s="13" t="s">
        <v>547</v>
      </c>
      <c r="C342" s="12" t="s">
        <v>699</v>
      </c>
      <c r="D342" s="12" t="s">
        <v>13</v>
      </c>
      <c r="E342" s="12"/>
      <c r="F342" s="12" t="s">
        <v>661</v>
      </c>
      <c r="G342" s="12"/>
      <c r="H342" s="12" t="s">
        <v>698</v>
      </c>
      <c r="I342" s="11">
        <v>3567052.7651422024</v>
      </c>
      <c r="J342" s="11">
        <v>673898.1055715254</v>
      </c>
      <c r="K342" s="11">
        <v>0</v>
      </c>
      <c r="L342" s="11">
        <v>2118888.2284501712</v>
      </c>
      <c r="M342" s="11">
        <v>624841.24344273424</v>
      </c>
      <c r="N342" s="11">
        <v>0</v>
      </c>
      <c r="O342" s="11">
        <v>1886964.8909361749</v>
      </c>
      <c r="P342" s="11">
        <v>620893.25392767647</v>
      </c>
      <c r="Q342" s="11">
        <v>0</v>
      </c>
      <c r="R342" s="11">
        <v>2007950.2591976582</v>
      </c>
      <c r="S342" s="11">
        <v>622547.7789317444</v>
      </c>
      <c r="T342" s="11">
        <v>0</v>
      </c>
      <c r="U342" s="11">
        <v>2001212.550207309</v>
      </c>
      <c r="V342" s="11">
        <v>623268.90356706339</v>
      </c>
      <c r="W342" s="11">
        <v>0</v>
      </c>
    </row>
    <row r="343" spans="1:23" ht="16.2" x14ac:dyDescent="0.3">
      <c r="A343" s="13" t="s">
        <v>548</v>
      </c>
      <c r="B343" s="13" t="s">
        <v>548</v>
      </c>
      <c r="C343" s="12" t="s">
        <v>203</v>
      </c>
      <c r="D343" s="12" t="s">
        <v>13</v>
      </c>
      <c r="E343" s="12"/>
      <c r="F343" s="12"/>
      <c r="G343" s="12"/>
      <c r="H343" s="12" t="s">
        <v>697</v>
      </c>
      <c r="I343" s="11">
        <v>0</v>
      </c>
      <c r="J343" s="11">
        <v>1688149.020075405</v>
      </c>
      <c r="K343" s="11">
        <v>1688149.020075405</v>
      </c>
      <c r="L343" s="11">
        <v>3477455.4931325712</v>
      </c>
      <c r="M343" s="11">
        <v>1757852.2216076721</v>
      </c>
      <c r="N343" s="11">
        <v>0</v>
      </c>
      <c r="O343" s="11">
        <v>3019453.2468369491</v>
      </c>
      <c r="P343" s="11">
        <v>1751335.8407394537</v>
      </c>
      <c r="Q343" s="11">
        <v>0</v>
      </c>
      <c r="R343" s="11">
        <v>3277120.9122229591</v>
      </c>
      <c r="S343" s="11">
        <v>1754233.8822629629</v>
      </c>
      <c r="T343" s="11">
        <v>0</v>
      </c>
      <c r="U343" s="11">
        <v>3224724.281219501</v>
      </c>
      <c r="V343" s="11">
        <v>1755068.2359110829</v>
      </c>
      <c r="W343" s="11">
        <v>0</v>
      </c>
    </row>
    <row r="344" spans="1:23" ht="16.2" x14ac:dyDescent="0.3">
      <c r="A344" s="13" t="s">
        <v>549</v>
      </c>
      <c r="B344" s="13" t="s">
        <v>549</v>
      </c>
      <c r="C344" s="12" t="s">
        <v>597</v>
      </c>
      <c r="D344" s="12" t="s">
        <v>13</v>
      </c>
      <c r="E344" s="12"/>
      <c r="F344" s="12"/>
      <c r="G344" s="12"/>
      <c r="H344" s="12" t="s">
        <v>697</v>
      </c>
      <c r="I344" s="11">
        <v>0</v>
      </c>
      <c r="J344" s="11">
        <v>1521074.5168255423</v>
      </c>
      <c r="K344" s="11">
        <v>1521074.5168255423</v>
      </c>
      <c r="L344" s="11">
        <v>2054734.6246445517</v>
      </c>
      <c r="M344" s="11">
        <v>1565305.7529656109</v>
      </c>
      <c r="N344" s="11">
        <v>0</v>
      </c>
      <c r="O344" s="11">
        <v>1801244.2925121316</v>
      </c>
      <c r="P344" s="11">
        <v>1561213.7722737039</v>
      </c>
      <c r="Q344" s="11">
        <v>0</v>
      </c>
      <c r="R344" s="11">
        <v>1939163.7835844392</v>
      </c>
      <c r="S344" s="11">
        <v>1563022.7667562929</v>
      </c>
      <c r="T344" s="11">
        <v>0</v>
      </c>
      <c r="U344" s="11">
        <v>1919830.1159325009</v>
      </c>
      <c r="V344" s="11">
        <v>1563569.3465278563</v>
      </c>
      <c r="W344" s="11">
        <v>0</v>
      </c>
    </row>
    <row r="345" spans="1:23" ht="16.2" x14ac:dyDescent="0.3">
      <c r="A345" s="13" t="s">
        <v>550</v>
      </c>
      <c r="B345" s="13" t="s">
        <v>550</v>
      </c>
      <c r="C345" s="12" t="s">
        <v>645</v>
      </c>
      <c r="D345" s="12" t="s">
        <v>13</v>
      </c>
      <c r="E345" s="12"/>
      <c r="F345" s="12"/>
      <c r="G345" s="12"/>
      <c r="H345" s="12" t="s">
        <v>678</v>
      </c>
      <c r="I345" s="11">
        <v>147337.62716581064</v>
      </c>
      <c r="J345" s="11">
        <v>916540.88006672508</v>
      </c>
      <c r="K345" s="11">
        <v>769203.25290091441</v>
      </c>
      <c r="L345" s="11">
        <v>1185381.644916195</v>
      </c>
      <c r="M345" s="11">
        <v>941964.58966301486</v>
      </c>
      <c r="N345" s="11">
        <v>0</v>
      </c>
      <c r="O345" s="11">
        <v>1043150.8425030058</v>
      </c>
      <c r="P345" s="11">
        <v>939738.20751968655</v>
      </c>
      <c r="Q345" s="11">
        <v>0</v>
      </c>
      <c r="R345" s="11">
        <v>1121008.6518812773</v>
      </c>
      <c r="S345" s="11">
        <v>940718.12815945828</v>
      </c>
      <c r="T345" s="11">
        <v>0</v>
      </c>
      <c r="U345" s="11">
        <v>1109324.0286013796</v>
      </c>
      <c r="V345" s="11">
        <v>941028.16633168363</v>
      </c>
      <c r="W345" s="11">
        <v>0</v>
      </c>
    </row>
    <row r="346" spans="1:23" ht="16.2" x14ac:dyDescent="0.3">
      <c r="A346" s="13" t="s">
        <v>551</v>
      </c>
      <c r="B346" s="13" t="s">
        <v>551</v>
      </c>
      <c r="C346" s="12" t="s">
        <v>696</v>
      </c>
      <c r="D346" s="12" t="s">
        <v>13</v>
      </c>
      <c r="E346" s="12"/>
      <c r="F346" s="12"/>
      <c r="G346" s="12"/>
      <c r="H346" s="12" t="s">
        <v>673</v>
      </c>
      <c r="I346" s="11">
        <v>0</v>
      </c>
      <c r="J346" s="11">
        <v>718185.83828242542</v>
      </c>
      <c r="K346" s="11">
        <v>718185.83828242542</v>
      </c>
      <c r="L346" s="11">
        <v>1321258.3397221123</v>
      </c>
      <c r="M346" s="11">
        <v>744761.18437615444</v>
      </c>
      <c r="N346" s="11">
        <v>0</v>
      </c>
      <c r="O346" s="11">
        <v>1150774.0544738667</v>
      </c>
      <c r="P346" s="11">
        <v>742358.74117301533</v>
      </c>
      <c r="Q346" s="11">
        <v>0</v>
      </c>
      <c r="R346" s="11">
        <v>1246349.8884331146</v>
      </c>
      <c r="S346" s="11">
        <v>743412.49014075473</v>
      </c>
      <c r="T346" s="11">
        <v>0</v>
      </c>
      <c r="U346" s="11">
        <v>1227584.677281209</v>
      </c>
      <c r="V346" s="11">
        <v>743751.57073277608</v>
      </c>
      <c r="W346" s="11">
        <v>0</v>
      </c>
    </row>
    <row r="347" spans="1:23" ht="16.2" x14ac:dyDescent="0.3">
      <c r="A347" s="13" t="s">
        <v>552</v>
      </c>
      <c r="B347" s="13" t="s">
        <v>552</v>
      </c>
      <c r="C347" s="12" t="s">
        <v>204</v>
      </c>
      <c r="D347" s="12" t="s">
        <v>13</v>
      </c>
      <c r="E347" s="12" t="s">
        <v>14</v>
      </c>
      <c r="F347" s="12"/>
      <c r="G347" s="12"/>
      <c r="H347" s="12" t="s">
        <v>695</v>
      </c>
      <c r="I347" s="11">
        <v>297615.98714134039</v>
      </c>
      <c r="J347" s="11">
        <v>239413.80899104697</v>
      </c>
      <c r="K347" s="11">
        <v>0</v>
      </c>
      <c r="L347" s="11">
        <v>215910.37077556475</v>
      </c>
      <c r="M347" s="11">
        <v>242087.22046887022</v>
      </c>
      <c r="N347" s="11">
        <v>26176.84969330547</v>
      </c>
      <c r="O347" s="11">
        <v>509040.37719802372</v>
      </c>
      <c r="P347" s="11">
        <v>243753.50117244769</v>
      </c>
      <c r="Q347" s="11">
        <v>0</v>
      </c>
      <c r="R347" s="11">
        <v>203610.60011888592</v>
      </c>
      <c r="S347" s="11">
        <v>241975.36821373735</v>
      </c>
      <c r="T347" s="11">
        <v>38364.768094851432</v>
      </c>
      <c r="U347" s="11">
        <v>509040.37719802372</v>
      </c>
      <c r="V347" s="11">
        <v>243755.27698363253</v>
      </c>
      <c r="W347" s="11">
        <v>0</v>
      </c>
    </row>
    <row r="348" spans="1:23" ht="16.2" x14ac:dyDescent="0.3">
      <c r="A348" s="16" t="s">
        <v>610</v>
      </c>
      <c r="B348" s="13" t="s">
        <v>610</v>
      </c>
      <c r="C348" s="12" t="s">
        <v>625</v>
      </c>
      <c r="D348" s="12" t="s">
        <v>13</v>
      </c>
      <c r="E348" s="12" t="s">
        <v>14</v>
      </c>
      <c r="F348" s="12"/>
      <c r="G348" s="12"/>
      <c r="H348" s="12" t="s">
        <v>694</v>
      </c>
      <c r="I348" s="11">
        <v>1815130.6403019163</v>
      </c>
      <c r="J348" s="11">
        <v>78360.970699500467</v>
      </c>
      <c r="K348" s="11">
        <v>0</v>
      </c>
      <c r="L348" s="11">
        <v>255785.35984381763</v>
      </c>
      <c r="M348" s="11">
        <v>35718.443847553644</v>
      </c>
      <c r="N348" s="11">
        <v>0</v>
      </c>
      <c r="O348" s="11">
        <v>347806.82575643918</v>
      </c>
      <c r="P348" s="11">
        <v>38234.902440984406</v>
      </c>
      <c r="Q348" s="11">
        <v>0</v>
      </c>
      <c r="R348" s="11">
        <v>245923.00430500676</v>
      </c>
      <c r="S348" s="11">
        <v>35448.743630316552</v>
      </c>
      <c r="T348" s="11">
        <v>0</v>
      </c>
      <c r="U348" s="11">
        <v>347806.82575643918</v>
      </c>
      <c r="V348" s="11">
        <v>38234.902440984406</v>
      </c>
      <c r="W348" s="11">
        <v>0</v>
      </c>
    </row>
    <row r="349" spans="1:23" ht="16.2" x14ac:dyDescent="0.3">
      <c r="A349" s="13" t="s">
        <v>553</v>
      </c>
      <c r="B349" s="13" t="s">
        <v>553</v>
      </c>
      <c r="C349" s="12" t="s">
        <v>205</v>
      </c>
      <c r="D349" s="12" t="s">
        <v>13</v>
      </c>
      <c r="E349" s="12" t="s">
        <v>14</v>
      </c>
      <c r="F349" s="12"/>
      <c r="G349" s="12"/>
      <c r="H349" s="12" t="s">
        <v>694</v>
      </c>
      <c r="I349" s="11">
        <v>14911.352594892654</v>
      </c>
      <c r="J349" s="11">
        <v>182138.01951442412</v>
      </c>
      <c r="K349" s="11">
        <v>167226.66691953148</v>
      </c>
      <c r="L349" s="11">
        <v>64443.945482465177</v>
      </c>
      <c r="M349" s="11">
        <v>183392.65024085698</v>
      </c>
      <c r="N349" s="11">
        <v>118948.7047583918</v>
      </c>
      <c r="O349" s="11">
        <v>170970.15648517723</v>
      </c>
      <c r="P349" s="11">
        <v>184744.46888302406</v>
      </c>
      <c r="Q349" s="11">
        <v>13774.312397846836</v>
      </c>
      <c r="R349" s="11">
        <v>63264.603430551695</v>
      </c>
      <c r="S349" s="11">
        <v>183358.27534356914</v>
      </c>
      <c r="T349" s="11">
        <v>120093.67191301745</v>
      </c>
      <c r="U349" s="11">
        <v>170970.15648517723</v>
      </c>
      <c r="V349" s="11">
        <v>184746.39958531526</v>
      </c>
      <c r="W349" s="11">
        <v>13776.243100138032</v>
      </c>
    </row>
    <row r="350" spans="1:23" ht="16.2" x14ac:dyDescent="0.3">
      <c r="A350" s="13" t="s">
        <v>554</v>
      </c>
      <c r="B350" s="13" t="s">
        <v>554</v>
      </c>
      <c r="C350" s="12" t="s">
        <v>206</v>
      </c>
      <c r="D350" s="12" t="s">
        <v>13</v>
      </c>
      <c r="E350" s="12"/>
      <c r="F350" s="12"/>
      <c r="G350" s="12"/>
      <c r="H350" s="12" t="s">
        <v>693</v>
      </c>
      <c r="I350" s="11">
        <v>19061.261000935825</v>
      </c>
      <c r="J350" s="11">
        <v>737198.66423205112</v>
      </c>
      <c r="K350" s="11">
        <v>718137.40323111531</v>
      </c>
      <c r="L350" s="11">
        <v>1531758.8861923655</v>
      </c>
      <c r="M350" s="11">
        <v>768965.33166270482</v>
      </c>
      <c r="N350" s="11">
        <v>0</v>
      </c>
      <c r="O350" s="11">
        <v>1345294.1821260229</v>
      </c>
      <c r="P350" s="11">
        <v>766260.41236062767</v>
      </c>
      <c r="Q350" s="11">
        <v>0</v>
      </c>
      <c r="R350" s="11">
        <v>1448155.3099569362</v>
      </c>
      <c r="S350" s="11">
        <v>767420.54153906694</v>
      </c>
      <c r="T350" s="11">
        <v>0</v>
      </c>
      <c r="U350" s="11">
        <v>1431187.4885194092</v>
      </c>
      <c r="V350" s="11">
        <v>767859.48076653411</v>
      </c>
      <c r="W350" s="11">
        <v>0</v>
      </c>
    </row>
    <row r="351" spans="1:23" ht="16.2" x14ac:dyDescent="0.3">
      <c r="A351" s="13" t="s">
        <v>555</v>
      </c>
      <c r="B351" s="13" t="s">
        <v>555</v>
      </c>
      <c r="C351" s="12" t="s">
        <v>207</v>
      </c>
      <c r="D351" s="12" t="s">
        <v>13</v>
      </c>
      <c r="E351" s="12"/>
      <c r="F351" s="12"/>
      <c r="G351" s="12"/>
      <c r="H351" s="12" t="s">
        <v>692</v>
      </c>
      <c r="I351" s="11">
        <v>5932660.4173214566</v>
      </c>
      <c r="J351" s="11">
        <v>864507.41824386036</v>
      </c>
      <c r="K351" s="11">
        <v>0</v>
      </c>
      <c r="L351" s="11">
        <v>2763266.1531579983</v>
      </c>
      <c r="M351" s="11">
        <v>766119.30899095617</v>
      </c>
      <c r="N351" s="11">
        <v>0</v>
      </c>
      <c r="O351" s="11">
        <v>2423325.752660512</v>
      </c>
      <c r="P351" s="11">
        <v>760864.12029719609</v>
      </c>
      <c r="Q351" s="11">
        <v>0</v>
      </c>
      <c r="R351" s="11">
        <v>2609902.6827064329</v>
      </c>
      <c r="S351" s="11">
        <v>763177.6565118772</v>
      </c>
      <c r="T351" s="11">
        <v>0</v>
      </c>
      <c r="U351" s="11">
        <v>2580788.8493753495</v>
      </c>
      <c r="V351" s="11">
        <v>763903.92674482649</v>
      </c>
      <c r="W351" s="11">
        <v>0</v>
      </c>
    </row>
    <row r="352" spans="1:23" ht="16.2" x14ac:dyDescent="0.3">
      <c r="A352" s="13" t="s">
        <v>691</v>
      </c>
      <c r="B352" s="13" t="s">
        <v>691</v>
      </c>
      <c r="C352" s="12" t="s">
        <v>690</v>
      </c>
      <c r="D352" s="12" t="s">
        <v>13</v>
      </c>
      <c r="E352" s="12"/>
      <c r="F352" s="12"/>
      <c r="G352" s="12"/>
      <c r="H352" s="12" t="s">
        <v>660</v>
      </c>
      <c r="I352" s="11">
        <v>56679.136290178001</v>
      </c>
      <c r="J352" s="11">
        <v>0</v>
      </c>
      <c r="K352" s="11">
        <v>0</v>
      </c>
      <c r="L352" s="11">
        <v>356005.5261884167</v>
      </c>
      <c r="M352" s="11">
        <v>0</v>
      </c>
      <c r="N352" s="11">
        <v>0</v>
      </c>
      <c r="O352" s="11">
        <v>272849.12325330434</v>
      </c>
      <c r="P352" s="11">
        <v>0</v>
      </c>
      <c r="Q352" s="11">
        <v>0</v>
      </c>
      <c r="R352" s="11">
        <v>330090.94958977163</v>
      </c>
      <c r="S352" s="11">
        <v>0</v>
      </c>
      <c r="T352" s="11">
        <v>0</v>
      </c>
      <c r="U352" s="11">
        <v>299057.86186369485</v>
      </c>
      <c r="V352" s="11">
        <v>0</v>
      </c>
      <c r="W352" s="11">
        <v>0</v>
      </c>
    </row>
    <row r="353" spans="1:23" ht="16.2" x14ac:dyDescent="0.3">
      <c r="A353" s="13" t="s">
        <v>556</v>
      </c>
      <c r="B353" s="13" t="s">
        <v>556</v>
      </c>
      <c r="C353" s="12" t="s">
        <v>689</v>
      </c>
      <c r="D353" s="12" t="s">
        <v>13</v>
      </c>
      <c r="E353" s="12"/>
      <c r="F353" s="12" t="s">
        <v>661</v>
      </c>
      <c r="G353" s="12"/>
      <c r="H353" s="12" t="s">
        <v>653</v>
      </c>
      <c r="I353" s="11">
        <v>2956731.0323940273</v>
      </c>
      <c r="J353" s="11">
        <v>156757.20576935864</v>
      </c>
      <c r="K353" s="11">
        <v>0</v>
      </c>
      <c r="L353" s="11">
        <v>1006291.0427121602</v>
      </c>
      <c r="M353" s="11">
        <v>157342.71618686413</v>
      </c>
      <c r="N353" s="11">
        <v>0</v>
      </c>
      <c r="O353" s="11">
        <v>811566.90935320151</v>
      </c>
      <c r="P353" s="11">
        <v>155915.54954408118</v>
      </c>
      <c r="Q353" s="11">
        <v>0</v>
      </c>
      <c r="R353" s="11">
        <v>933831.80839464429</v>
      </c>
      <c r="S353" s="11">
        <v>156574.21854610115</v>
      </c>
      <c r="T353" s="11">
        <v>0</v>
      </c>
      <c r="U353" s="11">
        <v>884985.68782417139</v>
      </c>
      <c r="V353" s="11">
        <v>156696.44159396252</v>
      </c>
      <c r="W353" s="11">
        <v>0</v>
      </c>
    </row>
    <row r="354" spans="1:23" ht="16.2" x14ac:dyDescent="0.3">
      <c r="A354" s="13" t="s">
        <v>557</v>
      </c>
      <c r="B354" s="13" t="s">
        <v>557</v>
      </c>
      <c r="C354" s="12" t="s">
        <v>208</v>
      </c>
      <c r="D354" s="12" t="s">
        <v>28</v>
      </c>
      <c r="E354" s="12" t="s">
        <v>14</v>
      </c>
      <c r="F354" s="12"/>
      <c r="G354" s="12"/>
      <c r="H354" s="12" t="s">
        <v>688</v>
      </c>
      <c r="I354" s="11">
        <v>11205.192362496244</v>
      </c>
      <c r="J354" s="11">
        <v>47854.171628440621</v>
      </c>
      <c r="K354" s="11">
        <v>36648.979265944377</v>
      </c>
      <c r="L354" s="11">
        <v>28662.221239815168</v>
      </c>
      <c r="M354" s="11">
        <v>48320.644665000407</v>
      </c>
      <c r="N354" s="11">
        <v>19658.423425185239</v>
      </c>
      <c r="O354" s="11">
        <v>58901.594299856763</v>
      </c>
      <c r="P354" s="11">
        <v>48617.779803513768</v>
      </c>
      <c r="Q354" s="11">
        <v>0</v>
      </c>
      <c r="R354" s="11">
        <v>28032.112493853558</v>
      </c>
      <c r="S354" s="11">
        <v>48302.982335601999</v>
      </c>
      <c r="T354" s="11">
        <v>20270.869841748441</v>
      </c>
      <c r="U354" s="11">
        <v>59286.519882781657</v>
      </c>
      <c r="V354" s="11">
        <v>48628.740976644265</v>
      </c>
      <c r="W354" s="11">
        <v>0</v>
      </c>
    </row>
    <row r="355" spans="1:23" ht="16.2" x14ac:dyDescent="0.3">
      <c r="A355" s="13" t="s">
        <v>558</v>
      </c>
      <c r="B355" s="13" t="s">
        <v>558</v>
      </c>
      <c r="C355" s="12" t="s">
        <v>687</v>
      </c>
      <c r="D355" s="12" t="s">
        <v>13</v>
      </c>
      <c r="E355" s="12"/>
      <c r="F355" s="12"/>
      <c r="G355" s="12" t="s">
        <v>686</v>
      </c>
      <c r="H355" s="12" t="s">
        <v>673</v>
      </c>
      <c r="I355" s="11">
        <v>2721393.532754865</v>
      </c>
      <c r="J355" s="11">
        <v>236474.44253887859</v>
      </c>
      <c r="K355" s="11">
        <v>0</v>
      </c>
      <c r="L355" s="11">
        <v>951406.06617790263</v>
      </c>
      <c r="M355" s="11">
        <v>184260.84983179835</v>
      </c>
      <c r="N355" s="11">
        <v>0</v>
      </c>
      <c r="O355" s="11">
        <v>829108.72464194614</v>
      </c>
      <c r="P355" s="11">
        <v>182422.46881915658</v>
      </c>
      <c r="Q355" s="11">
        <v>0</v>
      </c>
      <c r="R355" s="11">
        <v>896318.03769257327</v>
      </c>
      <c r="S355" s="11">
        <v>183222.18229534428</v>
      </c>
      <c r="T355" s="11">
        <v>0</v>
      </c>
      <c r="U355" s="11">
        <v>885535.50016273605</v>
      </c>
      <c r="V355" s="11">
        <v>183492.47360456517</v>
      </c>
      <c r="W355" s="11">
        <v>0</v>
      </c>
    </row>
    <row r="356" spans="1:23" ht="16.2" x14ac:dyDescent="0.3">
      <c r="A356" s="13" t="s">
        <v>559</v>
      </c>
      <c r="B356" s="13" t="s">
        <v>559</v>
      </c>
      <c r="C356" s="12" t="s">
        <v>626</v>
      </c>
      <c r="D356" s="12" t="s">
        <v>28</v>
      </c>
      <c r="E356" s="12" t="s">
        <v>14</v>
      </c>
      <c r="F356" s="12"/>
      <c r="G356" s="12"/>
      <c r="H356" s="12" t="s">
        <v>685</v>
      </c>
      <c r="I356" s="11">
        <v>36262.814162627328</v>
      </c>
      <c r="J356" s="11">
        <v>70021.947431638837</v>
      </c>
      <c r="K356" s="11">
        <v>33759.133269011509</v>
      </c>
      <c r="L356" s="11">
        <v>34215.048170754861</v>
      </c>
      <c r="M356" s="11">
        <v>70504.26404583054</v>
      </c>
      <c r="N356" s="11">
        <v>36289.215875075679</v>
      </c>
      <c r="O356" s="11">
        <v>92764.434613173376</v>
      </c>
      <c r="P356" s="11">
        <v>71048.80853323717</v>
      </c>
      <c r="Q356" s="11">
        <v>0</v>
      </c>
      <c r="R356" s="11">
        <v>33793.972135645126</v>
      </c>
      <c r="S356" s="11">
        <v>70492.184639238374</v>
      </c>
      <c r="T356" s="11">
        <v>36698.212503593248</v>
      </c>
      <c r="U356" s="11">
        <v>92764.434613173376</v>
      </c>
      <c r="V356" s="11">
        <v>71049.349739478857</v>
      </c>
      <c r="W356" s="11">
        <v>0</v>
      </c>
    </row>
    <row r="357" spans="1:23" ht="16.2" x14ac:dyDescent="0.3">
      <c r="A357" s="13" t="s">
        <v>560</v>
      </c>
      <c r="B357" s="13" t="s">
        <v>560</v>
      </c>
      <c r="C357" s="12" t="s">
        <v>209</v>
      </c>
      <c r="D357" s="12" t="s">
        <v>13</v>
      </c>
      <c r="E357" s="12"/>
      <c r="F357" s="12"/>
      <c r="G357" s="12"/>
      <c r="H357" s="12" t="s">
        <v>684</v>
      </c>
      <c r="I357" s="11">
        <v>540529.00482846657</v>
      </c>
      <c r="J357" s="11">
        <v>1757974.5880715919</v>
      </c>
      <c r="K357" s="11">
        <v>1217445.5832431254</v>
      </c>
      <c r="L357" s="11">
        <v>3196593.2221231656</v>
      </c>
      <c r="M357" s="11">
        <v>1823155.3877807178</v>
      </c>
      <c r="N357" s="11">
        <v>0</v>
      </c>
      <c r="O357" s="11">
        <v>2780878.9498354769</v>
      </c>
      <c r="P357" s="11">
        <v>1817056.345166808</v>
      </c>
      <c r="Q357" s="11">
        <v>0</v>
      </c>
      <c r="R357" s="11">
        <v>3013594.6980636911</v>
      </c>
      <c r="S357" s="11">
        <v>1819781.2302431632</v>
      </c>
      <c r="T357" s="11">
        <v>0</v>
      </c>
      <c r="U357" s="11">
        <v>2968463.3127664402</v>
      </c>
      <c r="V357" s="11">
        <v>1820537.6006387498</v>
      </c>
      <c r="W357" s="11">
        <v>0</v>
      </c>
    </row>
    <row r="358" spans="1:23" ht="16.2" x14ac:dyDescent="0.3">
      <c r="A358" s="13" t="s">
        <v>561</v>
      </c>
      <c r="B358" s="13" t="s">
        <v>561</v>
      </c>
      <c r="C358" s="12" t="s">
        <v>210</v>
      </c>
      <c r="D358" s="12" t="s">
        <v>13</v>
      </c>
      <c r="E358" s="12" t="s">
        <v>14</v>
      </c>
      <c r="F358" s="12"/>
      <c r="G358" s="12"/>
      <c r="H358" s="12" t="s">
        <v>683</v>
      </c>
      <c r="I358" s="11">
        <v>37356.245182897204</v>
      </c>
      <c r="J358" s="11">
        <v>132132.9338834692</v>
      </c>
      <c r="K358" s="11">
        <v>94776.688700572005</v>
      </c>
      <c r="L358" s="11">
        <v>52115.059059741288</v>
      </c>
      <c r="M358" s="11">
        <v>132975.87321649294</v>
      </c>
      <c r="N358" s="11">
        <v>80860.814156751643</v>
      </c>
      <c r="O358" s="11">
        <v>140350.27203222684</v>
      </c>
      <c r="P358" s="11">
        <v>134103.24129847717</v>
      </c>
      <c r="Q358" s="11">
        <v>0</v>
      </c>
      <c r="R358" s="11">
        <v>51312.498203731309</v>
      </c>
      <c r="S358" s="11">
        <v>132952.20003628044</v>
      </c>
      <c r="T358" s="11">
        <v>81639.701832549123</v>
      </c>
      <c r="U358" s="11">
        <v>140350.27203222684</v>
      </c>
      <c r="V358" s="11">
        <v>134104.79153047502</v>
      </c>
      <c r="W358" s="11">
        <v>0</v>
      </c>
    </row>
    <row r="359" spans="1:23" ht="16.2" x14ac:dyDescent="0.3">
      <c r="A359" s="13" t="s">
        <v>562</v>
      </c>
      <c r="B359" s="13" t="s">
        <v>562</v>
      </c>
      <c r="C359" s="12" t="s">
        <v>682</v>
      </c>
      <c r="D359" s="12" t="s">
        <v>13</v>
      </c>
      <c r="E359" s="12"/>
      <c r="F359" s="12"/>
      <c r="G359" s="12"/>
      <c r="H359" s="12" t="s">
        <v>672</v>
      </c>
      <c r="I359" s="11">
        <v>413791.61036231479</v>
      </c>
      <c r="J359" s="11">
        <v>390694.24920233793</v>
      </c>
      <c r="K359" s="11">
        <v>0</v>
      </c>
      <c r="L359" s="11">
        <v>1214998.3532254591</v>
      </c>
      <c r="M359" s="11">
        <v>411082.87780023168</v>
      </c>
      <c r="N359" s="11">
        <v>0</v>
      </c>
      <c r="O359" s="11">
        <v>1023129.1927635142</v>
      </c>
      <c r="P359" s="11">
        <v>408866.24601338047</v>
      </c>
      <c r="Q359" s="11">
        <v>0</v>
      </c>
      <c r="R359" s="11">
        <v>1137705.3480682611</v>
      </c>
      <c r="S359" s="11">
        <v>409908.35833573504</v>
      </c>
      <c r="T359" s="11">
        <v>0</v>
      </c>
      <c r="U359" s="11">
        <v>1101939.9714994465</v>
      </c>
      <c r="V359" s="11">
        <v>410071.67203887133</v>
      </c>
      <c r="W359" s="11">
        <v>0</v>
      </c>
    </row>
    <row r="360" spans="1:23" ht="16.2" x14ac:dyDescent="0.3">
      <c r="A360" s="13" t="s">
        <v>681</v>
      </c>
      <c r="B360" s="13" t="s">
        <v>681</v>
      </c>
      <c r="C360" s="12" t="s">
        <v>680</v>
      </c>
      <c r="D360" s="12" t="s">
        <v>13</v>
      </c>
      <c r="E360" s="12"/>
      <c r="F360" s="12"/>
      <c r="G360" s="12"/>
      <c r="H360" s="12" t="s">
        <v>671</v>
      </c>
      <c r="I360" s="11">
        <v>0</v>
      </c>
      <c r="J360" s="11">
        <v>0</v>
      </c>
      <c r="K360" s="11">
        <v>0</v>
      </c>
      <c r="L360" s="11">
        <v>27232.255681504335</v>
      </c>
      <c r="M360" s="11">
        <v>0</v>
      </c>
      <c r="N360" s="11">
        <v>0</v>
      </c>
      <c r="O360" s="11">
        <v>20871.297045472751</v>
      </c>
      <c r="P360" s="11">
        <v>0</v>
      </c>
      <c r="Q360" s="11">
        <v>0</v>
      </c>
      <c r="R360" s="11">
        <v>25249.948318559829</v>
      </c>
      <c r="S360" s="11">
        <v>0</v>
      </c>
      <c r="T360" s="11">
        <v>0</v>
      </c>
      <c r="U360" s="11">
        <v>22876.106011696866</v>
      </c>
      <c r="V360" s="11">
        <v>0</v>
      </c>
      <c r="W360" s="11">
        <v>0</v>
      </c>
    </row>
    <row r="361" spans="1:23" ht="16.2" x14ac:dyDescent="0.3">
      <c r="A361" s="13" t="s">
        <v>563</v>
      </c>
      <c r="B361" s="13" t="s">
        <v>563</v>
      </c>
      <c r="C361" s="12" t="s">
        <v>211</v>
      </c>
      <c r="D361" s="12" t="s">
        <v>28</v>
      </c>
      <c r="E361" s="12" t="s">
        <v>14</v>
      </c>
      <c r="F361" s="12"/>
      <c r="G361" s="12"/>
      <c r="H361" s="12" t="s">
        <v>679</v>
      </c>
      <c r="I361" s="11">
        <v>30942.012307249839</v>
      </c>
      <c r="J361" s="11">
        <v>182912.35183522129</v>
      </c>
      <c r="K361" s="11">
        <v>151970.33952797146</v>
      </c>
      <c r="L361" s="11">
        <v>67403.875750452644</v>
      </c>
      <c r="M361" s="11">
        <v>183510.85060407646</v>
      </c>
      <c r="N361" s="11">
        <v>116106.97485362382</v>
      </c>
      <c r="O361" s="11">
        <v>192092.89700413472</v>
      </c>
      <c r="P361" s="11">
        <v>185011.85774922598</v>
      </c>
      <c r="Q361" s="11">
        <v>0</v>
      </c>
      <c r="R361" s="11">
        <v>66916.55675225392</v>
      </c>
      <c r="S361" s="11">
        <v>183495.64564578127</v>
      </c>
      <c r="T361" s="11">
        <v>116579.08889352735</v>
      </c>
      <c r="U361" s="11">
        <v>192092.89700413472</v>
      </c>
      <c r="V361" s="11">
        <v>185013.69762914194</v>
      </c>
      <c r="W361" s="11">
        <v>0</v>
      </c>
    </row>
    <row r="362" spans="1:23" ht="16.2" x14ac:dyDescent="0.3">
      <c r="A362" s="13" t="s">
        <v>564</v>
      </c>
      <c r="B362" s="13" t="s">
        <v>564</v>
      </c>
      <c r="C362" s="12" t="s">
        <v>627</v>
      </c>
      <c r="D362" s="12" t="s">
        <v>13</v>
      </c>
      <c r="E362" s="12" t="s">
        <v>14</v>
      </c>
      <c r="F362" s="12"/>
      <c r="G362" s="12"/>
      <c r="H362" s="12" t="s">
        <v>678</v>
      </c>
      <c r="I362" s="11">
        <v>125317.33377172738</v>
      </c>
      <c r="J362" s="11">
        <v>133462.33516307452</v>
      </c>
      <c r="K362" s="11">
        <v>8145.0013913471339</v>
      </c>
      <c r="L362" s="11">
        <v>112917.45121025122</v>
      </c>
      <c r="M362" s="11">
        <v>133173.99591149014</v>
      </c>
      <c r="N362" s="11">
        <v>20256.54470123892</v>
      </c>
      <c r="O362" s="11">
        <v>142473.3302263486</v>
      </c>
      <c r="P362" s="11">
        <v>133978.4161591556</v>
      </c>
      <c r="Q362" s="11">
        <v>0</v>
      </c>
      <c r="R362" s="11">
        <v>108757.71021660624</v>
      </c>
      <c r="S362" s="11">
        <v>133057.61039835843</v>
      </c>
      <c r="T362" s="11">
        <v>24299.900181752193</v>
      </c>
      <c r="U362" s="11">
        <v>145609.96345306197</v>
      </c>
      <c r="V362" s="11">
        <v>134066.8365210034</v>
      </c>
      <c r="W362" s="11">
        <v>0</v>
      </c>
    </row>
    <row r="363" spans="1:23" ht="16.2" x14ac:dyDescent="0.3">
      <c r="A363" s="13" t="s">
        <v>565</v>
      </c>
      <c r="B363" s="13" t="s">
        <v>565</v>
      </c>
      <c r="C363" s="12" t="s">
        <v>212</v>
      </c>
      <c r="D363" s="12" t="s">
        <v>13</v>
      </c>
      <c r="E363" s="12"/>
      <c r="F363" s="12"/>
      <c r="G363" s="12"/>
      <c r="H363" s="12" t="s">
        <v>673</v>
      </c>
      <c r="I363" s="11">
        <v>7029500.3815399455</v>
      </c>
      <c r="J363" s="11">
        <v>547434.82838900946</v>
      </c>
      <c r="K363" s="11">
        <v>0</v>
      </c>
      <c r="L363" s="11">
        <v>1977523.5073906668</v>
      </c>
      <c r="M363" s="11">
        <v>397157.16180759337</v>
      </c>
      <c r="N363" s="11">
        <v>0</v>
      </c>
      <c r="O363" s="11">
        <v>1727908.9941644385</v>
      </c>
      <c r="P363" s="11">
        <v>392956.28614749818</v>
      </c>
      <c r="Q363" s="11">
        <v>0</v>
      </c>
      <c r="R363" s="11">
        <v>1867415.6523400373</v>
      </c>
      <c r="S363" s="11">
        <v>394955.00682679826</v>
      </c>
      <c r="T363" s="11">
        <v>0</v>
      </c>
      <c r="U363" s="11">
        <v>1841029.6022807469</v>
      </c>
      <c r="V363" s="11">
        <v>395232.10978366935</v>
      </c>
      <c r="W363" s="11">
        <v>0</v>
      </c>
    </row>
    <row r="364" spans="1:23" ht="16.2" x14ac:dyDescent="0.3">
      <c r="A364" s="13" t="s">
        <v>566</v>
      </c>
      <c r="B364" s="13" t="s">
        <v>566</v>
      </c>
      <c r="C364" s="12" t="s">
        <v>213</v>
      </c>
      <c r="D364" s="12" t="s">
        <v>28</v>
      </c>
      <c r="E364" s="12" t="s">
        <v>14</v>
      </c>
      <c r="F364" s="12"/>
      <c r="G364" s="12"/>
      <c r="H364" s="12" t="s">
        <v>677</v>
      </c>
      <c r="I364" s="11">
        <v>27372.499902187363</v>
      </c>
      <c r="J364" s="11">
        <v>116946.67010026274</v>
      </c>
      <c r="K364" s="11">
        <v>89574.170198075371</v>
      </c>
      <c r="L364" s="11">
        <v>88894.841252492319</v>
      </c>
      <c r="M364" s="11">
        <v>118261.70419585692</v>
      </c>
      <c r="N364" s="11">
        <v>29366.862943364598</v>
      </c>
      <c r="O364" s="11">
        <v>195557.33363600189</v>
      </c>
      <c r="P364" s="11">
        <v>119603.98152114853</v>
      </c>
      <c r="Q364" s="11">
        <v>0</v>
      </c>
      <c r="R364" s="11">
        <v>86101.452692977502</v>
      </c>
      <c r="S364" s="11">
        <v>118183.91554291586</v>
      </c>
      <c r="T364" s="11">
        <v>32082.462849938354</v>
      </c>
      <c r="U364" s="11">
        <v>196345.12350616578</v>
      </c>
      <c r="V364" s="11">
        <v>119626.66992780553</v>
      </c>
      <c r="W364" s="11">
        <v>0</v>
      </c>
    </row>
    <row r="365" spans="1:23" ht="16.2" x14ac:dyDescent="0.3">
      <c r="A365" s="13" t="s">
        <v>567</v>
      </c>
      <c r="B365" s="13" t="s">
        <v>567</v>
      </c>
      <c r="C365" s="12" t="s">
        <v>214</v>
      </c>
      <c r="D365" s="12" t="s">
        <v>13</v>
      </c>
      <c r="E365" s="12"/>
      <c r="F365" s="12"/>
      <c r="G365" s="12"/>
      <c r="H365" s="12" t="s">
        <v>653</v>
      </c>
      <c r="I365" s="11">
        <v>0</v>
      </c>
      <c r="J365" s="11">
        <v>15467.829930588376</v>
      </c>
      <c r="K365" s="11">
        <v>15467.829930588376</v>
      </c>
      <c r="L365" s="11">
        <v>61399.511899683857</v>
      </c>
      <c r="M365" s="11">
        <v>16392.019909398619</v>
      </c>
      <c r="N365" s="11">
        <v>0</v>
      </c>
      <c r="O365" s="11">
        <v>50488.64261207969</v>
      </c>
      <c r="P365" s="11">
        <v>16270.459724145088</v>
      </c>
      <c r="Q365" s="11">
        <v>0</v>
      </c>
      <c r="R365" s="11">
        <v>56997.40495706036</v>
      </c>
      <c r="S365" s="11">
        <v>16326.563186966498</v>
      </c>
      <c r="T365" s="11">
        <v>0</v>
      </c>
      <c r="U365" s="11">
        <v>54952.378181712025</v>
      </c>
      <c r="V365" s="11">
        <v>16336.970930996162</v>
      </c>
      <c r="W365" s="11">
        <v>0</v>
      </c>
    </row>
    <row r="366" spans="1:23" ht="16.2" x14ac:dyDescent="0.3">
      <c r="A366" s="15" t="s">
        <v>235</v>
      </c>
      <c r="B366" s="13" t="s">
        <v>235</v>
      </c>
      <c r="C366" s="12" t="s">
        <v>676</v>
      </c>
      <c r="D366" s="12" t="s">
        <v>219</v>
      </c>
      <c r="E366" s="12"/>
      <c r="F366" s="12"/>
      <c r="G366" s="12"/>
      <c r="H366" s="12" t="s">
        <v>675</v>
      </c>
      <c r="I366" s="11">
        <v>11418.094095156852</v>
      </c>
      <c r="J366" s="11">
        <v>8118.019193576446</v>
      </c>
      <c r="K366" s="11">
        <v>0</v>
      </c>
      <c r="L366" s="11">
        <v>28829.442234416783</v>
      </c>
      <c r="M366" s="11">
        <v>8584.9565675065423</v>
      </c>
      <c r="N366" s="11">
        <v>0</v>
      </c>
      <c r="O366" s="11">
        <v>24137.763193236518</v>
      </c>
      <c r="P366" s="11">
        <v>8531.6805584962021</v>
      </c>
      <c r="Q366" s="11">
        <v>0</v>
      </c>
      <c r="R366" s="11">
        <v>26971.332244904224</v>
      </c>
      <c r="S366" s="11">
        <v>8557.4956009599846</v>
      </c>
      <c r="T366" s="11">
        <v>0</v>
      </c>
      <c r="U366" s="11">
        <v>25995.873182749088</v>
      </c>
      <c r="V366" s="11">
        <v>8559.1405558426486</v>
      </c>
      <c r="W366" s="11">
        <v>0</v>
      </c>
    </row>
    <row r="367" spans="1:23" ht="16.2" x14ac:dyDescent="0.3">
      <c r="A367" s="13" t="s">
        <v>568</v>
      </c>
      <c r="B367" s="13" t="s">
        <v>568</v>
      </c>
      <c r="C367" s="12" t="s">
        <v>674</v>
      </c>
      <c r="D367" s="12" t="s">
        <v>13</v>
      </c>
      <c r="E367" s="12"/>
      <c r="F367" s="12"/>
      <c r="G367" s="12"/>
      <c r="H367" s="12" t="s">
        <v>673</v>
      </c>
      <c r="I367" s="11">
        <v>140133.81324283834</v>
      </c>
      <c r="J367" s="11">
        <v>544157.45349793951</v>
      </c>
      <c r="K367" s="11">
        <v>404023.64025510114</v>
      </c>
      <c r="L367" s="11">
        <v>1220366.7363028419</v>
      </c>
      <c r="M367" s="11">
        <v>568160.90267954941</v>
      </c>
      <c r="N367" s="11">
        <v>0</v>
      </c>
      <c r="O367" s="11">
        <v>1062893.9214104745</v>
      </c>
      <c r="P367" s="11">
        <v>566071.28441898408</v>
      </c>
      <c r="Q367" s="11">
        <v>0</v>
      </c>
      <c r="R367" s="11">
        <v>1152412.9639852801</v>
      </c>
      <c r="S367" s="11">
        <v>566989.27335635899</v>
      </c>
      <c r="T367" s="11">
        <v>0</v>
      </c>
      <c r="U367" s="11">
        <v>1132635.3166445554</v>
      </c>
      <c r="V367" s="11">
        <v>567284.10031266208</v>
      </c>
      <c r="W367" s="11">
        <v>0</v>
      </c>
    </row>
    <row r="368" spans="1:23" ht="16.2" x14ac:dyDescent="0.3">
      <c r="A368" s="13" t="s">
        <v>569</v>
      </c>
      <c r="B368" s="13" t="s">
        <v>569</v>
      </c>
      <c r="C368" s="12" t="s">
        <v>215</v>
      </c>
      <c r="D368" s="12" t="s">
        <v>13</v>
      </c>
      <c r="E368" s="12"/>
      <c r="F368" s="12"/>
      <c r="G368" s="12"/>
      <c r="H368" s="12" t="s">
        <v>672</v>
      </c>
      <c r="I368" s="11">
        <v>0</v>
      </c>
      <c r="J368" s="11">
        <v>159030.47332693683</v>
      </c>
      <c r="K368" s="11">
        <v>159030.47332693683</v>
      </c>
      <c r="L368" s="11">
        <v>678521.07685892819</v>
      </c>
      <c r="M368" s="11">
        <v>167667.68229838871</v>
      </c>
      <c r="N368" s="11">
        <v>0</v>
      </c>
      <c r="O368" s="11">
        <v>552077.13431152073</v>
      </c>
      <c r="P368" s="11">
        <v>166531.58672327196</v>
      </c>
      <c r="Q368" s="11">
        <v>0</v>
      </c>
      <c r="R368" s="11">
        <v>629758.5839916917</v>
      </c>
      <c r="S368" s="11">
        <v>167055.93056630174</v>
      </c>
      <c r="T368" s="11">
        <v>0</v>
      </c>
      <c r="U368" s="11">
        <v>601502.04348079045</v>
      </c>
      <c r="V368" s="11">
        <v>167153.18771041819</v>
      </c>
      <c r="W368" s="11">
        <v>0</v>
      </c>
    </row>
    <row r="369" spans="1:23" ht="16.2" x14ac:dyDescent="0.3">
      <c r="A369" s="13" t="s">
        <v>570</v>
      </c>
      <c r="B369" s="13" t="s">
        <v>570</v>
      </c>
      <c r="C369" s="12" t="s">
        <v>216</v>
      </c>
      <c r="D369" s="12" t="s">
        <v>13</v>
      </c>
      <c r="E369" s="12"/>
      <c r="F369" s="12"/>
      <c r="G369" s="12"/>
      <c r="H369" s="12" t="s">
        <v>671</v>
      </c>
      <c r="I369" s="11">
        <v>179236.24610630778</v>
      </c>
      <c r="J369" s="11">
        <v>1005901.4807787437</v>
      </c>
      <c r="K369" s="11">
        <v>826665.23467243602</v>
      </c>
      <c r="L369" s="11">
        <v>2662369.217233934</v>
      </c>
      <c r="M369" s="11">
        <v>1056709.931465049</v>
      </c>
      <c r="N369" s="11">
        <v>0</v>
      </c>
      <c r="O369" s="11">
        <v>2334216.1708425889</v>
      </c>
      <c r="P369" s="11">
        <v>1051785.1355489483</v>
      </c>
      <c r="Q369" s="11">
        <v>0</v>
      </c>
      <c r="R369" s="11">
        <v>2515269.1385026574</v>
      </c>
      <c r="S369" s="11">
        <v>1053940.6667541175</v>
      </c>
      <c r="T369" s="11">
        <v>0</v>
      </c>
      <c r="U369" s="11">
        <v>2485271.9913987541</v>
      </c>
      <c r="V369" s="11">
        <v>1054648.5399781985</v>
      </c>
      <c r="W369" s="11">
        <v>0</v>
      </c>
    </row>
    <row r="370" spans="1:23" ht="16.2" x14ac:dyDescent="0.3">
      <c r="A370" s="13" t="s">
        <v>571</v>
      </c>
      <c r="B370" s="13" t="s">
        <v>571</v>
      </c>
      <c r="C370" s="12" t="s">
        <v>217</v>
      </c>
      <c r="D370" s="12" t="s">
        <v>28</v>
      </c>
      <c r="E370" s="12" t="s">
        <v>14</v>
      </c>
      <c r="F370" s="12"/>
      <c r="G370" s="12"/>
      <c r="H370" s="12" t="s">
        <v>670</v>
      </c>
      <c r="I370" s="11">
        <v>77828.319455419303</v>
      </c>
      <c r="J370" s="11">
        <v>113262.03126268933</v>
      </c>
      <c r="K370" s="11">
        <v>35433.711807270025</v>
      </c>
      <c r="L370" s="11">
        <v>42473.581895905285</v>
      </c>
      <c r="M370" s="11">
        <v>112587.60661019299</v>
      </c>
      <c r="N370" s="11">
        <v>70114.024714287705</v>
      </c>
      <c r="O370" s="11">
        <v>114701.09921272732</v>
      </c>
      <c r="P370" s="11">
        <v>113678.67027021514</v>
      </c>
      <c r="Q370" s="11">
        <v>0</v>
      </c>
      <c r="R370" s="11">
        <v>42022.818985662278</v>
      </c>
      <c r="S370" s="11">
        <v>112573.96851975622</v>
      </c>
      <c r="T370" s="11">
        <v>70551.149534093944</v>
      </c>
      <c r="U370" s="11">
        <v>114701.09921272732</v>
      </c>
      <c r="V370" s="11">
        <v>113679.91443740242</v>
      </c>
      <c r="W370" s="11">
        <v>0</v>
      </c>
    </row>
    <row r="371" spans="1:23" ht="16.2" x14ac:dyDescent="0.3">
      <c r="A371" s="13" t="s">
        <v>572</v>
      </c>
      <c r="B371" s="13" t="s">
        <v>572</v>
      </c>
      <c r="C371" s="12" t="s">
        <v>639</v>
      </c>
      <c r="D371" s="12" t="s">
        <v>28</v>
      </c>
      <c r="E371" s="12" t="s">
        <v>14</v>
      </c>
      <c r="F371" s="12"/>
      <c r="G371" s="12"/>
      <c r="H371" s="12" t="s">
        <v>669</v>
      </c>
      <c r="I371" s="11">
        <v>51673.609511331641</v>
      </c>
      <c r="J371" s="11">
        <v>75002.266548540036</v>
      </c>
      <c r="K371" s="11">
        <v>23328.657037208395</v>
      </c>
      <c r="L371" s="11">
        <v>59105.578134710217</v>
      </c>
      <c r="M371" s="11">
        <v>75186.111178191088</v>
      </c>
      <c r="N371" s="11">
        <v>16080.533043480871</v>
      </c>
      <c r="O371" s="11">
        <v>134904.89916472466</v>
      </c>
      <c r="P371" s="11">
        <v>76114.421629575751</v>
      </c>
      <c r="Q371" s="11">
        <v>0</v>
      </c>
      <c r="R371" s="11">
        <v>57644.729890422852</v>
      </c>
      <c r="S371" s="11">
        <v>75145.217611884073</v>
      </c>
      <c r="T371" s="11">
        <v>17500.487721461221</v>
      </c>
      <c r="U371" s="11">
        <v>135611.92406523193</v>
      </c>
      <c r="V371" s="11">
        <v>76134.676740276278</v>
      </c>
      <c r="W371" s="11">
        <v>0</v>
      </c>
    </row>
    <row r="372" spans="1:23" ht="16.2" x14ac:dyDescent="0.3">
      <c r="A372" s="13" t="s">
        <v>573</v>
      </c>
      <c r="B372" s="13" t="s">
        <v>573</v>
      </c>
      <c r="C372" s="12" t="s">
        <v>668</v>
      </c>
      <c r="D372" s="12" t="s">
        <v>13</v>
      </c>
      <c r="E372" s="12"/>
      <c r="F372" s="12"/>
      <c r="G372" s="12"/>
      <c r="H372" s="12" t="s">
        <v>667</v>
      </c>
      <c r="I372" s="11">
        <v>0</v>
      </c>
      <c r="J372" s="11">
        <v>141876.36171747543</v>
      </c>
      <c r="K372" s="11">
        <v>141876.36171747543</v>
      </c>
      <c r="L372" s="11">
        <v>679349.65366896149</v>
      </c>
      <c r="M372" s="11">
        <v>149664.35442866478</v>
      </c>
      <c r="N372" s="11">
        <v>0</v>
      </c>
      <c r="O372" s="11">
        <v>549563.28712016053</v>
      </c>
      <c r="P372" s="11">
        <v>148639.96365566753</v>
      </c>
      <c r="Q372" s="11">
        <v>0</v>
      </c>
      <c r="R372" s="11">
        <v>630465.05654575839</v>
      </c>
      <c r="S372" s="11">
        <v>149112.75184025278</v>
      </c>
      <c r="T372" s="11">
        <v>0</v>
      </c>
      <c r="U372" s="11">
        <v>599100.98573084781</v>
      </c>
      <c r="V372" s="11">
        <v>149200.44770609509</v>
      </c>
      <c r="W372" s="11">
        <v>0</v>
      </c>
    </row>
    <row r="373" spans="1:23" ht="16.2" x14ac:dyDescent="0.3">
      <c r="A373" s="13" t="s">
        <v>666</v>
      </c>
      <c r="B373" s="13" t="s">
        <v>666</v>
      </c>
      <c r="C373" s="12" t="s">
        <v>665</v>
      </c>
      <c r="D373" s="12" t="s">
        <v>13</v>
      </c>
      <c r="E373" s="12" t="s">
        <v>14</v>
      </c>
      <c r="F373" s="12"/>
      <c r="G373" s="12"/>
      <c r="H373" s="12" t="s">
        <v>664</v>
      </c>
      <c r="I373" s="11">
        <v>96659.003434320548</v>
      </c>
      <c r="J373" s="11">
        <v>0</v>
      </c>
      <c r="K373" s="11">
        <v>0</v>
      </c>
      <c r="L373" s="11">
        <v>88476.714510090169</v>
      </c>
      <c r="M373" s="11">
        <v>0</v>
      </c>
      <c r="N373" s="11">
        <v>0</v>
      </c>
      <c r="O373" s="11">
        <v>342989.03828479926</v>
      </c>
      <c r="P373" s="11">
        <v>0</v>
      </c>
      <c r="Q373" s="11">
        <v>0</v>
      </c>
      <c r="R373" s="11">
        <v>88476.714510090169</v>
      </c>
      <c r="S373" s="11">
        <v>0</v>
      </c>
      <c r="T373" s="11">
        <v>0</v>
      </c>
      <c r="U373" s="11">
        <v>342989.03828479926</v>
      </c>
      <c r="V373" s="11">
        <v>0</v>
      </c>
      <c r="W373" s="11">
        <v>0</v>
      </c>
    </row>
    <row r="374" spans="1:23" ht="16.2" x14ac:dyDescent="0.3">
      <c r="A374" s="13" t="s">
        <v>600</v>
      </c>
      <c r="B374" s="13" t="s">
        <v>600</v>
      </c>
      <c r="C374" s="12" t="s">
        <v>575</v>
      </c>
      <c r="D374" s="12" t="s">
        <v>13</v>
      </c>
      <c r="E374" s="12"/>
      <c r="F374" s="12"/>
      <c r="G374" s="12"/>
      <c r="H374" s="12" t="s">
        <v>653</v>
      </c>
      <c r="I374" s="11">
        <v>0</v>
      </c>
      <c r="J374" s="11">
        <v>0</v>
      </c>
      <c r="K374" s="11">
        <v>0</v>
      </c>
      <c r="L374" s="11">
        <v>224986.57752958318</v>
      </c>
      <c r="M374" s="11">
        <v>0</v>
      </c>
      <c r="N374" s="11">
        <v>0</v>
      </c>
      <c r="O374" s="11">
        <v>172433.81326114287</v>
      </c>
      <c r="P374" s="11">
        <v>0</v>
      </c>
      <c r="Q374" s="11">
        <v>0</v>
      </c>
      <c r="R374" s="11">
        <v>208609.21406705194</v>
      </c>
      <c r="S374" s="11">
        <v>0</v>
      </c>
      <c r="T374" s="11">
        <v>0</v>
      </c>
      <c r="U374" s="11">
        <v>188997.07974874909</v>
      </c>
      <c r="V374" s="11">
        <v>0</v>
      </c>
      <c r="W374" s="11">
        <v>0</v>
      </c>
    </row>
    <row r="375" spans="1:23" ht="16.2" x14ac:dyDescent="0.3">
      <c r="A375" s="13" t="s">
        <v>663</v>
      </c>
      <c r="B375" s="13" t="s">
        <v>663</v>
      </c>
      <c r="C375" s="12" t="s">
        <v>662</v>
      </c>
      <c r="D375" s="12" t="s">
        <v>13</v>
      </c>
      <c r="E375" s="12"/>
      <c r="F375" s="12" t="s">
        <v>661</v>
      </c>
      <c r="G375" s="12"/>
      <c r="H375" s="12" t="s">
        <v>660</v>
      </c>
      <c r="I375" s="11">
        <v>3336462.4708172646</v>
      </c>
      <c r="J375" s="11">
        <v>0</v>
      </c>
      <c r="K375" s="11">
        <v>0</v>
      </c>
      <c r="L375" s="11">
        <v>670749.49928436114</v>
      </c>
      <c r="M375" s="11">
        <v>0</v>
      </c>
      <c r="N375" s="11">
        <v>0</v>
      </c>
      <c r="O375" s="11">
        <v>514074.64025002409</v>
      </c>
      <c r="P375" s="11">
        <v>0</v>
      </c>
      <c r="Q375" s="11">
        <v>0</v>
      </c>
      <c r="R375" s="11">
        <v>621923.8828288801</v>
      </c>
      <c r="S375" s="11">
        <v>0</v>
      </c>
      <c r="T375" s="11">
        <v>0</v>
      </c>
      <c r="U375" s="11">
        <v>563454.48692827532</v>
      </c>
      <c r="V375" s="11">
        <v>0</v>
      </c>
      <c r="W375" s="11">
        <v>0</v>
      </c>
    </row>
    <row r="376" spans="1:23" ht="16.2" x14ac:dyDescent="0.3">
      <c r="A376" s="13" t="s">
        <v>314</v>
      </c>
      <c r="B376" s="13" t="s">
        <v>314</v>
      </c>
      <c r="C376" s="12" t="s">
        <v>659</v>
      </c>
      <c r="D376" s="12" t="s">
        <v>13</v>
      </c>
      <c r="E376" s="12"/>
      <c r="F376" s="12"/>
      <c r="G376" s="12"/>
      <c r="H376" s="12" t="s">
        <v>653</v>
      </c>
      <c r="I376" s="11">
        <v>1670001.8589268136</v>
      </c>
      <c r="J376" s="11">
        <v>122304.39253971129</v>
      </c>
      <c r="K376" s="11">
        <v>0</v>
      </c>
      <c r="L376" s="11">
        <v>472123.56166410109</v>
      </c>
      <c r="M376" s="11">
        <v>96823.870800783596</v>
      </c>
      <c r="N376" s="11">
        <v>0</v>
      </c>
      <c r="O376" s="11">
        <v>403606.95576478541</v>
      </c>
      <c r="P376" s="11">
        <v>95888.980595189903</v>
      </c>
      <c r="Q376" s="11">
        <v>0</v>
      </c>
      <c r="R376" s="11">
        <v>443179.49258801778</v>
      </c>
      <c r="S376" s="11">
        <v>96323.44582837545</v>
      </c>
      <c r="T376" s="11">
        <v>0</v>
      </c>
      <c r="U376" s="11">
        <v>433178.37571682804</v>
      </c>
      <c r="V376" s="11">
        <v>96403.30362378346</v>
      </c>
      <c r="W376" s="11">
        <v>0</v>
      </c>
    </row>
    <row r="377" spans="1:23" ht="16.2" x14ac:dyDescent="0.3">
      <c r="A377" s="14" t="s">
        <v>457</v>
      </c>
      <c r="B377" s="13" t="s">
        <v>457</v>
      </c>
      <c r="C377" s="12" t="s">
        <v>143</v>
      </c>
      <c r="D377" s="12" t="s">
        <v>28</v>
      </c>
      <c r="E377" s="12" t="s">
        <v>14</v>
      </c>
      <c r="F377" s="12"/>
      <c r="G377" s="12"/>
      <c r="H377" s="12" t="s">
        <v>658</v>
      </c>
      <c r="I377" s="11">
        <v>71399.786783068324</v>
      </c>
      <c r="J377" s="11">
        <v>51068.551071077476</v>
      </c>
      <c r="K377" s="11">
        <v>0</v>
      </c>
      <c r="L377" s="11">
        <v>14731.911912032423</v>
      </c>
      <c r="M377" s="11">
        <v>49527.914302427802</v>
      </c>
      <c r="N377" s="11">
        <v>34796.002390395377</v>
      </c>
      <c r="O377" s="11">
        <v>37566.108542256945</v>
      </c>
      <c r="P377" s="11">
        <v>50151.251727535579</v>
      </c>
      <c r="Q377" s="11">
        <v>12585.143185278634</v>
      </c>
      <c r="R377" s="11">
        <v>14731.911912032423</v>
      </c>
      <c r="S377" s="11">
        <v>49527.262622853916</v>
      </c>
      <c r="T377" s="11">
        <v>34795.350710821491</v>
      </c>
      <c r="U377" s="11">
        <v>37566.108542256945</v>
      </c>
      <c r="V377" s="11">
        <v>50151.91890514789</v>
      </c>
      <c r="W377" s="11">
        <v>12585.810362890945</v>
      </c>
    </row>
    <row r="378" spans="1:23" ht="16.2" x14ac:dyDescent="0.3">
      <c r="A378" s="13" t="s">
        <v>366</v>
      </c>
      <c r="B378" s="13" t="s">
        <v>366</v>
      </c>
      <c r="C378" s="12" t="s">
        <v>657</v>
      </c>
      <c r="D378" s="12" t="s">
        <v>13</v>
      </c>
      <c r="E378" s="12"/>
      <c r="F378" s="12"/>
      <c r="G378" s="12"/>
      <c r="H378" s="12" t="s">
        <v>653</v>
      </c>
      <c r="I378" s="11">
        <v>86426.930823299495</v>
      </c>
      <c r="J378" s="11">
        <v>1515710.5740390213</v>
      </c>
      <c r="K378" s="11">
        <v>1429283.6432157217</v>
      </c>
      <c r="L378" s="11">
        <v>3179867.8604294555</v>
      </c>
      <c r="M378" s="11">
        <v>1583192.6843802452</v>
      </c>
      <c r="N378" s="11">
        <v>0</v>
      </c>
      <c r="O378" s="11">
        <v>2807764.5093826642</v>
      </c>
      <c r="P378" s="11">
        <v>1577085.4870136925</v>
      </c>
      <c r="Q378" s="11">
        <v>0</v>
      </c>
      <c r="R378" s="11">
        <v>3008013.8254372468</v>
      </c>
      <c r="S378" s="11">
        <v>1579750.3387979129</v>
      </c>
      <c r="T378" s="11">
        <v>0</v>
      </c>
      <c r="U378" s="11">
        <v>2984472.7541971779</v>
      </c>
      <c r="V378" s="11">
        <v>1580646.5479292797</v>
      </c>
      <c r="W378" s="11">
        <v>0</v>
      </c>
    </row>
    <row r="379" spans="1:23" ht="16.2" x14ac:dyDescent="0.3">
      <c r="A379" s="13" t="s">
        <v>277</v>
      </c>
      <c r="B379" s="13" t="s">
        <v>277</v>
      </c>
      <c r="C379" s="12" t="s">
        <v>656</v>
      </c>
      <c r="D379" s="12" t="s">
        <v>28</v>
      </c>
      <c r="E379" s="12" t="s">
        <v>14</v>
      </c>
      <c r="F379" s="12"/>
      <c r="G379" s="12"/>
      <c r="H379" s="12" t="s">
        <v>655</v>
      </c>
      <c r="I379" s="11">
        <v>27777.6357822098</v>
      </c>
      <c r="J379" s="11">
        <v>63056.790466375605</v>
      </c>
      <c r="K379" s="11">
        <v>35279.154684165806</v>
      </c>
      <c r="L379" s="11">
        <v>30035.874411218396</v>
      </c>
      <c r="M379" s="11">
        <v>63037.373254266931</v>
      </c>
      <c r="N379" s="11">
        <v>33001.498843048539</v>
      </c>
      <c r="O379" s="11">
        <v>78558.340493030162</v>
      </c>
      <c r="P379" s="11">
        <v>63787.158294301204</v>
      </c>
      <c r="Q379" s="11">
        <v>0</v>
      </c>
      <c r="R379" s="11">
        <v>29694.786085294825</v>
      </c>
      <c r="S379" s="11">
        <v>63027.0452091919</v>
      </c>
      <c r="T379" s="11">
        <v>33332.259123897078</v>
      </c>
      <c r="U379" s="11">
        <v>78558.340493030162</v>
      </c>
      <c r="V379" s="11">
        <v>63788.116640017557</v>
      </c>
      <c r="W379" s="11">
        <v>0</v>
      </c>
    </row>
    <row r="380" spans="1:23" ht="16.2" x14ac:dyDescent="0.3">
      <c r="A380" s="13" t="s">
        <v>307</v>
      </c>
      <c r="B380" s="13" t="s">
        <v>307</v>
      </c>
      <c r="C380" s="12" t="s">
        <v>654</v>
      </c>
      <c r="D380" s="12" t="s">
        <v>13</v>
      </c>
      <c r="E380" s="12"/>
      <c r="F380" s="12"/>
      <c r="G380" s="12"/>
      <c r="H380" s="12" t="s">
        <v>653</v>
      </c>
      <c r="I380" s="11">
        <v>86869.378727970616</v>
      </c>
      <c r="J380" s="11">
        <v>722450.31110793771</v>
      </c>
      <c r="K380" s="11">
        <v>635580.93237996707</v>
      </c>
      <c r="L380" s="11">
        <v>1960331.0052108513</v>
      </c>
      <c r="M380" s="11">
        <v>759397.75744738616</v>
      </c>
      <c r="N380" s="11">
        <v>0</v>
      </c>
      <c r="O380" s="11">
        <v>1707013.3049221563</v>
      </c>
      <c r="P380" s="11">
        <v>755846.26499379962</v>
      </c>
      <c r="Q380" s="11">
        <v>0</v>
      </c>
      <c r="R380" s="11">
        <v>1849225.0658017825</v>
      </c>
      <c r="S380" s="11">
        <v>757405.35428953019</v>
      </c>
      <c r="T380" s="11">
        <v>0</v>
      </c>
      <c r="U380" s="11">
        <v>1820942.4663588635</v>
      </c>
      <c r="V380" s="11">
        <v>757904.11027283105</v>
      </c>
      <c r="W380" s="11">
        <v>0</v>
      </c>
    </row>
    <row r="381" spans="1:23" ht="16.2" x14ac:dyDescent="0.3">
      <c r="A381" s="13" t="s">
        <v>410</v>
      </c>
      <c r="B381" s="13" t="s">
        <v>410</v>
      </c>
      <c r="C381" s="12" t="s">
        <v>652</v>
      </c>
      <c r="D381" s="12" t="s">
        <v>13</v>
      </c>
      <c r="E381" s="12" t="s">
        <v>14</v>
      </c>
      <c r="F381" s="12"/>
      <c r="G381" s="12"/>
      <c r="H381" s="12" t="s">
        <v>651</v>
      </c>
      <c r="I381" s="11">
        <v>695676.13229733706</v>
      </c>
      <c r="J381" s="11">
        <v>304108.43456895318</v>
      </c>
      <c r="K381" s="11">
        <v>0</v>
      </c>
      <c r="L381" s="11">
        <v>269744.43518244801</v>
      </c>
      <c r="M381" s="11">
        <v>300264.68731563946</v>
      </c>
      <c r="N381" s="11">
        <v>30520.252133191447</v>
      </c>
      <c r="O381" s="11">
        <v>593142.90173459938</v>
      </c>
      <c r="P381" s="11">
        <v>303729.42110613454</v>
      </c>
      <c r="Q381" s="11">
        <v>0</v>
      </c>
      <c r="R381" s="11">
        <v>262116.26113558511</v>
      </c>
      <c r="S381" s="11">
        <v>300052.68821804743</v>
      </c>
      <c r="T381" s="11">
        <v>37936.427082462324</v>
      </c>
      <c r="U381" s="11">
        <v>595823.76147604128</v>
      </c>
      <c r="V381" s="11">
        <v>303805.26239516499</v>
      </c>
      <c r="W381" s="11">
        <v>0</v>
      </c>
    </row>
    <row r="382" spans="1:23" ht="16.2" x14ac:dyDescent="0.3">
      <c r="A382" s="13" t="s">
        <v>304</v>
      </c>
      <c r="B382" s="13" t="s">
        <v>304</v>
      </c>
      <c r="C382" s="12" t="s">
        <v>48</v>
      </c>
      <c r="D382" s="12" t="s">
        <v>13</v>
      </c>
      <c r="E382" s="12" t="s">
        <v>14</v>
      </c>
      <c r="F382" s="12"/>
      <c r="G382" s="12"/>
      <c r="H382" s="12" t="s">
        <v>650</v>
      </c>
      <c r="I382" s="11">
        <v>43256.847521201329</v>
      </c>
      <c r="J382" s="11">
        <v>154422.23302729966</v>
      </c>
      <c r="K382" s="11">
        <v>111165.38550609833</v>
      </c>
      <c r="L382" s="11">
        <v>46401.48468835558</v>
      </c>
      <c r="M382" s="11">
        <v>155364.48329792597</v>
      </c>
      <c r="N382" s="11">
        <v>108962.99860957038</v>
      </c>
      <c r="O382" s="11">
        <v>112834.89186983822</v>
      </c>
      <c r="P382" s="11">
        <v>156430.94797063153</v>
      </c>
      <c r="Q382" s="11">
        <v>43596.056100793314</v>
      </c>
      <c r="R382" s="11">
        <v>45371.422679319803</v>
      </c>
      <c r="S382" s="11">
        <v>155334.75123891776</v>
      </c>
      <c r="T382" s="11">
        <v>109963.32855959795</v>
      </c>
      <c r="U382" s="11">
        <v>112834.89186983822</v>
      </c>
      <c r="V382" s="11">
        <v>156432.26512002086</v>
      </c>
      <c r="W382" s="11">
        <v>43597.373250182645</v>
      </c>
    </row>
    <row r="383" spans="1:23" ht="16.2" x14ac:dyDescent="0.3">
      <c r="A383" s="13" t="s">
        <v>360</v>
      </c>
      <c r="B383" s="13" t="s">
        <v>360</v>
      </c>
      <c r="C383" s="12" t="s">
        <v>81</v>
      </c>
      <c r="D383" s="12" t="s">
        <v>13</v>
      </c>
      <c r="E383" s="12" t="s">
        <v>14</v>
      </c>
      <c r="F383" s="12"/>
      <c r="G383" s="12"/>
      <c r="H383" s="12" t="s">
        <v>649</v>
      </c>
      <c r="I383" s="11">
        <v>2206334.6565091987</v>
      </c>
      <c r="J383" s="11">
        <v>408120.05898741959</v>
      </c>
      <c r="K383" s="11">
        <v>0</v>
      </c>
      <c r="L383" s="11">
        <v>702397.42847694433</v>
      </c>
      <c r="M383" s="11">
        <v>367063.00615088904</v>
      </c>
      <c r="N383" s="11">
        <v>0</v>
      </c>
      <c r="O383" s="11">
        <v>1142920.3723673646</v>
      </c>
      <c r="P383" s="11">
        <v>373376.01973187737</v>
      </c>
      <c r="Q383" s="11">
        <v>0</v>
      </c>
      <c r="R383" s="11">
        <v>666914.41660935641</v>
      </c>
      <c r="S383" s="11">
        <v>366302.40394138393</v>
      </c>
      <c r="T383" s="11">
        <v>0</v>
      </c>
      <c r="U383" s="11">
        <v>1142920.3723673646</v>
      </c>
      <c r="V383" s="11">
        <v>373380.32071881177</v>
      </c>
      <c r="W383" s="11">
        <v>0</v>
      </c>
    </row>
    <row r="384" spans="1:23" ht="16.2" x14ac:dyDescent="0.3">
      <c r="A384" s="13"/>
      <c r="B384" s="30" t="s">
        <v>998</v>
      </c>
      <c r="C384" s="12" t="s">
        <v>648</v>
      </c>
      <c r="D384" s="12" t="s">
        <v>648</v>
      </c>
      <c r="E384" s="12"/>
      <c r="F384" s="12"/>
      <c r="G384" s="12"/>
      <c r="H384" s="12"/>
      <c r="I384" s="11"/>
      <c r="J384" s="11">
        <v>12550206.205230743</v>
      </c>
      <c r="K384" s="11">
        <v>12550206.205230743</v>
      </c>
      <c r="L384" s="11"/>
      <c r="M384" s="11">
        <v>12552684.436292719</v>
      </c>
      <c r="N384" s="11">
        <v>12552684.436292719</v>
      </c>
      <c r="O384" s="11">
        <v>35169855.73085624</v>
      </c>
      <c r="P384" s="11">
        <v>13219003.189199096</v>
      </c>
      <c r="Q384" s="11">
        <v>0</v>
      </c>
      <c r="R384" s="11">
        <v>35169855.73085624</v>
      </c>
      <c r="S384" s="11">
        <v>13219156.72279669</v>
      </c>
      <c r="T384" s="11">
        <v>0</v>
      </c>
      <c r="U384" s="11">
        <v>0</v>
      </c>
      <c r="V384" s="11">
        <v>12552539.424514636</v>
      </c>
      <c r="W384" s="11">
        <v>12552539.424514636</v>
      </c>
    </row>
    <row r="385" spans="1:23" ht="16.2" x14ac:dyDescent="0.3">
      <c r="A385" s="13"/>
      <c r="B385" s="30" t="s">
        <v>647</v>
      </c>
      <c r="C385" s="12" t="s">
        <v>647</v>
      </c>
      <c r="D385" s="12" t="s">
        <v>647</v>
      </c>
      <c r="E385" s="12"/>
      <c r="F385" s="12"/>
      <c r="G385" s="12"/>
      <c r="H385" s="12"/>
      <c r="I385" s="11"/>
      <c r="J385" s="11">
        <v>11676.231132730438</v>
      </c>
      <c r="K385" s="11">
        <v>11676.231132730438</v>
      </c>
      <c r="L385" s="11"/>
      <c r="M385" s="11">
        <v>11677.216741215614</v>
      </c>
      <c r="N385" s="11">
        <v>11677.216741215614</v>
      </c>
      <c r="O385" s="11">
        <v>73242.31454548506</v>
      </c>
      <c r="P385" s="11">
        <v>13085.443981795732</v>
      </c>
      <c r="Q385" s="11">
        <v>0</v>
      </c>
      <c r="R385" s="11">
        <v>73242.31454548506</v>
      </c>
      <c r="S385" s="11">
        <v>13085.524620790566</v>
      </c>
      <c r="T385" s="11">
        <v>0</v>
      </c>
      <c r="U385" s="11">
        <v>0</v>
      </c>
      <c r="V385" s="11">
        <v>11677.156705584433</v>
      </c>
      <c r="W385" s="11">
        <v>11677.156705584433</v>
      </c>
    </row>
  </sheetData>
  <autoFilter ref="A2:X385"/>
  <conditionalFormatting sqref="B1:B1048576">
    <cfRule type="duplicateValues" dxfId="0" priority="1"/>
  </conditionalFormatting>
  <pageMargins left="0.7" right="0.7" top="0.75" bottom="0.75" header="0.3" footer="0.3"/>
  <pageSetup paperSize="5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Final UPL Obligation Allocation</vt:lpstr>
      <vt:lpstr>UPL Debt Allocated by DY</vt:lpstr>
      <vt:lpstr>UC Withheld Payment by Hospital</vt:lpstr>
      <vt:lpstr>UPL Debt Allocation by Hospital</vt:lpstr>
      <vt:lpstr>Sum Pvot</vt:lpstr>
      <vt:lpstr>'Sum Pvot'!Print_Titles</vt:lpstr>
      <vt:lpstr>'UC Withheld Payment by Hospital'!Print_Titles</vt:lpstr>
      <vt:lpstr>'UPL Debt Allocation by Hospital'!Print_Titles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Fine,Mance (HHSC)</dc:creator>
  <cp:lastModifiedBy>Greenberg,Charles (HHSC)</cp:lastModifiedBy>
  <cp:lastPrinted>2019-04-16T18:51:46Z</cp:lastPrinted>
  <dcterms:created xsi:type="dcterms:W3CDTF">2019-04-01T20:08:41Z</dcterms:created>
  <dcterms:modified xsi:type="dcterms:W3CDTF">2019-05-16T18:58:35Z</dcterms:modified>
</cp:coreProperties>
</file>