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hidePivotFieldList="1" defaultThemeVersion="166925"/>
  <xr:revisionPtr revIDLastSave="0" documentId="13_ncr:1_{7A45BD63-8135-4E1C-900D-F9EE1D0549AC}" xr6:coauthVersionLast="47" xr6:coauthVersionMax="47" xr10:uidLastSave="{00000000-0000-0000-0000-000000000000}"/>
  <bookViews>
    <workbookView xWindow="-120" yWindow="-120" windowWidth="29040" windowHeight="15840" xr2:uid="{E441213C-A2A8-4B47-82E8-E6E26DED79F4}"/>
  </bookViews>
  <sheets>
    <sheet name="DY12 Advance Summary by SDA" sheetId="3" r:id="rId1"/>
    <sheet name="UC DY 12 Advanced Calculation" sheetId="2" r:id="rId2"/>
    <sheet name="Removed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1" hidden="1">'UC DY 12 Advanced Calculation'!$A$2:$Q$388</definedName>
    <definedName name="_SDA2004">#N/A</definedName>
    <definedName name="_whatisthis">[3]DIS00!#REF!</definedName>
    <definedName name="aaaaaa">[2]A83I!#REF!</definedName>
    <definedName name="adj_fact">#REF!</definedName>
    <definedName name="Aggregate_Cap_BR_Only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ase18">'[4]Base Payment Calculation'!$P$7</definedName>
    <definedName name="Base19">'[4]Base Payment Calculation'!$P$16</definedName>
    <definedName name="Base20">'[4]Base Payment Calculation'!$P$25</definedName>
    <definedName name="Base21">'[4]Base Payment Calculation'!$P$34</definedName>
    <definedName name="Base22">'[4]Base Payment Calculation'!$B$44</definedName>
    <definedName name="Base23">'[4]Base Payment Calculation'!$E$44</definedName>
    <definedName name="Base24">'[4]Base Payment Calculation'!$H$44</definedName>
    <definedName name="bbbbb">[3]DIS00!#REF!</definedName>
    <definedName name="BBDRP5_8">#N/A</definedName>
    <definedName name="BBDRREST">#N/A</definedName>
    <definedName name="BexarTotal">'[5]Bexar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ert_CCN">[6]Certification!$C$9</definedName>
    <definedName name="Cert_County">[6]Certification!$E$15</definedName>
    <definedName name="Cert_Hospital">[6]Certification!$C$5</definedName>
    <definedName name="Cert_NPI">[6]Certification!$C$11</definedName>
    <definedName name="Cert_TPI">[6]Certification!$C$13</definedName>
    <definedName name="Childrens_Adjustments">'[6]Medicaid Claims Data'!#REF!</definedName>
    <definedName name="combined_cap">#REF!</definedName>
    <definedName name="Component_3_data">#REF!</definedName>
    <definedName name="COPYMsUMMARY">#REF!</definedName>
    <definedName name="COUNTY">#N/A</definedName>
    <definedName name="Create_Summary_by_TPI">#REF!</definedName>
    <definedName name="CstRpt_B">[6]Certification!$E$32</definedName>
    <definedName name="CstRpt_E">[6]Certification!$E$34</definedName>
    <definedName name="CstRpt_S">[6]Certification!$E$36</definedName>
    <definedName name="Data_Year">[6]Certification!$C$42</definedName>
    <definedName name="_xlnm.Database">#REF!</definedName>
    <definedName name="Demo_Year">[6]Certification!$C$36</definedName>
    <definedName name="Documentation">'[7]3 - Review Tracker'!#REF!</definedName>
    <definedName name="DSH_Flag">[7]Checks!$L$3</definedName>
    <definedName name="DSH_IND">[8]Checks!$J$3</definedName>
    <definedName name="DSH_INFLATOR">'[6]Sched 4-DSH State Pmt Cap'!$B$24</definedName>
    <definedName name="DY_Begin">'[9]Austin Summary'!$N$22</definedName>
    <definedName name="DY_End">'[9]Austin Summary'!$P$22</definedName>
    <definedName name="DY11_">#REF!</definedName>
    <definedName name="eeeeee">#REF!</definedName>
    <definedName name="Estimated_HSL">'[10]Estimated HSL FFY 2011'!$A$2:$D$185</definedName>
    <definedName name="ExportDataSource">#REF!</definedName>
    <definedName name="fdsfd">#REF!</definedName>
    <definedName name="fff">#REF!</definedName>
    <definedName name="Final_Datasheet_03_05_2013">#REF!</definedName>
    <definedName name="FMAP_StateShr">#REF!</definedName>
    <definedName name="FYEnd">[6]Certification!$E$38</definedName>
    <definedName name="GENERAL">#REF!</definedName>
    <definedName name="HD_Tot_State_Local">'[6]Hospital Data'!$I$64+'[6]Hospital Data'!$I$85+'[6]Hospital Data'!$I$105</definedName>
    <definedName name="HD_TotRev_Allowable">'[6]Hospital Data'!$G$125</definedName>
    <definedName name="HOME">#REF!</definedName>
    <definedName name="HospitalClass">'[11]Hospital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ARRY">#REF!</definedName>
    <definedName name="LINE69">#REF!</definedName>
    <definedName name="MAP">#REF!</definedName>
    <definedName name="MCO_AdminFee">[12]FeeCalc!$B$7</definedName>
    <definedName name="MCO_PremiumTax">[12]FeeCalc!$B$8</definedName>
    <definedName name="nbdgd">#REF!</definedName>
    <definedName name="NPI_Ind">[8]Checks!$F$35</definedName>
    <definedName name="OffsetValue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Prgm_Year">[6]Certification!$C$38</definedName>
    <definedName name="_xlnm.Print_Area">#REF!</definedName>
    <definedName name="Print_Area_1">#REF!</definedName>
    <definedName name="Print_Area_MI">#REF!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iskMargin_STAR">[12]FeeCalc!$B$5</definedName>
    <definedName name="RiskMargin_STARPLUS">[12]FeeCalc!$B$6</definedName>
    <definedName name="rrrrrr">#REF!</definedName>
    <definedName name="SCH1A">#REF!</definedName>
    <definedName name="SDA_RATES_FOR_MAILOUT_II">#REF!</definedName>
    <definedName name="selection_adj">[13]Assumptions!$L$25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Fee">[12]FeeCalc!$B$10</definedName>
    <definedName name="STAR_MCO_Factor">[14]assumptions!$B$7</definedName>
    <definedName name="STARPLUS_Fee">[12]FeeCalc!$B$11</definedName>
    <definedName name="STARPLUS_MCO_Factor">[14]assumptions!$B$8</definedName>
    <definedName name="STATE_OWNED_with_Outlier_and_Inflation">#REF!</definedName>
    <definedName name="StateMatch">'[15]DSH Assumptions'!$B$10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MCO_Payments_and_Charges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'[16]Cost Report Settlements'!#REF!</definedName>
    <definedName name="trend">[13]Assumptions!$A$14:$D$19</definedName>
    <definedName name="tttttt">#REF!</definedName>
    <definedName name="UP">#REF!</definedName>
    <definedName name="YEAR_BEGIN_1">'[10]DSH Year Totals'!$A$4</definedName>
    <definedName name="YEAR_END_1">'[10]DSH Year Totals'!$B$4</definedName>
    <definedName name="YR2QRTS">#REF!</definedName>
    <definedName name="YR3QRTS">#REF!</definedName>
  </definedNames>
  <calcPr calcId="191028"/>
  <pivotCaches>
    <pivotCache cacheId="0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" i="2" l="1"/>
  <c r="J1" i="2" l="1"/>
  <c r="K1" i="2"/>
  <c r="L3" i="2" s="1"/>
  <c r="M3" i="2" s="1"/>
  <c r="L370" i="2"/>
  <c r="M370" i="2" s="1"/>
  <c r="L220" i="2"/>
  <c r="M220" i="2" s="1"/>
  <c r="L216" i="2"/>
  <c r="M216" i="2" s="1"/>
  <c r="L112" i="2"/>
  <c r="M112" i="2" s="1"/>
  <c r="L82" i="2"/>
  <c r="M82" i="2" s="1"/>
  <c r="L79" i="2"/>
  <c r="M79" i="2" s="1"/>
  <c r="L83" i="2"/>
  <c r="M83" i="2" s="1"/>
  <c r="L70" i="2"/>
  <c r="M70" i="2" s="1"/>
  <c r="L60" i="2"/>
  <c r="M60" i="2" s="1"/>
  <c r="L54" i="2"/>
  <c r="M54" i="2" s="1"/>
  <c r="L28" i="2"/>
  <c r="M28" i="2" s="1"/>
  <c r="L140" i="2"/>
  <c r="M140" i="2" s="1"/>
  <c r="L109" i="2"/>
  <c r="M109" i="2" s="1"/>
  <c r="L88" i="2"/>
  <c r="M88" i="2" s="1"/>
  <c r="L85" i="2"/>
  <c r="M85" i="2" s="1"/>
  <c r="L87" i="2"/>
  <c r="M87" i="2" s="1"/>
  <c r="L89" i="2"/>
  <c r="M89" i="2" s="1"/>
  <c r="L91" i="2"/>
  <c r="M91" i="2" s="1"/>
  <c r="L228" i="2"/>
  <c r="M228" i="2" s="1"/>
  <c r="L230" i="2"/>
  <c r="M230" i="2" s="1"/>
  <c r="L232" i="2"/>
  <c r="M232" i="2" s="1"/>
  <c r="L264" i="2"/>
  <c r="M264" i="2" s="1"/>
  <c r="L268" i="2"/>
  <c r="M268" i="2" s="1"/>
  <c r="L274" i="2"/>
  <c r="M274" i="2" s="1"/>
  <c r="L292" i="2"/>
  <c r="M292" i="2" s="1"/>
  <c r="L294" i="2"/>
  <c r="M294" i="2" s="1"/>
  <c r="L296" i="2"/>
  <c r="M296" i="2" s="1"/>
  <c r="L311" i="2"/>
  <c r="M311" i="2" s="1"/>
  <c r="L313" i="2"/>
  <c r="M313" i="2" s="1"/>
  <c r="L315" i="2"/>
  <c r="M315" i="2" s="1"/>
  <c r="L174" i="2"/>
  <c r="M174" i="2" s="1"/>
  <c r="L184" i="2"/>
  <c r="M184" i="2" s="1"/>
  <c r="L186" i="2"/>
  <c r="M186" i="2" s="1"/>
  <c r="L190" i="2"/>
  <c r="M190" i="2" s="1"/>
  <c r="L192" i="2"/>
  <c r="M192" i="2" s="1"/>
  <c r="L194" i="2"/>
  <c r="M194" i="2" s="1"/>
  <c r="L206" i="2"/>
  <c r="M206" i="2" s="1"/>
  <c r="L316" i="2"/>
  <c r="M316" i="2" s="1"/>
  <c r="L318" i="2"/>
  <c r="M318" i="2" s="1"/>
  <c r="L330" i="2"/>
  <c r="M330" i="2" s="1"/>
  <c r="L332" i="2"/>
  <c r="M332" i="2" s="1"/>
  <c r="L334" i="2"/>
  <c r="M334" i="2" s="1"/>
  <c r="L336" i="2"/>
  <c r="M336" i="2" s="1"/>
  <c r="L338" i="2"/>
  <c r="M338" i="2" s="1"/>
  <c r="L340" i="2"/>
  <c r="M340" i="2" s="1"/>
  <c r="L342" i="2"/>
  <c r="M342" i="2" s="1"/>
  <c r="L344" i="2"/>
  <c r="M344" i="2" s="1"/>
  <c r="L346" i="2"/>
  <c r="M346" i="2" s="1"/>
  <c r="L348" i="2"/>
  <c r="M348" i="2" s="1"/>
  <c r="L350" i="2"/>
  <c r="M350" i="2" s="1"/>
  <c r="L354" i="2"/>
  <c r="M354" i="2" s="1"/>
  <c r="L365" i="2"/>
  <c r="M365" i="2" s="1"/>
  <c r="L119" i="2"/>
  <c r="M119" i="2" s="1"/>
  <c r="L151" i="2"/>
  <c r="M151" i="2" s="1"/>
  <c r="L167" i="2"/>
  <c r="M167" i="2" s="1"/>
  <c r="L107" i="2"/>
  <c r="M107" i="2" s="1"/>
  <c r="L139" i="2"/>
  <c r="M139" i="2" s="1"/>
  <c r="L165" i="2"/>
  <c r="M165" i="2" s="1"/>
  <c r="L169" i="2"/>
  <c r="M169" i="2" s="1"/>
  <c r="L171" i="2"/>
  <c r="M171" i="2" s="1"/>
  <c r="L179" i="2"/>
  <c r="M179" i="2" s="1"/>
  <c r="L181" i="2"/>
  <c r="M181" i="2" s="1"/>
  <c r="L225" i="2"/>
  <c r="M225" i="2" s="1"/>
  <c r="L227" i="2"/>
  <c r="M227" i="2" s="1"/>
  <c r="L229" i="2"/>
  <c r="M229" i="2" s="1"/>
  <c r="L231" i="2"/>
  <c r="M231" i="2" s="1"/>
  <c r="L233" i="2"/>
  <c r="M233" i="2" s="1"/>
  <c r="L235" i="2"/>
  <c r="M235" i="2" s="1"/>
  <c r="L237" i="2"/>
  <c r="M237" i="2" s="1"/>
  <c r="L239" i="2"/>
  <c r="M239" i="2" s="1"/>
  <c r="L241" i="2"/>
  <c r="M241" i="2" s="1"/>
  <c r="L243" i="2"/>
  <c r="M243" i="2" s="1"/>
  <c r="L245" i="2"/>
  <c r="M245" i="2" s="1"/>
  <c r="L247" i="2"/>
  <c r="M247" i="2" s="1"/>
  <c r="L249" i="2"/>
  <c r="M249" i="2" s="1"/>
  <c r="L251" i="2"/>
  <c r="M251" i="2" s="1"/>
  <c r="L253" i="2"/>
  <c r="M253" i="2" s="1"/>
  <c r="L255" i="2"/>
  <c r="M255" i="2" s="1"/>
  <c r="L257" i="2"/>
  <c r="M257" i="2" s="1"/>
  <c r="L259" i="2"/>
  <c r="M259" i="2" s="1"/>
  <c r="L261" i="2"/>
  <c r="M261" i="2" s="1"/>
  <c r="L263" i="2"/>
  <c r="M263" i="2" s="1"/>
  <c r="L265" i="2"/>
  <c r="M265" i="2" s="1"/>
  <c r="L267" i="2"/>
  <c r="M267" i="2" s="1"/>
  <c r="L269" i="2"/>
  <c r="M269" i="2" s="1"/>
  <c r="L271" i="2"/>
  <c r="M271" i="2" s="1"/>
  <c r="L273" i="2"/>
  <c r="M273" i="2" s="1"/>
  <c r="L275" i="2"/>
  <c r="M275" i="2" s="1"/>
  <c r="L277" i="2"/>
  <c r="M277" i="2" s="1"/>
  <c r="L279" i="2"/>
  <c r="M279" i="2" s="1"/>
  <c r="L281" i="2"/>
  <c r="M281" i="2" s="1"/>
  <c r="L283" i="2"/>
  <c r="M283" i="2" s="1"/>
  <c r="L285" i="2"/>
  <c r="M285" i="2" s="1"/>
  <c r="L287" i="2"/>
  <c r="M287" i="2" s="1"/>
  <c r="L289" i="2"/>
  <c r="M289" i="2" s="1"/>
  <c r="L291" i="2"/>
  <c r="M291" i="2" s="1"/>
  <c r="L293" i="2"/>
  <c r="M293" i="2" s="1"/>
  <c r="L295" i="2"/>
  <c r="M295" i="2" s="1"/>
  <c r="L297" i="2"/>
  <c r="M297" i="2" s="1"/>
  <c r="L299" i="2"/>
  <c r="M299" i="2" s="1"/>
  <c r="L301" i="2"/>
  <c r="M301" i="2" s="1"/>
  <c r="L303" i="2"/>
  <c r="M303" i="2" s="1"/>
  <c r="L305" i="2"/>
  <c r="M305" i="2" s="1"/>
  <c r="L307" i="2"/>
  <c r="M307" i="2" s="1"/>
  <c r="L310" i="2"/>
  <c r="M310" i="2" s="1"/>
  <c r="L312" i="2"/>
  <c r="M312" i="2" s="1"/>
  <c r="L314" i="2"/>
  <c r="M314" i="2" s="1"/>
  <c r="L355" i="2"/>
  <c r="M355" i="2" s="1"/>
  <c r="L359" i="2"/>
  <c r="M359" i="2" s="1"/>
  <c r="L363" i="2"/>
  <c r="M363" i="2" s="1"/>
  <c r="L374" i="2"/>
  <c r="M374" i="2" s="1"/>
  <c r="L95" i="2"/>
  <c r="M95" i="2" s="1"/>
  <c r="L127" i="2"/>
  <c r="M127" i="2" s="1"/>
  <c r="L155" i="2"/>
  <c r="M155" i="2" s="1"/>
  <c r="L173" i="2"/>
  <c r="M173" i="2" s="1"/>
  <c r="L175" i="2"/>
  <c r="M175" i="2" s="1"/>
  <c r="L183" i="2"/>
  <c r="M183" i="2" s="1"/>
  <c r="L185" i="2"/>
  <c r="M185" i="2" s="1"/>
  <c r="L207" i="2"/>
  <c r="M207" i="2" s="1"/>
  <c r="L211" i="2"/>
  <c r="M211" i="2" s="1"/>
  <c r="L215" i="2"/>
  <c r="M215" i="2" s="1"/>
  <c r="L219" i="2"/>
  <c r="M219" i="2" s="1"/>
  <c r="L223" i="2"/>
  <c r="M223" i="2" s="1"/>
  <c r="L366" i="2"/>
  <c r="M366" i="2" s="1"/>
  <c r="L115" i="2"/>
  <c r="M115" i="2" s="1"/>
  <c r="L159" i="2"/>
  <c r="M159" i="2" s="1"/>
  <c r="L177" i="2"/>
  <c r="M177" i="2" s="1"/>
  <c r="L187" i="2"/>
  <c r="M187" i="2" s="1"/>
  <c r="L189" i="2"/>
  <c r="M189" i="2" s="1"/>
  <c r="L191" i="2"/>
  <c r="M191" i="2" s="1"/>
  <c r="L193" i="2"/>
  <c r="M193" i="2" s="1"/>
  <c r="L195" i="2"/>
  <c r="M195" i="2" s="1"/>
  <c r="L197" i="2"/>
  <c r="M197" i="2" s="1"/>
  <c r="L199" i="2"/>
  <c r="M199" i="2" s="1"/>
  <c r="L201" i="2"/>
  <c r="M201" i="2" s="1"/>
  <c r="L203" i="2"/>
  <c r="M203" i="2" s="1"/>
  <c r="L205" i="2"/>
  <c r="M205" i="2" s="1"/>
  <c r="L317" i="2"/>
  <c r="M317" i="2" s="1"/>
  <c r="L319" i="2"/>
  <c r="M319" i="2" s="1"/>
  <c r="L321" i="2"/>
  <c r="M321" i="2" s="1"/>
  <c r="L323" i="2"/>
  <c r="M323" i="2" s="1"/>
  <c r="L325" i="2"/>
  <c r="M325" i="2" s="1"/>
  <c r="L327" i="2"/>
  <c r="M327" i="2" s="1"/>
  <c r="L329" i="2"/>
  <c r="M329" i="2" s="1"/>
  <c r="L331" i="2"/>
  <c r="M331" i="2" s="1"/>
  <c r="L333" i="2"/>
  <c r="M333" i="2" s="1"/>
  <c r="L337" i="2"/>
  <c r="M337" i="2" s="1"/>
  <c r="L341" i="2"/>
  <c r="M341" i="2" s="1"/>
  <c r="L345" i="2"/>
  <c r="M345" i="2" s="1"/>
  <c r="L349" i="2"/>
  <c r="M349" i="2" s="1"/>
  <c r="L356" i="2"/>
  <c r="M356" i="2" s="1"/>
  <c r="L382" i="2"/>
  <c r="M382" i="2" s="1"/>
  <c r="L328" i="2" l="1"/>
  <c r="M328" i="2" s="1"/>
  <c r="L204" i="2"/>
  <c r="M204" i="2" s="1"/>
  <c r="L188" i="2"/>
  <c r="M188" i="2" s="1"/>
  <c r="L172" i="2"/>
  <c r="M172" i="2" s="1"/>
  <c r="L308" i="2"/>
  <c r="M308" i="2" s="1"/>
  <c r="L290" i="2"/>
  <c r="M290" i="2" s="1"/>
  <c r="L262" i="2"/>
  <c r="M262" i="2" s="1"/>
  <c r="L123" i="2"/>
  <c r="M123" i="2" s="1"/>
  <c r="L25" i="2"/>
  <c r="M25" i="2" s="1"/>
  <c r="L78" i="2"/>
  <c r="M78" i="2" s="1"/>
  <c r="L102" i="2"/>
  <c r="M102" i="2" s="1"/>
  <c r="L163" i="2"/>
  <c r="M163" i="2" s="1"/>
  <c r="L358" i="2"/>
  <c r="M358" i="2" s="1"/>
  <c r="L375" i="2"/>
  <c r="M375" i="2" s="1"/>
  <c r="L326" i="2"/>
  <c r="M326" i="2" s="1"/>
  <c r="L202" i="2"/>
  <c r="M202" i="2" s="1"/>
  <c r="L178" i="2"/>
  <c r="M178" i="2" s="1"/>
  <c r="L147" i="2"/>
  <c r="M147" i="2" s="1"/>
  <c r="L306" i="2"/>
  <c r="M306" i="2" s="1"/>
  <c r="L284" i="2"/>
  <c r="M284" i="2" s="1"/>
  <c r="L260" i="2"/>
  <c r="M260" i="2" s="1"/>
  <c r="L143" i="2"/>
  <c r="M143" i="2" s="1"/>
  <c r="L19" i="2"/>
  <c r="M19" i="2" s="1"/>
  <c r="L32" i="2"/>
  <c r="M32" i="2" s="1"/>
  <c r="L134" i="2"/>
  <c r="M134" i="2" s="1"/>
  <c r="L92" i="2"/>
  <c r="M92" i="2" s="1"/>
  <c r="L362" i="2"/>
  <c r="M362" i="2" s="1"/>
  <c r="L383" i="2"/>
  <c r="M383" i="2" s="1"/>
  <c r="L324" i="2"/>
  <c r="M324" i="2" s="1"/>
  <c r="L200" i="2"/>
  <c r="M200" i="2" s="1"/>
  <c r="L176" i="2"/>
  <c r="M176" i="2" s="1"/>
  <c r="L111" i="2"/>
  <c r="M111" i="2" s="1"/>
  <c r="L304" i="2"/>
  <c r="M304" i="2" s="1"/>
  <c r="L280" i="2"/>
  <c r="M280" i="2" s="1"/>
  <c r="L258" i="2"/>
  <c r="M258" i="2" s="1"/>
  <c r="L29" i="2"/>
  <c r="M29" i="2" s="1"/>
  <c r="L57" i="2"/>
  <c r="M57" i="2" s="1"/>
  <c r="L36" i="2"/>
  <c r="M36" i="2" s="1"/>
  <c r="L137" i="2"/>
  <c r="M137" i="2" s="1"/>
  <c r="L98" i="2"/>
  <c r="M98" i="2" s="1"/>
  <c r="L376" i="2"/>
  <c r="M376" i="2" s="1"/>
  <c r="L164" i="2"/>
  <c r="M164" i="2" s="1"/>
  <c r="L322" i="2"/>
  <c r="M322" i="2" s="1"/>
  <c r="L198" i="2"/>
  <c r="M198" i="2" s="1"/>
  <c r="L131" i="2"/>
  <c r="M131" i="2" s="1"/>
  <c r="L361" i="2"/>
  <c r="M361" i="2" s="1"/>
  <c r="L300" i="2"/>
  <c r="M300" i="2" s="1"/>
  <c r="L278" i="2"/>
  <c r="M278" i="2" s="1"/>
  <c r="L252" i="2"/>
  <c r="M252" i="2" s="1"/>
  <c r="L12" i="2"/>
  <c r="M12" i="2" s="1"/>
  <c r="L55" i="2"/>
  <c r="M55" i="2" s="1"/>
  <c r="L40" i="2"/>
  <c r="M40" i="2" s="1"/>
  <c r="L50" i="2"/>
  <c r="M50" i="2" s="1"/>
  <c r="L153" i="2"/>
  <c r="M153" i="2" s="1"/>
  <c r="L213" i="2"/>
  <c r="M213" i="2" s="1"/>
  <c r="L210" i="2"/>
  <c r="M210" i="2" s="1"/>
  <c r="L320" i="2"/>
  <c r="M320" i="2" s="1"/>
  <c r="L196" i="2"/>
  <c r="M196" i="2" s="1"/>
  <c r="L99" i="2"/>
  <c r="M99" i="2" s="1"/>
  <c r="L353" i="2"/>
  <c r="M353" i="2" s="1"/>
  <c r="L298" i="2"/>
  <c r="M298" i="2" s="1"/>
  <c r="L276" i="2"/>
  <c r="M276" i="2" s="1"/>
  <c r="L242" i="2"/>
  <c r="M242" i="2" s="1"/>
  <c r="L101" i="2"/>
  <c r="M101" i="2" s="1"/>
  <c r="L69" i="2"/>
  <c r="M69" i="2" s="1"/>
  <c r="L108" i="2"/>
  <c r="M108" i="2" s="1"/>
  <c r="L16" i="2"/>
  <c r="M16" i="2" s="1"/>
  <c r="L30" i="2"/>
  <c r="M30" i="2" s="1"/>
  <c r="L162" i="2"/>
  <c r="M162" i="2" s="1"/>
  <c r="L35" i="2"/>
  <c r="M35" i="2" s="1"/>
  <c r="L248" i="2"/>
  <c r="M248" i="2" s="1"/>
  <c r="L226" i="2"/>
  <c r="M226" i="2" s="1"/>
  <c r="L4" i="2"/>
  <c r="M4" i="2" s="1"/>
  <c r="L73" i="2"/>
  <c r="M73" i="2" s="1"/>
  <c r="L38" i="2"/>
  <c r="M38" i="2" s="1"/>
  <c r="L138" i="2"/>
  <c r="M138" i="2" s="1"/>
  <c r="L51" i="2"/>
  <c r="M51" i="2" s="1"/>
  <c r="L61" i="2"/>
  <c r="M61" i="2" s="1"/>
  <c r="L116" i="2"/>
  <c r="M116" i="2" s="1"/>
  <c r="L86" i="2"/>
  <c r="M86" i="2" s="1"/>
  <c r="L18" i="2"/>
  <c r="M18" i="2" s="1"/>
  <c r="L118" i="2"/>
  <c r="M118" i="2" s="1"/>
  <c r="L217" i="2"/>
  <c r="M217" i="2" s="1"/>
  <c r="L367" i="2"/>
  <c r="M367" i="2" s="1"/>
  <c r="L218" i="2"/>
  <c r="M218" i="2" s="1"/>
  <c r="L246" i="2"/>
  <c r="M246" i="2" s="1"/>
  <c r="L180" i="2"/>
  <c r="M180" i="2" s="1"/>
  <c r="L133" i="2"/>
  <c r="M133" i="2" s="1"/>
  <c r="L44" i="2"/>
  <c r="M44" i="2" s="1"/>
  <c r="L49" i="2"/>
  <c r="M49" i="2" s="1"/>
  <c r="L161" i="2"/>
  <c r="M161" i="2" s="1"/>
  <c r="L68" i="2"/>
  <c r="M68" i="2" s="1"/>
  <c r="L71" i="2"/>
  <c r="M71" i="2" s="1"/>
  <c r="L142" i="2"/>
  <c r="M142" i="2" s="1"/>
  <c r="L104" i="2"/>
  <c r="M104" i="2" s="1"/>
  <c r="L22" i="2"/>
  <c r="M22" i="2" s="1"/>
  <c r="L148" i="2"/>
  <c r="M148" i="2" s="1"/>
  <c r="L221" i="2"/>
  <c r="M221" i="2" s="1"/>
  <c r="L369" i="2"/>
  <c r="M369" i="2" s="1"/>
  <c r="L37" i="2"/>
  <c r="M37" i="2" s="1"/>
  <c r="L244" i="2"/>
  <c r="M244" i="2" s="1"/>
  <c r="L168" i="2"/>
  <c r="M168" i="2" s="1"/>
  <c r="L129" i="2"/>
  <c r="M129" i="2" s="1"/>
  <c r="L42" i="2"/>
  <c r="M42" i="2" s="1"/>
  <c r="L15" i="2"/>
  <c r="M15" i="2" s="1"/>
  <c r="L62" i="2"/>
  <c r="M62" i="2" s="1"/>
  <c r="L84" i="2"/>
  <c r="M84" i="2" s="1"/>
  <c r="L74" i="2"/>
  <c r="M74" i="2" s="1"/>
  <c r="L149" i="2"/>
  <c r="M149" i="2" s="1"/>
  <c r="L136" i="2"/>
  <c r="M136" i="2" s="1"/>
  <c r="L26" i="2"/>
  <c r="M26" i="2" s="1"/>
  <c r="L352" i="2"/>
  <c r="M352" i="2" s="1"/>
  <c r="L379" i="2"/>
  <c r="M379" i="2" s="1"/>
  <c r="L339" i="2"/>
  <c r="M339" i="2" s="1"/>
  <c r="L6" i="2"/>
  <c r="M6" i="2" s="1"/>
  <c r="L236" i="2"/>
  <c r="M236" i="2" s="1"/>
  <c r="L166" i="2"/>
  <c r="M166" i="2" s="1"/>
  <c r="L93" i="2"/>
  <c r="M93" i="2" s="1"/>
  <c r="L23" i="2"/>
  <c r="M23" i="2" s="1"/>
  <c r="L72" i="2"/>
  <c r="M72" i="2" s="1"/>
  <c r="L126" i="2"/>
  <c r="M126" i="2" s="1"/>
  <c r="L114" i="2"/>
  <c r="M114" i="2" s="1"/>
  <c r="L128" i="2"/>
  <c r="M128" i="2" s="1"/>
  <c r="L20" i="2"/>
  <c r="M20" i="2" s="1"/>
  <c r="L76" i="2"/>
  <c r="M76" i="2" s="1"/>
  <c r="L63" i="2"/>
  <c r="M63" i="2" s="1"/>
  <c r="L360" i="2"/>
  <c r="M360" i="2" s="1"/>
  <c r="L212" i="2"/>
  <c r="M212" i="2" s="1"/>
  <c r="L378" i="2"/>
  <c r="M378" i="2" s="1"/>
  <c r="L11" i="2"/>
  <c r="M11" i="2" s="1"/>
  <c r="L288" i="2"/>
  <c r="M288" i="2" s="1"/>
  <c r="L272" i="2"/>
  <c r="M272" i="2" s="1"/>
  <c r="L256" i="2"/>
  <c r="M256" i="2" s="1"/>
  <c r="L240" i="2"/>
  <c r="M240" i="2" s="1"/>
  <c r="L224" i="2"/>
  <c r="M224" i="2" s="1"/>
  <c r="L135" i="2"/>
  <c r="M135" i="2" s="1"/>
  <c r="L125" i="2"/>
  <c r="M125" i="2" s="1"/>
  <c r="L77" i="2"/>
  <c r="M77" i="2" s="1"/>
  <c r="L7" i="2"/>
  <c r="M7" i="2" s="1"/>
  <c r="L34" i="2"/>
  <c r="M34" i="2" s="1"/>
  <c r="L100" i="2"/>
  <c r="M100" i="2" s="1"/>
  <c r="L94" i="2"/>
  <c r="M94" i="2" s="1"/>
  <c r="L58" i="2"/>
  <c r="M58" i="2" s="1"/>
  <c r="L145" i="2"/>
  <c r="M145" i="2" s="1"/>
  <c r="L90" i="2"/>
  <c r="M90" i="2" s="1"/>
  <c r="L64" i="2"/>
  <c r="M64" i="2" s="1"/>
  <c r="L46" i="2"/>
  <c r="M46" i="2" s="1"/>
  <c r="L110" i="2"/>
  <c r="M110" i="2" s="1"/>
  <c r="L124" i="2"/>
  <c r="M124" i="2" s="1"/>
  <c r="L45" i="2"/>
  <c r="M45" i="2" s="1"/>
  <c r="L121" i="2"/>
  <c r="M121" i="2" s="1"/>
  <c r="L364" i="2"/>
  <c r="M364" i="2" s="1"/>
  <c r="L156" i="2"/>
  <c r="M156" i="2" s="1"/>
  <c r="L309" i="2"/>
  <c r="M309" i="2" s="1"/>
  <c r="L343" i="2"/>
  <c r="M343" i="2" s="1"/>
  <c r="L146" i="2"/>
  <c r="M146" i="2" s="1"/>
  <c r="L222" i="2"/>
  <c r="M222" i="2" s="1"/>
  <c r="L33" i="2"/>
  <c r="M33" i="2" s="1"/>
  <c r="L368" i="2"/>
  <c r="M368" i="2" s="1"/>
  <c r="L357" i="2"/>
  <c r="M357" i="2" s="1"/>
  <c r="L302" i="2"/>
  <c r="M302" i="2" s="1"/>
  <c r="L286" i="2"/>
  <c r="M286" i="2" s="1"/>
  <c r="L270" i="2"/>
  <c r="M270" i="2" s="1"/>
  <c r="L254" i="2"/>
  <c r="M254" i="2" s="1"/>
  <c r="L238" i="2"/>
  <c r="M238" i="2" s="1"/>
  <c r="L182" i="2"/>
  <c r="M182" i="2" s="1"/>
  <c r="L103" i="2"/>
  <c r="M103" i="2" s="1"/>
  <c r="L117" i="2"/>
  <c r="M117" i="2" s="1"/>
  <c r="L75" i="2"/>
  <c r="M75" i="2" s="1"/>
  <c r="L21" i="2"/>
  <c r="M21" i="2" s="1"/>
  <c r="L17" i="2"/>
  <c r="M17" i="2" s="1"/>
  <c r="L106" i="2"/>
  <c r="M106" i="2" s="1"/>
  <c r="L120" i="2"/>
  <c r="M120" i="2" s="1"/>
  <c r="L65" i="2"/>
  <c r="M65" i="2" s="1"/>
  <c r="L24" i="2"/>
  <c r="M24" i="2" s="1"/>
  <c r="L96" i="2"/>
  <c r="M96" i="2" s="1"/>
  <c r="L80" i="2"/>
  <c r="M80" i="2" s="1"/>
  <c r="L53" i="2"/>
  <c r="M53" i="2" s="1"/>
  <c r="L113" i="2"/>
  <c r="M113" i="2" s="1"/>
  <c r="L130" i="2"/>
  <c r="M130" i="2" s="1"/>
  <c r="L52" i="2"/>
  <c r="M52" i="2" s="1"/>
  <c r="L141" i="2"/>
  <c r="M141" i="2" s="1"/>
  <c r="L371" i="2"/>
  <c r="M371" i="2" s="1"/>
  <c r="L160" i="2"/>
  <c r="M160" i="2" s="1"/>
  <c r="L372" i="2"/>
  <c r="M372" i="2" s="1"/>
  <c r="L347" i="2"/>
  <c r="M347" i="2" s="1"/>
  <c r="L150" i="2"/>
  <c r="M150" i="2" s="1"/>
  <c r="L13" i="2"/>
  <c r="M13" i="2" s="1"/>
  <c r="L31" i="2"/>
  <c r="M31" i="2" s="1"/>
  <c r="L377" i="2"/>
  <c r="M377" i="2" s="1"/>
  <c r="L351" i="2"/>
  <c r="M351" i="2" s="1"/>
  <c r="L154" i="2"/>
  <c r="M154" i="2" s="1"/>
  <c r="L56" i="2"/>
  <c r="M56" i="2" s="1"/>
  <c r="L9" i="2"/>
  <c r="M9" i="2" s="1"/>
  <c r="L282" i="2"/>
  <c r="M282" i="2" s="1"/>
  <c r="L266" i="2"/>
  <c r="M266" i="2" s="1"/>
  <c r="L250" i="2"/>
  <c r="M250" i="2" s="1"/>
  <c r="L234" i="2"/>
  <c r="M234" i="2" s="1"/>
  <c r="L170" i="2"/>
  <c r="M170" i="2" s="1"/>
  <c r="L27" i="2"/>
  <c r="M27" i="2" s="1"/>
  <c r="L97" i="2"/>
  <c r="M97" i="2" s="1"/>
  <c r="L59" i="2"/>
  <c r="M59" i="2" s="1"/>
  <c r="L10" i="2"/>
  <c r="M10" i="2" s="1"/>
  <c r="L5" i="2"/>
  <c r="M5" i="2" s="1"/>
  <c r="L132" i="2"/>
  <c r="M132" i="2" s="1"/>
  <c r="L152" i="2"/>
  <c r="M152" i="2" s="1"/>
  <c r="L81" i="2"/>
  <c r="M81" i="2" s="1"/>
  <c r="L47" i="2"/>
  <c r="M47" i="2" s="1"/>
  <c r="L105" i="2"/>
  <c r="M105" i="2" s="1"/>
  <c r="L122" i="2"/>
  <c r="M122" i="2" s="1"/>
  <c r="L67" i="2"/>
  <c r="M67" i="2" s="1"/>
  <c r="L144" i="2"/>
  <c r="M144" i="2" s="1"/>
  <c r="L14" i="2"/>
  <c r="M14" i="2" s="1"/>
  <c r="L66" i="2"/>
  <c r="M66" i="2" s="1"/>
  <c r="L157" i="2"/>
  <c r="M157" i="2" s="1"/>
  <c r="L209" i="2"/>
  <c r="M209" i="2" s="1"/>
  <c r="L208" i="2"/>
  <c r="M208" i="2" s="1"/>
  <c r="L380" i="2"/>
  <c r="M380" i="2" s="1"/>
  <c r="L373" i="2"/>
  <c r="M373" i="2" s="1"/>
  <c r="L158" i="2"/>
  <c r="M158" i="2" s="1"/>
  <c r="L39" i="2"/>
  <c r="M39" i="2" s="1"/>
  <c r="L43" i="2"/>
  <c r="M43" i="2" s="1"/>
  <c r="L335" i="2"/>
  <c r="M335" i="2" s="1"/>
  <c r="L381" i="2"/>
  <c r="M381" i="2" s="1"/>
  <c r="L214" i="2"/>
  <c r="M214" i="2" s="1"/>
  <c r="L48" i="2"/>
  <c r="M48" i="2" s="1"/>
  <c r="L8" i="2"/>
  <c r="M8" i="2" s="1"/>
  <c r="L41" i="2"/>
  <c r="M41" i="2" s="1"/>
  <c r="M1" i="2" l="1"/>
  <c r="L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tc={B58B7861-6187-45FA-B554-33D01154782A}</author>
  </authors>
  <commentList>
    <comment ref="K162" authorId="0" shapeId="0" xr:uid="{AD6602E2-3B76-46D2-BBD0-A635488E3AA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manually entered to avoid n/a
</t>
        </r>
      </text>
    </comment>
    <comment ref="D179" authorId="1" shapeId="0" xr:uid="{B58B7861-6187-45FA-B554-33D01154782A}">
      <text>
        <t>[Threaded comment]
Your version of Excel allows you to read this threaded comment; however, any edits to it will get removed if the file is opened in a newer version of Excel. Learn more: https://go.microsoft.com/fwlink/?linkid=870924
Comment:
    file for this hospital is filled with data from another unrelated hospital</t>
      </text>
    </comment>
  </commentList>
</comments>
</file>

<file path=xl/sharedStrings.xml><?xml version="1.0" encoding="utf-8"?>
<sst xmlns="http://schemas.openxmlformats.org/spreadsheetml/2006/main" count="3405" uniqueCount="1345">
  <si>
    <t>Row Labels</t>
  </si>
  <si>
    <t>Sum of Final DY 12 UC Advance Payment Amount</t>
  </si>
  <si>
    <t>Sum of DY 12 UC Advance IGT Amount</t>
  </si>
  <si>
    <t>Bexar</t>
  </si>
  <si>
    <t>Dallas</t>
  </si>
  <si>
    <t>El Paso</t>
  </si>
  <si>
    <t>Harris</t>
  </si>
  <si>
    <t>Hidalgo</t>
  </si>
  <si>
    <t>Jefferson</t>
  </si>
  <si>
    <t>Lubbock</t>
  </si>
  <si>
    <t>MRSA Central</t>
  </si>
  <si>
    <t>MRSA Northeast</t>
  </si>
  <si>
    <t>MRSA West</t>
  </si>
  <si>
    <t>Nueces</t>
  </si>
  <si>
    <t>Tarrant</t>
  </si>
  <si>
    <t>Travis</t>
  </si>
  <si>
    <t>Grand Total</t>
  </si>
  <si>
    <t>Master TPI 2023</t>
  </si>
  <si>
    <t>Ownership Type</t>
  </si>
  <si>
    <t>Rural Hospital Designation</t>
  </si>
  <si>
    <t>Hospital Name</t>
  </si>
  <si>
    <t>Hospital County</t>
  </si>
  <si>
    <t>SDA by County</t>
  </si>
  <si>
    <t>Active Affiliation Number Check</t>
  </si>
  <si>
    <t>Request DY 12 UC</t>
  </si>
  <si>
    <t>Application Received</t>
  </si>
  <si>
    <t>DY 11 Total Payment</t>
  </si>
  <si>
    <t>Total DY 11 Costs (After DSH and Adjustments)</t>
  </si>
  <si>
    <t>Final DY 12 UC Advance Payment Amount</t>
  </si>
  <si>
    <t>DY 12 UC Advance IGT Amount</t>
  </si>
  <si>
    <t>DY 12 UC Advance Payment Allocation (All-Funds)</t>
  </si>
  <si>
    <t>Federal Match Rate:</t>
  </si>
  <si>
    <t>State Match Rate:</t>
  </si>
  <si>
    <t>020811801</t>
  </si>
  <si>
    <t>Private</t>
  </si>
  <si>
    <t>Rural Hospital</t>
  </si>
  <si>
    <t>CHRISTUS Spohn Hospital Beeville</t>
  </si>
  <si>
    <t>Bee</t>
  </si>
  <si>
    <t>450-19-0007-00160</t>
  </si>
  <si>
    <t>Yes</t>
  </si>
  <si>
    <t>020817501</t>
  </si>
  <si>
    <t>HCA Houston Healthcare Southeast</t>
  </si>
  <si>
    <t>450-19-0007-00210</t>
  </si>
  <si>
    <t>020834001</t>
  </si>
  <si>
    <t>Memorial Hermann Hospital System</t>
  </si>
  <si>
    <t>450-19-0008-00134</t>
  </si>
  <si>
    <t>020841501</t>
  </si>
  <si>
    <t>HCA Houston Healthcare Conroe</t>
  </si>
  <si>
    <t>Montgomery</t>
  </si>
  <si>
    <t>450-19-0007-00211</t>
  </si>
  <si>
    <t>020844903</t>
  </si>
  <si>
    <t>CHRISTUS Santa Rosa Health Care Corporation</t>
  </si>
  <si>
    <t>450-19-0007-00177</t>
  </si>
  <si>
    <t>020908201</t>
  </si>
  <si>
    <t>Texas Health Presbyterian Hospital Dallas</t>
  </si>
  <si>
    <t>450-19-0007-00053</t>
  </si>
  <si>
    <t>020934801</t>
  </si>
  <si>
    <t>Memorial Hermann Memorial City Medical Center</t>
  </si>
  <si>
    <t>450-19-0008-00131</t>
  </si>
  <si>
    <t>020943901</t>
  </si>
  <si>
    <t>Columbia Hospital Medical City Dallas</t>
  </si>
  <si>
    <t>450-19-0007-00054</t>
  </si>
  <si>
    <t>020947001</t>
  </si>
  <si>
    <t>Valley Regional Medical Center</t>
  </si>
  <si>
    <t>Cameron</t>
  </si>
  <si>
    <t>450-19-0007-00207</t>
  </si>
  <si>
    <t>020950401</t>
  </si>
  <si>
    <t>Columbia Medical Center Of Arlington Subsidiary</t>
  </si>
  <si>
    <t>450-19-0007-00039</t>
  </si>
  <si>
    <t>020957901</t>
  </si>
  <si>
    <t>St. David's Round Rock Medical Center</t>
  </si>
  <si>
    <t>Williamson</t>
  </si>
  <si>
    <t>450-19-0007-00170</t>
  </si>
  <si>
    <t>020966001</t>
  </si>
  <si>
    <t>Lake Pointe Operating Company, LLC</t>
  </si>
  <si>
    <t>Rockwall</t>
  </si>
  <si>
    <t>450-19-0007-00055</t>
  </si>
  <si>
    <t>020967802</t>
  </si>
  <si>
    <t>Texas Health Presbyterian Hospital Denton</t>
  </si>
  <si>
    <t>Denton</t>
  </si>
  <si>
    <t>450-19-0007-00056</t>
  </si>
  <si>
    <t>020973601</t>
  </si>
  <si>
    <t>Bay Area Healthcare Group Ltd</t>
  </si>
  <si>
    <t>450-20-0011-00003</t>
  </si>
  <si>
    <t>020976902</t>
  </si>
  <si>
    <t>CHRISTUS St. Michael Health System</t>
  </si>
  <si>
    <t>Bowie</t>
  </si>
  <si>
    <t>450-19-0007-00006</t>
  </si>
  <si>
    <t>020977701</t>
  </si>
  <si>
    <t>Texas Orthopedic Hospital</t>
  </si>
  <si>
    <t>450-19-0008-00129</t>
  </si>
  <si>
    <t>020979302</t>
  </si>
  <si>
    <t>Columbia Plaza Medical Center of Las Colinas</t>
  </si>
  <si>
    <t>450-19-0007-00057</t>
  </si>
  <si>
    <t>020982701</t>
  </si>
  <si>
    <t>Texas Health Presbyterian Hospital Allen</t>
  </si>
  <si>
    <t>Collin</t>
  </si>
  <si>
    <t>450-19-0007-00078</t>
  </si>
  <si>
    <t>020988401</t>
  </si>
  <si>
    <t>Small Public</t>
  </si>
  <si>
    <t>Sweeny Community Hospital</t>
  </si>
  <si>
    <t>Brazoria</t>
  </si>
  <si>
    <t>700-12-0000-00012</t>
  </si>
  <si>
    <t>020989201</t>
  </si>
  <si>
    <t>North Runnels County Hospital</t>
  </si>
  <si>
    <t>Runnels</t>
  </si>
  <si>
    <t>100-13-0000-00036</t>
  </si>
  <si>
    <t>020990001</t>
  </si>
  <si>
    <t>Madison St. Joseph Health Center</t>
  </si>
  <si>
    <t>Madison</t>
  </si>
  <si>
    <t>450-19-0007-00165</t>
  </si>
  <si>
    <t>020991801</t>
  </si>
  <si>
    <t>Refugio County Memorial Hospital</t>
  </si>
  <si>
    <t>Refugio</t>
  </si>
  <si>
    <t>100-13-0000-00145</t>
  </si>
  <si>
    <t>020992601</t>
  </si>
  <si>
    <t>Stonewall Memorial Hospital District</t>
  </si>
  <si>
    <t>Stonewall</t>
  </si>
  <si>
    <t>100-13-0000-00086</t>
  </si>
  <si>
    <t>020993401</t>
  </si>
  <si>
    <t>Chambers County Public Hospital District No. 1</t>
  </si>
  <si>
    <t>Chambers</t>
  </si>
  <si>
    <t>800-12-0000-00004</t>
  </si>
  <si>
    <t>021184901</t>
  </si>
  <si>
    <t>Cook Children's Medical Center</t>
  </si>
  <si>
    <t>450-19-0007-00049</t>
  </si>
  <si>
    <t>021187203</t>
  </si>
  <si>
    <t>Hosp - State</t>
  </si>
  <si>
    <t>The University Of Texas Health Science Center At Houston</t>
  </si>
  <si>
    <t>900-16-0001-00000</t>
  </si>
  <si>
    <t>021189801</t>
  </si>
  <si>
    <t xml:space="preserve">Private </t>
  </si>
  <si>
    <t>Millwood Hospital</t>
  </si>
  <si>
    <t>450-19-0008-00109</t>
  </si>
  <si>
    <t>021194801</t>
  </si>
  <si>
    <t>HHSC (AUSTIN STATE HOSPITAL)</t>
  </si>
  <si>
    <t>900-12-0000-00008</t>
  </si>
  <si>
    <t>021195501</t>
  </si>
  <si>
    <t>HHSC (NORTH TEXAS STATE HOSPITAL WICHITA FALLS)</t>
  </si>
  <si>
    <t>Wichita</t>
  </si>
  <si>
    <t>900-12-0000-00011</t>
  </si>
  <si>
    <t>021196301</t>
  </si>
  <si>
    <t>HHSC (NORTH TEXAS STATE HOSPITAL VERNON)</t>
  </si>
  <si>
    <t>Wilbarger</t>
  </si>
  <si>
    <t>900-12-0000-00010</t>
  </si>
  <si>
    <t>021203701</t>
  </si>
  <si>
    <t>Cypress Creek Hospital Inc</t>
  </si>
  <si>
    <t>450-19-0008-00106</t>
  </si>
  <si>
    <t>021219301</t>
  </si>
  <si>
    <t>HHSC (RIO GRANDE STATE CENTER)</t>
  </si>
  <si>
    <t>900-12-0000-00007</t>
  </si>
  <si>
    <t>021240902</t>
  </si>
  <si>
    <t>Laurel Ridge Treatment Center</t>
  </si>
  <si>
    <t>450-19-0008-00149</t>
  </si>
  <si>
    <t>083290905</t>
  </si>
  <si>
    <t>Bellville Medical Center</t>
  </si>
  <si>
    <t>Austin</t>
  </si>
  <si>
    <t>600-12-0000-00127</t>
  </si>
  <si>
    <t>088189803</t>
  </si>
  <si>
    <t>Throckmorton County Memorial Hospital</t>
  </si>
  <si>
    <t>Throckmorton</t>
  </si>
  <si>
    <t>100-13-0000-00121</t>
  </si>
  <si>
    <t>091770005</t>
  </si>
  <si>
    <t>Concho County Hospital</t>
  </si>
  <si>
    <t>Concho</t>
  </si>
  <si>
    <t>100-13-0000-00027</t>
  </si>
  <si>
    <t>094092602</t>
  </si>
  <si>
    <t>The University of Texas Medical Branch at Galveston</t>
  </si>
  <si>
    <t>Galveston</t>
  </si>
  <si>
    <t>100-13-0000-00038</t>
  </si>
  <si>
    <t>094105602</t>
  </si>
  <si>
    <t>Columbia North Hills Hospital</t>
  </si>
  <si>
    <t>450-19-0007-00040</t>
  </si>
  <si>
    <t>094108002</t>
  </si>
  <si>
    <t>CHRISTUS Mother Frances Hospital - Tyler</t>
  </si>
  <si>
    <t>Smith</t>
  </si>
  <si>
    <t>450-19-0007-00025</t>
  </si>
  <si>
    <t>094109802</t>
  </si>
  <si>
    <t>El Paso Healthcare System, Ltd.</t>
  </si>
  <si>
    <t>450-19-0008-00173</t>
  </si>
  <si>
    <t>094113001</t>
  </si>
  <si>
    <t>McAllen Hospitals LP</t>
  </si>
  <si>
    <t>450-19-0007-00187</t>
  </si>
  <si>
    <t>094117105</t>
  </si>
  <si>
    <t>Hansford County Hospital District</t>
  </si>
  <si>
    <t>Hansford</t>
  </si>
  <si>
    <t>100-13-0000-00093</t>
  </si>
  <si>
    <t>094118902</t>
  </si>
  <si>
    <t>Detar Hospital</t>
  </si>
  <si>
    <t>Victoria</t>
  </si>
  <si>
    <t>450-19-0007-00113</t>
  </si>
  <si>
    <t>094119702</t>
  </si>
  <si>
    <t>Metroplex Adventist Hospital, Inc.</t>
  </si>
  <si>
    <t>Bell</t>
  </si>
  <si>
    <t>450-19-0008-00011</t>
  </si>
  <si>
    <t>094121303</t>
  </si>
  <si>
    <t>Memorial Hospital</t>
  </si>
  <si>
    <t>Gaines</t>
  </si>
  <si>
    <t>100-13-0000-00099</t>
  </si>
  <si>
    <t>094129604</t>
  </si>
  <si>
    <t>Moore County Hospital District</t>
  </si>
  <si>
    <t>Moore</t>
  </si>
  <si>
    <t>100-13-0000-00100</t>
  </si>
  <si>
    <t>094138703</t>
  </si>
  <si>
    <t>Clay County Memorial Hospital</t>
  </si>
  <si>
    <t>Clay</t>
  </si>
  <si>
    <t>100-13-0000-00114</t>
  </si>
  <si>
    <t>094140302</t>
  </si>
  <si>
    <t>Texas Health Presbyterian Hospital Kaufman</t>
  </si>
  <si>
    <t>Kaufman</t>
  </si>
  <si>
    <t>450-19-0007-00058</t>
  </si>
  <si>
    <t>094141105</t>
  </si>
  <si>
    <t>Crosbyton Clinic Hospital</t>
  </si>
  <si>
    <t>Crosby</t>
  </si>
  <si>
    <t>529-08-0236-00026</t>
  </si>
  <si>
    <t>094148602</t>
  </si>
  <si>
    <t>Baptist Hospitals Of Southeast Texas</t>
  </si>
  <si>
    <t>450-19-0008-00182</t>
  </si>
  <si>
    <t>094151004</t>
  </si>
  <si>
    <t>Ascension Seton</t>
  </si>
  <si>
    <t>Burnet</t>
  </si>
  <si>
    <t>450-19-0007-00092</t>
  </si>
  <si>
    <t>094152803</t>
  </si>
  <si>
    <t>Cochran Memorial Hospital</t>
  </si>
  <si>
    <t>Cochran</t>
  </si>
  <si>
    <t>800-12-0000-00011</t>
  </si>
  <si>
    <t>094153604</t>
  </si>
  <si>
    <t>Caldwell</t>
  </si>
  <si>
    <t>450-19-0007-00016</t>
  </si>
  <si>
    <t>094154402</t>
  </si>
  <si>
    <t>Methodist Healthcare System Of San Antonio</t>
  </si>
  <si>
    <t>450-19-0008-00091</t>
  </si>
  <si>
    <t>094160103</t>
  </si>
  <si>
    <t>St. David's Community Hospital</t>
  </si>
  <si>
    <t>450-19-0007-00171</t>
  </si>
  <si>
    <t>094164302</t>
  </si>
  <si>
    <t>Woodland Heights Medical Center</t>
  </si>
  <si>
    <t>Angelina</t>
  </si>
  <si>
    <t>450-19-0007-00091</t>
  </si>
  <si>
    <t>094172602</t>
  </si>
  <si>
    <t>McCamey Hospital</t>
  </si>
  <si>
    <t>Upton</t>
  </si>
  <si>
    <t>800-12-0000-00063</t>
  </si>
  <si>
    <t>094178302</t>
  </si>
  <si>
    <t>Lake Granbury Hospital</t>
  </si>
  <si>
    <t>Hood</t>
  </si>
  <si>
    <t>450-19-0007-00115</t>
  </si>
  <si>
    <t>094180903</t>
  </si>
  <si>
    <t>Lynn County Hospital District</t>
  </si>
  <si>
    <t>Lynn</t>
  </si>
  <si>
    <t>100-13-0000-00097</t>
  </si>
  <si>
    <t>094186602</t>
  </si>
  <si>
    <t>Laredo Regional Medical Center LP</t>
  </si>
  <si>
    <t>Webb</t>
  </si>
  <si>
    <t>450-19-0007-00003</t>
  </si>
  <si>
    <t>094187402</t>
  </si>
  <si>
    <t>HCA Houston Healthcare West</t>
  </si>
  <si>
    <t>450-19-0007-00214</t>
  </si>
  <si>
    <t>094192402</t>
  </si>
  <si>
    <t>Medical Center of Lewisville</t>
  </si>
  <si>
    <t>450-19-0007-00059</t>
  </si>
  <si>
    <t>094193202</t>
  </si>
  <si>
    <t>Columbia Plaza Medical Center of Fort Worth</t>
  </si>
  <si>
    <t>450-19-0007-00041</t>
  </si>
  <si>
    <t>094207002</t>
  </si>
  <si>
    <t>Texas Health Presbyterian Hospital Plano</t>
  </si>
  <si>
    <t>450-19-0007-00079</t>
  </si>
  <si>
    <t>094216103</t>
  </si>
  <si>
    <t>St. David's Healthcare Partnership</t>
  </si>
  <si>
    <t>450-19-0007-00172</t>
  </si>
  <si>
    <t>094219503</t>
  </si>
  <si>
    <t>Methodist Sugar Land Hospital</t>
  </si>
  <si>
    <t>Fort Bend</t>
  </si>
  <si>
    <t>450-19-0008-00186</t>
  </si>
  <si>
    <t>094222903</t>
  </si>
  <si>
    <t>CHRISTUS Spohn Hospital Alice</t>
  </si>
  <si>
    <t>Jim Wells</t>
  </si>
  <si>
    <t>450-19-0007-00159</t>
  </si>
  <si>
    <t>094224503</t>
  </si>
  <si>
    <t>Big Bend Regional Medical Center</t>
  </si>
  <si>
    <t>Brewster</t>
  </si>
  <si>
    <t>450-19-0008-00005</t>
  </si>
  <si>
    <t>109588703</t>
  </si>
  <si>
    <t>Hemphill County Hospital District</t>
  </si>
  <si>
    <t>Hemphill</t>
  </si>
  <si>
    <t>100-13-0000-00094</t>
  </si>
  <si>
    <t>109966502</t>
  </si>
  <si>
    <t>HHSC (WACO CENTER FOR YOUTH)</t>
  </si>
  <si>
    <t>McLennan</t>
  </si>
  <si>
    <t>900-16-0001-00002</t>
  </si>
  <si>
    <t>110803703</t>
  </si>
  <si>
    <t>Fort Duncan Regional Medical Center</t>
  </si>
  <si>
    <t>Maverick</t>
  </si>
  <si>
    <t>450-19-0007-00184</t>
  </si>
  <si>
    <t>110839103</t>
  </si>
  <si>
    <t>Longview Regional Medical Center</t>
  </si>
  <si>
    <t>Gregg</t>
  </si>
  <si>
    <t>450-19-0007-00117</t>
  </si>
  <si>
    <t>110856504</t>
  </si>
  <si>
    <t>Olney Hamilton Hospital District</t>
  </si>
  <si>
    <t>Young</t>
  </si>
  <si>
    <t>100-13-0000-00115</t>
  </si>
  <si>
    <t>111829102</t>
  </si>
  <si>
    <t>Ascension Providence</t>
  </si>
  <si>
    <t>450-19-0007-00008</t>
  </si>
  <si>
    <t>111905902</t>
  </si>
  <si>
    <t>Columbia Medical Center Of Denton</t>
  </si>
  <si>
    <t>450-19-0007-00061</t>
  </si>
  <si>
    <t>111915801</t>
  </si>
  <si>
    <t>Parkview Regional Hospital</t>
  </si>
  <si>
    <t>Limestone</t>
  </si>
  <si>
    <t>450-19-0008-00003</t>
  </si>
  <si>
    <t>112667403</t>
  </si>
  <si>
    <t>CHRISTUS Good Shepherd Health System</t>
  </si>
  <si>
    <t>450-19-0007-00027</t>
  </si>
  <si>
    <t>112671602</t>
  </si>
  <si>
    <t>The Community Hospital of Brazosport</t>
  </si>
  <si>
    <t>450-19-0007-00179</t>
  </si>
  <si>
    <t>112672402</t>
  </si>
  <si>
    <t>The University Of Texas Md Anderson Cancer Center</t>
  </si>
  <si>
    <t>900-12-0000-00003</t>
  </si>
  <si>
    <t>112673204</t>
  </si>
  <si>
    <t>Yoakum Community Hospital</t>
  </si>
  <si>
    <t>Lavaca</t>
  </si>
  <si>
    <t>529-08-0236-00114</t>
  </si>
  <si>
    <t>112677302</t>
  </si>
  <si>
    <t>Texas Health Harris Methodist Hospital Fort Worth</t>
  </si>
  <si>
    <t>450-19-0007-00045</t>
  </si>
  <si>
    <t>112679902</t>
  </si>
  <si>
    <t>Mission Hospital, Inc.</t>
  </si>
  <si>
    <t>450-19-0007-00204</t>
  </si>
  <si>
    <t>112684904</t>
  </si>
  <si>
    <t>Reeves County Hospital District</t>
  </si>
  <si>
    <t>Reeves</t>
  </si>
  <si>
    <t>800-12-0000-00088</t>
  </si>
  <si>
    <t>112688004</t>
  </si>
  <si>
    <t>Frio Hospital Association</t>
  </si>
  <si>
    <t>Frio</t>
  </si>
  <si>
    <t>600-12-0000-00135</t>
  </si>
  <si>
    <t>112692202</t>
  </si>
  <si>
    <t>Fisher County Hospital District</t>
  </si>
  <si>
    <t>Fisher</t>
  </si>
  <si>
    <t>100-13-0000-00049</t>
  </si>
  <si>
    <t>112697102</t>
  </si>
  <si>
    <t>Memorial Hospital of Polk County</t>
  </si>
  <si>
    <t>Polk</t>
  </si>
  <si>
    <t>450-19-0007-00168</t>
  </si>
  <si>
    <t>112698903</t>
  </si>
  <si>
    <t>Columbia Medical Center of McKinney</t>
  </si>
  <si>
    <t>450-19-0007-00082</t>
  </si>
  <si>
    <t>112701102</t>
  </si>
  <si>
    <t>Navarro Regional Hospital</t>
  </si>
  <si>
    <t>Navarro</t>
  </si>
  <si>
    <t>450-19-0007-00118</t>
  </si>
  <si>
    <t>112702904</t>
  </si>
  <si>
    <t>Haskell County Hospital District</t>
  </si>
  <si>
    <t>Haskell</t>
  </si>
  <si>
    <t>100-13-0000-00050</t>
  </si>
  <si>
    <t>112704504</t>
  </si>
  <si>
    <t>Ochiltree County Hospital District</t>
  </si>
  <si>
    <t>Ochiltree</t>
  </si>
  <si>
    <t>100-13-0000-00102</t>
  </si>
  <si>
    <t>112706003</t>
  </si>
  <si>
    <t>Jasper Memorial Hospital</t>
  </si>
  <si>
    <t>Jasper</t>
  </si>
  <si>
    <t>450-19-0008-00183</t>
  </si>
  <si>
    <t>112707808</t>
  </si>
  <si>
    <t>Wilbarger County Hospital District</t>
  </si>
  <si>
    <t>100-13-0000-00116</t>
  </si>
  <si>
    <t>112711003</t>
  </si>
  <si>
    <t>Odessa Regional Medical Center</t>
  </si>
  <si>
    <t>Ector</t>
  </si>
  <si>
    <t>450-19-0007-00031</t>
  </si>
  <si>
    <t>112712802</t>
  </si>
  <si>
    <t>The Woman's Hospital of Texas</t>
  </si>
  <si>
    <t>450-19-0008-00130</t>
  </si>
  <si>
    <t>112716902</t>
  </si>
  <si>
    <t>Columbia Rio Grande Healthcare</t>
  </si>
  <si>
    <t>450-19-0007-00219</t>
  </si>
  <si>
    <t>112717702</t>
  </si>
  <si>
    <t>St Davids South Austin Medical Center</t>
  </si>
  <si>
    <t>450-19-0007-00173</t>
  </si>
  <si>
    <t>112724302</t>
  </si>
  <si>
    <t>HCA Houston Healthcare Kingwood</t>
  </si>
  <si>
    <t>450-19-0007-00220</t>
  </si>
  <si>
    <t>112725003</t>
  </si>
  <si>
    <t>Burleson St. Joseph Health Center</t>
  </si>
  <si>
    <t>Burleson</t>
  </si>
  <si>
    <t>450-19-0007-00163</t>
  </si>
  <si>
    <t>112728403</t>
  </si>
  <si>
    <t>General Hospital</t>
  </si>
  <si>
    <t>Pecos</t>
  </si>
  <si>
    <t>800-12-0000-00050</t>
  </si>
  <si>
    <t>112742503</t>
  </si>
  <si>
    <t>Clarity Child Guidance Center</t>
  </si>
  <si>
    <t>450-19-0008-00098</t>
  </si>
  <si>
    <t>112745802</t>
  </si>
  <si>
    <t>River Crest Hospital</t>
  </si>
  <si>
    <t>Tom Green</t>
  </si>
  <si>
    <t>450-19-0008-00112</t>
  </si>
  <si>
    <t>112746602</t>
  </si>
  <si>
    <t>Glen Oaks Hospital</t>
  </si>
  <si>
    <t>Hunt</t>
  </si>
  <si>
    <t>450-19-0008-00156</t>
  </si>
  <si>
    <t>112751605</t>
  </si>
  <si>
    <t>HHSC (EL PASO PSYCHIATRIC CENTER)</t>
  </si>
  <si>
    <t>900-12-0000-00009</t>
  </si>
  <si>
    <t>119874904</t>
  </si>
  <si>
    <t>Jack County Hospital District</t>
  </si>
  <si>
    <t>Jack</t>
  </si>
  <si>
    <t>100-13-0000-00117</t>
  </si>
  <si>
    <t>119877204</t>
  </si>
  <si>
    <t>Val Verde Hospital Corporation</t>
  </si>
  <si>
    <t>Val Verde</t>
  </si>
  <si>
    <t>100-13-0000-00080</t>
  </si>
  <si>
    <t>120726804</t>
  </si>
  <si>
    <t xml:space="preserve"> </t>
  </si>
  <si>
    <t>Texas Health Harris Methodist Hospital Southwest</t>
  </si>
  <si>
    <t>450-19-0007-00044</t>
  </si>
  <si>
    <t>120745806</t>
  </si>
  <si>
    <t>Muenster Hospital District</t>
  </si>
  <si>
    <t>Cooke</t>
  </si>
  <si>
    <t>800-12-0000-00072</t>
  </si>
  <si>
    <t>121053605</t>
  </si>
  <si>
    <t>Knox County Hospital District</t>
  </si>
  <si>
    <t>Knox</t>
  </si>
  <si>
    <t>100-13-0000-00052</t>
  </si>
  <si>
    <t>121692107</t>
  </si>
  <si>
    <t>Hardeman County Memorial Hospital</t>
  </si>
  <si>
    <t>Hardeman</t>
  </si>
  <si>
    <t>800-12-0000-00044</t>
  </si>
  <si>
    <t>121775403</t>
  </si>
  <si>
    <t>CHRISTUS Spohn Hospital Corpus Christi</t>
  </si>
  <si>
    <t>450-19-0007-00162</t>
  </si>
  <si>
    <t>121776205</t>
  </si>
  <si>
    <t>Baylor Medical Center at Irving</t>
  </si>
  <si>
    <t>450-19-0007-00062</t>
  </si>
  <si>
    <t>121781205</t>
  </si>
  <si>
    <t>Sutton County Hospital District</t>
  </si>
  <si>
    <t>Sutton</t>
  </si>
  <si>
    <t>100-13-0000-00029</t>
  </si>
  <si>
    <t>121782009</t>
  </si>
  <si>
    <t>Uvalde County Hospital Authority</t>
  </si>
  <si>
    <t>Uvalde</t>
  </si>
  <si>
    <t>800-12-0000-00103</t>
  </si>
  <si>
    <t>121785303</t>
  </si>
  <si>
    <t>Gonzales Healthcare Systems</t>
  </si>
  <si>
    <t>Gonzales</t>
  </si>
  <si>
    <t>100-13-0000-00067</t>
  </si>
  <si>
    <t>121787905</t>
  </si>
  <si>
    <t>North Wheeler County Hospital District</t>
  </si>
  <si>
    <t>Wheeler</t>
  </si>
  <si>
    <t>800-12-0000-00080</t>
  </si>
  <si>
    <t>121794503</t>
  </si>
  <si>
    <t>Texas Health Harris Methodist Hospital Stephenvill</t>
  </si>
  <si>
    <t>Erath</t>
  </si>
  <si>
    <t>450-19-0007-00047</t>
  </si>
  <si>
    <t>121799406</t>
  </si>
  <si>
    <t>Rankin County Hospital District</t>
  </si>
  <si>
    <t>800-12-0000-00086</t>
  </si>
  <si>
    <t>121806703</t>
  </si>
  <si>
    <t>Reagan Hospital District</t>
  </si>
  <si>
    <t>Reagan</t>
  </si>
  <si>
    <t>100-13-0000-00030</t>
  </si>
  <si>
    <t>121807504</t>
  </si>
  <si>
    <t>HCA Houston Healthcare Clear Lake</t>
  </si>
  <si>
    <t>450-19-0007-00221</t>
  </si>
  <si>
    <t>121808305</t>
  </si>
  <si>
    <t>Jackson County Hospital District</t>
  </si>
  <si>
    <t>Jackson</t>
  </si>
  <si>
    <t>100-13-0000-00070</t>
  </si>
  <si>
    <t>121816602</t>
  </si>
  <si>
    <t>Palestine Regional Medical Center</t>
  </si>
  <si>
    <t>Anderson</t>
  </si>
  <si>
    <t>450-19-0008-00002</t>
  </si>
  <si>
    <t>121822403</t>
  </si>
  <si>
    <t>Ennis Regional Medical Center</t>
  </si>
  <si>
    <t>Ellis</t>
  </si>
  <si>
    <t>450-19-0007-00050</t>
  </si>
  <si>
    <t>121829905</t>
  </si>
  <si>
    <t>West Oak Hospital Inc</t>
  </si>
  <si>
    <t>450-19-0008-00108</t>
  </si>
  <si>
    <t>126667806</t>
  </si>
  <si>
    <t>Lockney General Hospital District</t>
  </si>
  <si>
    <t>Floyd</t>
  </si>
  <si>
    <t>800-12-0000-00059</t>
  </si>
  <si>
    <t>126675104</t>
  </si>
  <si>
    <t>Large Public</t>
  </si>
  <si>
    <t>Tarrant County Hospital District</t>
  </si>
  <si>
    <t>700-12-0000-00007</t>
  </si>
  <si>
    <t>126679303</t>
  </si>
  <si>
    <t>Methodist Hospitals of Dallas</t>
  </si>
  <si>
    <t>450-19-0007-00064</t>
  </si>
  <si>
    <t>126840107</t>
  </si>
  <si>
    <t>Preferred Hospital Leasing Inc</t>
  </si>
  <si>
    <t>Collingsworth</t>
  </si>
  <si>
    <t>529-10-0065-00075</t>
  </si>
  <si>
    <t>127262703</t>
  </si>
  <si>
    <t>Baylor Regional Medical Center at Grapevine</t>
  </si>
  <si>
    <t>450-19-0007-00038</t>
  </si>
  <si>
    <t>127263503</t>
  </si>
  <si>
    <t>Methodist Hospital Plainview</t>
  </si>
  <si>
    <t>Hale</t>
  </si>
  <si>
    <t>450-20-0008-00001</t>
  </si>
  <si>
    <t>127267603</t>
  </si>
  <si>
    <t>St. Joseph Regional Health Center</t>
  </si>
  <si>
    <t>Brazos</t>
  </si>
  <si>
    <t>450-19-0007-00166</t>
  </si>
  <si>
    <t>127294003</t>
  </si>
  <si>
    <t>Sid Peterson Memorial Hospital</t>
  </si>
  <si>
    <t>Kerr</t>
  </si>
  <si>
    <t>529-11-0067-00010</t>
  </si>
  <si>
    <t>127295703</t>
  </si>
  <si>
    <t>Dallas County Hospital District</t>
  </si>
  <si>
    <t>100-13-0000-00139</t>
  </si>
  <si>
    <t>127298107</t>
  </si>
  <si>
    <t>Andrews County Hospital District</t>
  </si>
  <si>
    <t>Andrews</t>
  </si>
  <si>
    <t>800-12-0000-00082</t>
  </si>
  <si>
    <t>127300503</t>
  </si>
  <si>
    <t xml:space="preserve">CHI St. Luke's Health Baylor College of Medicine </t>
  </si>
  <si>
    <t>450-19-0007-00178</t>
  </si>
  <si>
    <t>127301306</t>
  </si>
  <si>
    <t>CHRISTUS Mother Frances Hospital - Winnsboro</t>
  </si>
  <si>
    <t>Wood</t>
  </si>
  <si>
    <t>450-19-0007-00029</t>
  </si>
  <si>
    <t>127303903</t>
  </si>
  <si>
    <t>OakBend Medical Center</t>
  </si>
  <si>
    <t>100-13-0000-00129</t>
  </si>
  <si>
    <t>127304703</t>
  </si>
  <si>
    <t>Texas Health Harris Methodist Hospital Azle</t>
  </si>
  <si>
    <t>450-19-0007-00043</t>
  </si>
  <si>
    <t>127310404</t>
  </si>
  <si>
    <t>Nocona General Hospital</t>
  </si>
  <si>
    <t>Montague</t>
  </si>
  <si>
    <t>100-13-0000-00119</t>
  </si>
  <si>
    <t>127311205</t>
  </si>
  <si>
    <t>Columbia Medical Center of Plano</t>
  </si>
  <si>
    <t>450-19-0007-00081</t>
  </si>
  <si>
    <t>127313803</t>
  </si>
  <si>
    <t xml:space="preserve">Lamb County Hospital </t>
  </si>
  <si>
    <t>Lamb</t>
  </si>
  <si>
    <t>100-13-0000-00096</t>
  </si>
  <si>
    <t>127319504</t>
  </si>
  <si>
    <t>Methodist Childrens Hospital</t>
  </si>
  <si>
    <t>450-19-0007-00201</t>
  </si>
  <si>
    <t>127320302</t>
  </si>
  <si>
    <t>TDSHS-Kerrville State Hospital</t>
  </si>
  <si>
    <t>900-16-0001-00001</t>
  </si>
  <si>
    <t>130089906</t>
  </si>
  <si>
    <t>Ballinger Memorial Hospital</t>
  </si>
  <si>
    <t>100-13-0000-00031</t>
  </si>
  <si>
    <t>130601104</t>
  </si>
  <si>
    <t>Tenet Hospitals LTD. Providence Memorial</t>
  </si>
  <si>
    <t>450-19-0008-00174</t>
  </si>
  <si>
    <t>130605205</t>
  </si>
  <si>
    <t>Nacogdoches Medical Center</t>
  </si>
  <si>
    <t>Nacogdoches</t>
  </si>
  <si>
    <t>450-19-0007-00224</t>
  </si>
  <si>
    <t>130606006</t>
  </si>
  <si>
    <t>Decatur Hospital Authority</t>
  </si>
  <si>
    <t>Wise</t>
  </si>
  <si>
    <t>800-12-0000-00109</t>
  </si>
  <si>
    <t>130614405</t>
  </si>
  <si>
    <t>Texas Health Arlington Memorial Hospital</t>
  </si>
  <si>
    <t>450-19-0007-00036</t>
  </si>
  <si>
    <t>130616909</t>
  </si>
  <si>
    <t>Pecos County Memorial Hosptal</t>
  </si>
  <si>
    <t>100-13-0000-00032</t>
  </si>
  <si>
    <t>130618504</t>
  </si>
  <si>
    <t>Terry Memorial Hospital District</t>
  </si>
  <si>
    <t>Terry</t>
  </si>
  <si>
    <t>100-13-0000-00087</t>
  </si>
  <si>
    <t>130734007</t>
  </si>
  <si>
    <t>Memorial Medical Center San Augustine</t>
  </si>
  <si>
    <t>San Augustine</t>
  </si>
  <si>
    <t>450-19-0007-00169</t>
  </si>
  <si>
    <t>130826407</t>
  </si>
  <si>
    <t>Dallam Hartley Counties Hospital District</t>
  </si>
  <si>
    <t>Dallam</t>
  </si>
  <si>
    <t>100-13-0000-00092</t>
  </si>
  <si>
    <t>130959304</t>
  </si>
  <si>
    <t>Matagorda County Hospital District</t>
  </si>
  <si>
    <t>Matagorda</t>
  </si>
  <si>
    <t>100-13-0000-00126</t>
  </si>
  <si>
    <t>131030203</t>
  </si>
  <si>
    <t>Nacogdoches County Hospital District</t>
  </si>
  <si>
    <t>100-13-0000-00042</t>
  </si>
  <si>
    <t>131036903</t>
  </si>
  <si>
    <t>Texas Health Harris Methodist Hospital Cleburne</t>
  </si>
  <si>
    <t>Johnson</t>
  </si>
  <si>
    <t>450-19-0007-00048</t>
  </si>
  <si>
    <t>131038504</t>
  </si>
  <si>
    <t>Hunt Regional Medical Center</t>
  </si>
  <si>
    <t>100-13-0000-00061</t>
  </si>
  <si>
    <t>132812205</t>
  </si>
  <si>
    <t>Driscoll Children's Hospital</t>
  </si>
  <si>
    <t>450-19-0008-00089</t>
  </si>
  <si>
    <t>133244705</t>
  </si>
  <si>
    <t>Nolan County Hospital District</t>
  </si>
  <si>
    <t>Nolan</t>
  </si>
  <si>
    <t>100-13-0000-00054</t>
  </si>
  <si>
    <t>133245406</t>
  </si>
  <si>
    <t>Tenet Hospitals LTD. Providence Sierra</t>
  </si>
  <si>
    <t>450-19-0008-00175</t>
  </si>
  <si>
    <t>133250406</t>
  </si>
  <si>
    <t>Childress County Hospital District</t>
  </si>
  <si>
    <t>Childress</t>
  </si>
  <si>
    <t>100-13-0000-00089</t>
  </si>
  <si>
    <t>425956601</t>
  </si>
  <si>
    <t>Texas Center for Infectious Diseases</t>
  </si>
  <si>
    <t>900-12-0000-00004</t>
  </si>
  <si>
    <t>133258705</t>
  </si>
  <si>
    <t>Methodist Hospital Levelland</t>
  </si>
  <si>
    <t>Hockley</t>
  </si>
  <si>
    <t>450-20-0008-00000</t>
  </si>
  <si>
    <t>133331202</t>
  </si>
  <si>
    <t>HHSC (RUSK STATE HOSPITAL)</t>
  </si>
  <si>
    <t>Cherokee</t>
  </si>
  <si>
    <t>900-12-0000-00006</t>
  </si>
  <si>
    <t>133355104</t>
  </si>
  <si>
    <t>Harris County Hospital District</t>
  </si>
  <si>
    <t>100-13-0000-00131</t>
  </si>
  <si>
    <t>133367611</t>
  </si>
  <si>
    <t>Falls Community Hospital and Clinic</t>
  </si>
  <si>
    <t>Falls</t>
  </si>
  <si>
    <t>600-12-0000-00184</t>
  </si>
  <si>
    <t>133544006</t>
  </si>
  <si>
    <t>Deaf Smith County Hospital District</t>
  </si>
  <si>
    <t>Deaf Smith</t>
  </si>
  <si>
    <t>100-13-0000-00095</t>
  </si>
  <si>
    <t>134772611</t>
  </si>
  <si>
    <t>Coryell County Memorial Hospital Authority</t>
  </si>
  <si>
    <t>Coryell</t>
  </si>
  <si>
    <t>100-13-0000-00151</t>
  </si>
  <si>
    <t>135032405</t>
  </si>
  <si>
    <t>Methodist Hospitals Of Dallas</t>
  </si>
  <si>
    <t>450-19-0007-00065</t>
  </si>
  <si>
    <t>135033210</t>
  </si>
  <si>
    <t>Columbus Community Hospital</t>
  </si>
  <si>
    <t>Colorado</t>
  </si>
  <si>
    <t>600-12-0000-00215</t>
  </si>
  <si>
    <t>135034009</t>
  </si>
  <si>
    <t>Electra Hospital District</t>
  </si>
  <si>
    <t>100-13-0000-00033</t>
  </si>
  <si>
    <t>135035706</t>
  </si>
  <si>
    <t>Knapp Medical Center</t>
  </si>
  <si>
    <t>450-19-0008-00012</t>
  </si>
  <si>
    <t>135036506</t>
  </si>
  <si>
    <t>Baylor All Saints Medical Center</t>
  </si>
  <si>
    <t>450-19-0007-00037</t>
  </si>
  <si>
    <t>135151206</t>
  </si>
  <si>
    <t>Wilson County Memorial Hospital District</t>
  </si>
  <si>
    <t>Wilson</t>
  </si>
  <si>
    <t>100-13-0000-00146</t>
  </si>
  <si>
    <t>135223905</t>
  </si>
  <si>
    <t>Baylor Medical Center at Waxahachie</t>
  </si>
  <si>
    <t>450-19-0007-00069</t>
  </si>
  <si>
    <t>135225404</t>
  </si>
  <si>
    <t>450-19-0007-00015</t>
  </si>
  <si>
    <t>135226205</t>
  </si>
  <si>
    <t>Scott &amp; White Hospital - Brenham</t>
  </si>
  <si>
    <t>Washington</t>
  </si>
  <si>
    <t>450-19-0007-00010</t>
  </si>
  <si>
    <t>135233809</t>
  </si>
  <si>
    <t>Lavaca Hospital District</t>
  </si>
  <si>
    <t>100-13-0000-00071</t>
  </si>
  <si>
    <t>135235306</t>
  </si>
  <si>
    <t>Ector County Hospital District</t>
  </si>
  <si>
    <t>700-12-0000-00003</t>
  </si>
  <si>
    <t>135237906</t>
  </si>
  <si>
    <t>United Regional Health Care System, Inc.</t>
  </si>
  <si>
    <t>450-19-0011-00000</t>
  </si>
  <si>
    <t>136141205</t>
  </si>
  <si>
    <t>Bexar County Hospital District</t>
  </si>
  <si>
    <t>700-12-0000-00015</t>
  </si>
  <si>
    <t>136142011</t>
  </si>
  <si>
    <t>Castro County Hospital District</t>
  </si>
  <si>
    <t>Castro</t>
  </si>
  <si>
    <t>100-13-0000-00103</t>
  </si>
  <si>
    <t>136143806</t>
  </si>
  <si>
    <t xml:space="preserve">Midland County Hospital District </t>
  </si>
  <si>
    <t>Midland</t>
  </si>
  <si>
    <t>700-12-0000-00009</t>
  </si>
  <si>
    <t>136145310</t>
  </si>
  <si>
    <t>Martin County Hospital District</t>
  </si>
  <si>
    <t>Martin</t>
  </si>
  <si>
    <t>800-12-0000-00061</t>
  </si>
  <si>
    <t>136325111</t>
  </si>
  <si>
    <t>Mitchell County Hospital District</t>
  </si>
  <si>
    <t>Mitchell</t>
  </si>
  <si>
    <t>100-13-0000-00056</t>
  </si>
  <si>
    <t>136326908</t>
  </si>
  <si>
    <t>Texas Health Harris Methodist Hospital Hurst-Eules</t>
  </si>
  <si>
    <t>450-19-0007-00042</t>
  </si>
  <si>
    <t>136327710</t>
  </si>
  <si>
    <t>Scott &amp; White Hospital - Taylor</t>
  </si>
  <si>
    <t>450-19-0007-00022</t>
  </si>
  <si>
    <t>136330112</t>
  </si>
  <si>
    <t>Scurry County Hospital District</t>
  </si>
  <si>
    <t>Scurry</t>
  </si>
  <si>
    <t>100-13-0000-00091</t>
  </si>
  <si>
    <t>136331910</t>
  </si>
  <si>
    <t>County of Ward</t>
  </si>
  <si>
    <t>Ward</t>
  </si>
  <si>
    <t>800-12-0000-00105</t>
  </si>
  <si>
    <t>136332705</t>
  </si>
  <si>
    <t>Starr County Hospital District</t>
  </si>
  <si>
    <t>Starr</t>
  </si>
  <si>
    <t>800-12-0000-00097</t>
  </si>
  <si>
    <t>136381405</t>
  </si>
  <si>
    <t>Tyler County Hospital</t>
  </si>
  <si>
    <t>Tyler</t>
  </si>
  <si>
    <t>100-13-0000-00044</t>
  </si>
  <si>
    <t>136412710</t>
  </si>
  <si>
    <t>Karnes County Hospital District</t>
  </si>
  <si>
    <t>Karnes</t>
  </si>
  <si>
    <t>100-13-0000-00073</t>
  </si>
  <si>
    <t>136430906</t>
  </si>
  <si>
    <t>Hill Country Memorial Hospital</t>
  </si>
  <si>
    <t>Gillespie</t>
  </si>
  <si>
    <t>600-12-0000-00232</t>
  </si>
  <si>
    <t>136436606</t>
  </si>
  <si>
    <t>CHRISTUS Spohn Kleberg</t>
  </si>
  <si>
    <t>Kleberg</t>
  </si>
  <si>
    <t>450-19-0007-00161</t>
  </si>
  <si>
    <t>136491104</t>
  </si>
  <si>
    <t>Texas Vista Medical Center</t>
  </si>
  <si>
    <t>450-19-0007-00032</t>
  </si>
  <si>
    <t>136492909</t>
  </si>
  <si>
    <t>Sunrise Canyon Hospital</t>
  </si>
  <si>
    <t>100-13-0000-00149</t>
  </si>
  <si>
    <t>137074409</t>
  </si>
  <si>
    <t>Eastland Memorial Hospital District</t>
  </si>
  <si>
    <t>Eastland</t>
  </si>
  <si>
    <t>100-13-0000-00057</t>
  </si>
  <si>
    <t>137226005</t>
  </si>
  <si>
    <t>Shannon Medical Center</t>
  </si>
  <si>
    <t>450-19-0007-00094</t>
  </si>
  <si>
    <t>137227806</t>
  </si>
  <si>
    <t>Yoakum County Hospital</t>
  </si>
  <si>
    <t>Yoakum</t>
  </si>
  <si>
    <t>100-13-0000-00108</t>
  </si>
  <si>
    <t>137245009</t>
  </si>
  <si>
    <t>Northwest Texas Health Care System</t>
  </si>
  <si>
    <t>Potter</t>
  </si>
  <si>
    <t>450-19-0007-00087</t>
  </si>
  <si>
    <t>137249208</t>
  </si>
  <si>
    <t>Scott &amp; White Memorial Hospital</t>
  </si>
  <si>
    <t>450-19-0008-00188</t>
  </si>
  <si>
    <t>137265806</t>
  </si>
  <si>
    <t>450-19-0007-00019</t>
  </si>
  <si>
    <t>137343308</t>
  </si>
  <si>
    <t>Parmer County Community Hospital</t>
  </si>
  <si>
    <t>Parmer</t>
  </si>
  <si>
    <t>529-08-0236-00096</t>
  </si>
  <si>
    <t>137805107</t>
  </si>
  <si>
    <t>Memorial Hermann Texas Medical Center</t>
  </si>
  <si>
    <t>450-19-0008-00132</t>
  </si>
  <si>
    <t>137907508</t>
  </si>
  <si>
    <t>Citizens Medical Center</t>
  </si>
  <si>
    <t>100-13-0000-00064</t>
  </si>
  <si>
    <t>137909111</t>
  </si>
  <si>
    <t>Memorial Medical Center</t>
  </si>
  <si>
    <t>Calhoun</t>
  </si>
  <si>
    <t>100-13-0000-00132</t>
  </si>
  <si>
    <t>137918204</t>
  </si>
  <si>
    <t>HHSC (BIG SPRING STATE HOSPITAL)</t>
  </si>
  <si>
    <t>Howard</t>
  </si>
  <si>
    <t>900-12-0000-00014</t>
  </si>
  <si>
    <t>137919003</t>
  </si>
  <si>
    <t>HHSC (TERRELL STATE HOSPITAL)</t>
  </si>
  <si>
    <t>900-12-0000-00013</t>
  </si>
  <si>
    <t>137949705</t>
  </si>
  <si>
    <t>The Methodist Hospital</t>
  </si>
  <si>
    <t>450-19-0008-00138</t>
  </si>
  <si>
    <t>137962006</t>
  </si>
  <si>
    <t>San Jacinto Methodist Hospital</t>
  </si>
  <si>
    <t>450-19-0008-00141</t>
  </si>
  <si>
    <t>137999206</t>
  </si>
  <si>
    <t>Lubbock County Hospital District</t>
  </si>
  <si>
    <t>700-12-0000-00008</t>
  </si>
  <si>
    <t>138296208</t>
  </si>
  <si>
    <t>CHRISTUS Health Southeast Texas</t>
  </si>
  <si>
    <t>450-19-0007-00136</t>
  </si>
  <si>
    <t>138353107</t>
  </si>
  <si>
    <t>Baylor County Hospital District</t>
  </si>
  <si>
    <t>Baylor</t>
  </si>
  <si>
    <t>100-13-0000-00150</t>
  </si>
  <si>
    <t>138411709</t>
  </si>
  <si>
    <t>Guadalupe Regional Medical Center</t>
  </si>
  <si>
    <t>Guadalupe</t>
  </si>
  <si>
    <t>100-13-0000-00083</t>
  </si>
  <si>
    <t>138706004</t>
  </si>
  <si>
    <t>HHSC (SAN ANTONIO STATE HOSPITAL)</t>
  </si>
  <si>
    <t>900-12-0000-00012</t>
  </si>
  <si>
    <t>138910807</t>
  </si>
  <si>
    <t>Children's Medical Center Dallas</t>
  </si>
  <si>
    <t>450-19-0007-00071</t>
  </si>
  <si>
    <t>138911619</t>
  </si>
  <si>
    <t>Cuero Regional Hospital</t>
  </si>
  <si>
    <t>DeWitt</t>
  </si>
  <si>
    <t>800-12-0000-00019</t>
  </si>
  <si>
    <t>138913209</t>
  </si>
  <si>
    <t>Titus County Memorial Hospital District</t>
  </si>
  <si>
    <t>Titus</t>
  </si>
  <si>
    <t>100-13-0000-00154</t>
  </si>
  <si>
    <t>138950412</t>
  </si>
  <si>
    <t>Palo Pinto County Hospital District</t>
  </si>
  <si>
    <t>Palo Pinto</t>
  </si>
  <si>
    <t>100-13-0000-00046</t>
  </si>
  <si>
    <t>138951211</t>
  </si>
  <si>
    <t>El Paso County Hospital District</t>
  </si>
  <si>
    <t>700-12-0000-00004</t>
  </si>
  <si>
    <t>138962907</t>
  </si>
  <si>
    <t>Hillcrest Baptist Medical Center</t>
  </si>
  <si>
    <t>450-19-0007-00007</t>
  </si>
  <si>
    <t>139135109</t>
  </si>
  <si>
    <t>Texas Children's Hospital</t>
  </si>
  <si>
    <t>450-19-0008-00137</t>
  </si>
  <si>
    <t>139172412</t>
  </si>
  <si>
    <t>Memorial Medical Center of East Texas</t>
  </si>
  <si>
    <t>450-19-0007-00090</t>
  </si>
  <si>
    <t>139485012</t>
  </si>
  <si>
    <t>Baylor University Medical Center</t>
  </si>
  <si>
    <t>450-19-0007-00066</t>
  </si>
  <si>
    <t>140713201</t>
  </si>
  <si>
    <t>Methodist Willowbrook Hospital</t>
  </si>
  <si>
    <t>450-19-0008-00140</t>
  </si>
  <si>
    <t>140714001</t>
  </si>
  <si>
    <t>South Limestone Hospital District</t>
  </si>
  <si>
    <t>100-13-0000-00113</t>
  </si>
  <si>
    <t>141858401</t>
  </si>
  <si>
    <t>CHRISTUS Mother Frances Hospital - Jacksonville</t>
  </si>
  <si>
    <t>450-19-0007-00026</t>
  </si>
  <si>
    <t>146021401</t>
  </si>
  <si>
    <t>Memorial Hermann Sugar Land Hospital</t>
  </si>
  <si>
    <t>450-19-0008-00133</t>
  </si>
  <si>
    <t>146509801</t>
  </si>
  <si>
    <t>Memorial Hermann Katy Hospital</t>
  </si>
  <si>
    <t>450-19-0008-00136</t>
  </si>
  <si>
    <t>147918003</t>
  </si>
  <si>
    <t>Grimes</t>
  </si>
  <si>
    <t>450-19-0007-00164</t>
  </si>
  <si>
    <t>148698701</t>
  </si>
  <si>
    <t>Winnie Community Hospital</t>
  </si>
  <si>
    <t>529-10-0065-00077</t>
  </si>
  <si>
    <t>149073203</t>
  </si>
  <si>
    <t>Metroplex Adventist Hospital, Inc</t>
  </si>
  <si>
    <t>Lampasas</t>
  </si>
  <si>
    <t>450-19-0008-00165</t>
  </si>
  <si>
    <t>151691601</t>
  </si>
  <si>
    <t>Baylor Heart &amp; Vascular Center LLP</t>
  </si>
  <si>
    <t>450-19-0007-00067</t>
  </si>
  <si>
    <t>152686501</t>
  </si>
  <si>
    <t>Palacios Community Medical Center</t>
  </si>
  <si>
    <t>529-10-0065-00116</t>
  </si>
  <si>
    <t>154504801</t>
  </si>
  <si>
    <t>Harlingen Medical Center</t>
  </si>
  <si>
    <t>450-19-0007-00206</t>
  </si>
  <si>
    <t>158977201</t>
  </si>
  <si>
    <t>450-19-0007-00020</t>
  </si>
  <si>
    <t>158980601</t>
  </si>
  <si>
    <t>450-19-0007-00013</t>
  </si>
  <si>
    <t>159156201</t>
  </si>
  <si>
    <t>VHS San Antonio Partners LLC</t>
  </si>
  <si>
    <t>450-19-0008-00095</t>
  </si>
  <si>
    <t>160630301</t>
  </si>
  <si>
    <t>St. Luke's Community Health Services</t>
  </si>
  <si>
    <t>450-19-0007-00181</t>
  </si>
  <si>
    <t>160709501</t>
  </si>
  <si>
    <t>Doctors Hospital At Renaissance</t>
  </si>
  <si>
    <t>450-19-0007-00203</t>
  </si>
  <si>
    <t>162033801</t>
  </si>
  <si>
    <t>Laredo Medical Center</t>
  </si>
  <si>
    <t>450-19-0007-00004</t>
  </si>
  <si>
    <t>163111101</t>
  </si>
  <si>
    <t>Paris Regional Medical Center</t>
  </si>
  <si>
    <t>Lamar</t>
  </si>
  <si>
    <t>450-19-0008-00004</t>
  </si>
  <si>
    <t>163219201</t>
  </si>
  <si>
    <t>Lubbock Heart Hospital</t>
  </si>
  <si>
    <t>450-19-0008-00100</t>
  </si>
  <si>
    <t>163925401</t>
  </si>
  <si>
    <t>The Medical Center of Southeast Texas</t>
  </si>
  <si>
    <t>450-19-0007-00030</t>
  </si>
  <si>
    <t>171848805</t>
  </si>
  <si>
    <t>Baylor Regional Medical Center at Plano</t>
  </si>
  <si>
    <t>450-19-0007-00080</t>
  </si>
  <si>
    <t>175287501</t>
  </si>
  <si>
    <t>University of Texas Southwestern Medical Center</t>
  </si>
  <si>
    <t>100-13-0000-00143</t>
  </si>
  <si>
    <t>175965601</t>
  </si>
  <si>
    <t>SHC KPH LP</t>
  </si>
  <si>
    <t>450-19-0008-00107</t>
  </si>
  <si>
    <t>176354201</t>
  </si>
  <si>
    <t>Preferred Hospital Leasing Van Horn Inc</t>
  </si>
  <si>
    <t>Culberson</t>
  </si>
  <si>
    <t>600-18-0012-00000</t>
  </si>
  <si>
    <t>176692501</t>
  </si>
  <si>
    <t>St. Mark's Medical Center</t>
  </si>
  <si>
    <t>Fayette</t>
  </si>
  <si>
    <t>450-19-0008-00184</t>
  </si>
  <si>
    <t>177658501</t>
  </si>
  <si>
    <t>University Behavioral Health Of Denton</t>
  </si>
  <si>
    <t>450-19-0008-00110</t>
  </si>
  <si>
    <t>179272301</t>
  </si>
  <si>
    <t>Preferred Hospital Leasing Eldorado Inc</t>
  </si>
  <si>
    <t>Schleicher</t>
  </si>
  <si>
    <t>529-10-0065-00028</t>
  </si>
  <si>
    <t>181706601</t>
  </si>
  <si>
    <t>St. Joseph Medical Center</t>
  </si>
  <si>
    <t>450-19-0007-00033</t>
  </si>
  <si>
    <t>184076101</t>
  </si>
  <si>
    <t>Hickory Trails</t>
  </si>
  <si>
    <t>450-19-0008-00104</t>
  </si>
  <si>
    <t>185556101</t>
  </si>
  <si>
    <t>Texas Heart Hospital of the Southwest LLP</t>
  </si>
  <si>
    <t>450-19-0007-00085</t>
  </si>
  <si>
    <t>186221101</t>
  </si>
  <si>
    <t>450-19-0007-00046</t>
  </si>
  <si>
    <t>186599001</t>
  </si>
  <si>
    <t>450-19-0007-00017</t>
  </si>
  <si>
    <t>189947801</t>
  </si>
  <si>
    <t>Dawson County Hospital District</t>
  </si>
  <si>
    <t>Dawson</t>
  </si>
  <si>
    <t>100-13-0000-00098</t>
  </si>
  <si>
    <t>190123303</t>
  </si>
  <si>
    <t>Scott &amp; White Hospital - Round Rock</t>
  </si>
  <si>
    <t>450-19-0007-00024</t>
  </si>
  <si>
    <t>191968002</t>
  </si>
  <si>
    <t>University BH of El Paso</t>
  </si>
  <si>
    <t>450-19-0008-00116</t>
  </si>
  <si>
    <t>192622201</t>
  </si>
  <si>
    <t>Cedar Park Regional Medical Center</t>
  </si>
  <si>
    <t>450-19-0007-00123</t>
  </si>
  <si>
    <t>192751901</t>
  </si>
  <si>
    <t>Memorial Hermann Northeast</t>
  </si>
  <si>
    <t>450-19-0008-00135</t>
  </si>
  <si>
    <t>193399601</t>
  </si>
  <si>
    <t>Rockwall Regional Hospital</t>
  </si>
  <si>
    <t>450-19-0007-00146</t>
  </si>
  <si>
    <t>193867201</t>
  </si>
  <si>
    <t>HCA Houston Healthcare Northwest</t>
  </si>
  <si>
    <t>450-19-0007-00226</t>
  </si>
  <si>
    <t>194106401</t>
  </si>
  <si>
    <t>450-19-0007-00014</t>
  </si>
  <si>
    <t>194997601</t>
  </si>
  <si>
    <t>UHS of Texoma</t>
  </si>
  <si>
    <t>Grayson</t>
  </si>
  <si>
    <t>450-19-0007-00083</t>
  </si>
  <si>
    <t>196829901</t>
  </si>
  <si>
    <t>Tenet Hospitals LTD. Providence East</t>
  </si>
  <si>
    <t>450-19-0008-00176</t>
  </si>
  <si>
    <t>197063401</t>
  </si>
  <si>
    <t>GPCH LLC</t>
  </si>
  <si>
    <t>Hutchinson</t>
  </si>
  <si>
    <t>529-08-0236-00137</t>
  </si>
  <si>
    <t>199602701</t>
  </si>
  <si>
    <t>Crane County Hospital District</t>
  </si>
  <si>
    <t>Crane</t>
  </si>
  <si>
    <t>800-12-0000-00018</t>
  </si>
  <si>
    <t>200683501</t>
  </si>
  <si>
    <t>Preferred Hospital Leasing Hemphill Inc</t>
  </si>
  <si>
    <t>Sabine</t>
  </si>
  <si>
    <t>600-12-0000-00213</t>
  </si>
  <si>
    <t>204254101</t>
  </si>
  <si>
    <t>Methodist Stone Oak Hospital</t>
  </si>
  <si>
    <t>450-19-0008-00092</t>
  </si>
  <si>
    <t>206083201</t>
  </si>
  <si>
    <t>Preferred Hospital Leasing Junction Inc</t>
  </si>
  <si>
    <t>Kimble</t>
  </si>
  <si>
    <t>529-09-0125-00012</t>
  </si>
  <si>
    <t>207311601</t>
  </si>
  <si>
    <t>Wadley Regional Medical Center</t>
  </si>
  <si>
    <t>450-19-0007-00005</t>
  </si>
  <si>
    <t>208013701</t>
  </si>
  <si>
    <t>Hays</t>
  </si>
  <si>
    <t>450-19-0007-00012</t>
  </si>
  <si>
    <t>209345201</t>
  </si>
  <si>
    <t>450-19-0007-00072</t>
  </si>
  <si>
    <t>209719801</t>
  </si>
  <si>
    <t>Texas Regional Medical Center</t>
  </si>
  <si>
    <t>450-19-0007-00073</t>
  </si>
  <si>
    <t>210274101</t>
  </si>
  <si>
    <t>St Lukes Lakeside Hospital</t>
  </si>
  <si>
    <t>450-19-0007-00180</t>
  </si>
  <si>
    <t>212060201</t>
  </si>
  <si>
    <t>CAHRMC LLC</t>
  </si>
  <si>
    <t>529-10-0065-00092</t>
  </si>
  <si>
    <t>212140201</t>
  </si>
  <si>
    <t>Medina County Hospital District</t>
  </si>
  <si>
    <t>Medina</t>
  </si>
  <si>
    <t>100-13-0000-00058</t>
  </si>
  <si>
    <t>216719901</t>
  </si>
  <si>
    <t>Somervell County Hospital District</t>
  </si>
  <si>
    <t>Somervell</t>
  </si>
  <si>
    <t>800-12-0000-00038</t>
  </si>
  <si>
    <t>217547301</t>
  </si>
  <si>
    <t>Behavioral Health Bellaire</t>
  </si>
  <si>
    <t>450-19-0008-00105</t>
  </si>
  <si>
    <t>217744601</t>
  </si>
  <si>
    <t>Flower Mound Hospital Partners</t>
  </si>
  <si>
    <t>450-19-0007-00145</t>
  </si>
  <si>
    <t>217884004</t>
  </si>
  <si>
    <t>Dimmit Regional Hospital</t>
  </si>
  <si>
    <t>Dimmit</t>
  </si>
  <si>
    <t>600-12-0000-00050</t>
  </si>
  <si>
    <t>219336901</t>
  </si>
  <si>
    <t>Dallas Medical Center</t>
  </si>
  <si>
    <t>450-19-0007-00070</t>
  </si>
  <si>
    <t>220351501</t>
  </si>
  <si>
    <t>Sherman Grayson Hospital, LLC</t>
  </si>
  <si>
    <t>450-19-0007-00035</t>
  </si>
  <si>
    <t>281028501</t>
  </si>
  <si>
    <t>Methodist West Houston Hospital</t>
  </si>
  <si>
    <t>450-19-0008-00139</t>
  </si>
  <si>
    <t>281219001</t>
  </si>
  <si>
    <t>St Lukes Patients Medical Center</t>
  </si>
  <si>
    <t>450-19-0007-00167</t>
  </si>
  <si>
    <t>281406304</t>
  </si>
  <si>
    <t>Comanche County Medical Center</t>
  </si>
  <si>
    <t>Comanche</t>
  </si>
  <si>
    <t>600-12-0000-00084</t>
  </si>
  <si>
    <t>283280001</t>
  </si>
  <si>
    <t>Mayhill Hospital</t>
  </si>
  <si>
    <t>450-19-0008-00111</t>
  </si>
  <si>
    <t>284333604</t>
  </si>
  <si>
    <t>Liberty County Hospital District No 1</t>
  </si>
  <si>
    <t>Liberty</t>
  </si>
  <si>
    <t>600-12-0000-00236</t>
  </si>
  <si>
    <t>286326801</t>
  </si>
  <si>
    <t>Bastrop</t>
  </si>
  <si>
    <t>450-19-0007-00021</t>
  </si>
  <si>
    <t>291854201</t>
  </si>
  <si>
    <t>El Paso Children's Hospital Corporation</t>
  </si>
  <si>
    <t>450-19-0008-00178</t>
  </si>
  <si>
    <t>292096901</t>
  </si>
  <si>
    <t>Valley Baptist Medical Center Harlingen</t>
  </si>
  <si>
    <t>450-19-0007-00209</t>
  </si>
  <si>
    <t>294543801</t>
  </si>
  <si>
    <t>Valley Baptist Medical Center Brownsville</t>
  </si>
  <si>
    <t>450-19-0007-00208</t>
  </si>
  <si>
    <t>298019501</t>
  </si>
  <si>
    <t>St Lukes Sugar Land Hospital</t>
  </si>
  <si>
    <t>450-19-0007-00182</t>
  </si>
  <si>
    <t>308032701</t>
  </si>
  <si>
    <t>Prime Healthcare Services Pampa LLC</t>
  </si>
  <si>
    <t>Gray</t>
  </si>
  <si>
    <t>600-12-0000-00216</t>
  </si>
  <si>
    <t>311054601</t>
  </si>
  <si>
    <t>El Campo Memorial Hospital</t>
  </si>
  <si>
    <t>Wharton</t>
  </si>
  <si>
    <t>600-12-0000-00081</t>
  </si>
  <si>
    <t>312239201</t>
  </si>
  <si>
    <t>HH Kileen Health Systems, LLC</t>
  </si>
  <si>
    <t>450-19-0007-00175</t>
  </si>
  <si>
    <t>314080801</t>
  </si>
  <si>
    <t>Texas Health Huguley Inc</t>
  </si>
  <si>
    <t>450-19-0007-00051</t>
  </si>
  <si>
    <t>314161601</t>
  </si>
  <si>
    <t>Baylor Medical Centers at Garland and McKinney</t>
  </si>
  <si>
    <t>450-19-0007-00084</t>
  </si>
  <si>
    <t>315440301</t>
  </si>
  <si>
    <t>Texas Scottish Rite Hospital for Children</t>
  </si>
  <si>
    <t>450-19-0007-00095</t>
  </si>
  <si>
    <t>316076401</t>
  </si>
  <si>
    <t>Swisher Memorial Healthcare System</t>
  </si>
  <si>
    <t>Swisher</t>
  </si>
  <si>
    <t>600-12-0000-00210</t>
  </si>
  <si>
    <t>316296801</t>
  </si>
  <si>
    <t>Texas Health Harris Methodist Hospital Alliance</t>
  </si>
  <si>
    <t>450-19-0007-00052</t>
  </si>
  <si>
    <t>316360201</t>
  </si>
  <si>
    <t>Preferred Hospital Leasing Coleman Inc</t>
  </si>
  <si>
    <t>Coleman</t>
  </si>
  <si>
    <t>600-12-0000-00203</t>
  </si>
  <si>
    <t>322879301</t>
  </si>
  <si>
    <t>Baptist St. Anthony's Hospital</t>
  </si>
  <si>
    <t>450-19-0007-00088</t>
  </si>
  <si>
    <t>322916301</t>
  </si>
  <si>
    <t>Heart Of Texas Healthcare System</t>
  </si>
  <si>
    <t>McCulloch</t>
  </si>
  <si>
    <t>600-12-0000-00106</t>
  </si>
  <si>
    <t>326725404</t>
  </si>
  <si>
    <t>Scott &amp; White Hospital - College Station</t>
  </si>
  <si>
    <t>450-19-0007-00023</t>
  </si>
  <si>
    <t>330388501</t>
  </si>
  <si>
    <t xml:space="preserve">THHBP Management Company LLC </t>
  </si>
  <si>
    <t>450-19-0007-00086</t>
  </si>
  <si>
    <t>330811601</t>
  </si>
  <si>
    <t>Fannin County Hospital Authority</t>
  </si>
  <si>
    <t>Fannin</t>
  </si>
  <si>
    <t>100-15-0009-00001</t>
  </si>
  <si>
    <t>333086201</t>
  </si>
  <si>
    <t>Austin Oaks Hospital</t>
  </si>
  <si>
    <t>450-19-0008-00160</t>
  </si>
  <si>
    <t xml:space="preserve">Yes </t>
  </si>
  <si>
    <t>333289201</t>
  </si>
  <si>
    <t>Dallas Behavioral Healthcare Hospital, LLC</t>
  </si>
  <si>
    <t>600-19-0008-00000</t>
  </si>
  <si>
    <t>336478801</t>
  </si>
  <si>
    <t>Houston Methodist St John Hospital</t>
  </si>
  <si>
    <t>450-19-0008-00169</t>
  </si>
  <si>
    <t>337991901</t>
  </si>
  <si>
    <t>Stephens Memorial Hospital District</t>
  </si>
  <si>
    <t>Stephens</t>
  </si>
  <si>
    <t>100-13-0000-00051</t>
  </si>
  <si>
    <t>339153401</t>
  </si>
  <si>
    <t xml:space="preserve">St Lukes Hospital at the Vintage </t>
  </si>
  <si>
    <t>450-19-0007-00183</t>
  </si>
  <si>
    <t>343723801</t>
  </si>
  <si>
    <t>Resolute Hospital Company, LLC</t>
  </si>
  <si>
    <t>Comal</t>
  </si>
  <si>
    <t>450-19-0008-00097</t>
  </si>
  <si>
    <t>346945401</t>
  </si>
  <si>
    <t>Graham Hospital District</t>
  </si>
  <si>
    <t>100-16-0008-00000</t>
  </si>
  <si>
    <t>348990801</t>
  </si>
  <si>
    <t>Houston Behavioral Healthcare Hospital</t>
  </si>
  <si>
    <t>450-20-0004-00002</t>
  </si>
  <si>
    <t>349059101</t>
  </si>
  <si>
    <t>San Antonio Behavioral Healthcare Hospital</t>
  </si>
  <si>
    <t>600-19-0008-00001</t>
  </si>
  <si>
    <t>349366001</t>
  </si>
  <si>
    <t>CHCA Pearland LP</t>
  </si>
  <si>
    <t>450-19-0008-00119</t>
  </si>
  <si>
    <t>350190001</t>
  </si>
  <si>
    <t>Preferred Hospital Leasing Muleshoe Inc</t>
  </si>
  <si>
    <t>Bailey</t>
  </si>
  <si>
    <t>600-16-0001-00018</t>
  </si>
  <si>
    <t>350857401</t>
  </si>
  <si>
    <t>North Texas MCA</t>
  </si>
  <si>
    <t>450-19-0007-00034</t>
  </si>
  <si>
    <t>353712801</t>
  </si>
  <si>
    <t>Scott &amp; White Hospital -Marble Falls</t>
  </si>
  <si>
    <t>450-19-0007-00011</t>
  </si>
  <si>
    <t>354018901</t>
  </si>
  <si>
    <t>Prime Healthcare Services - Mesquite, LLC</t>
  </si>
  <si>
    <t>450-19-0007-00068</t>
  </si>
  <si>
    <t>354178101</t>
  </si>
  <si>
    <t>Children's Health Plano</t>
  </si>
  <si>
    <t>450-19-0007-00076</t>
  </si>
  <si>
    <t>361635101</t>
  </si>
  <si>
    <t>SUN Houston LLC</t>
  </si>
  <si>
    <t>450-19-0008-00118</t>
  </si>
  <si>
    <t>364187001</t>
  </si>
  <si>
    <t>Anson General Hospital</t>
  </si>
  <si>
    <t>Jones</t>
  </si>
  <si>
    <t>100-17-0001-00000</t>
  </si>
  <si>
    <t>366812101</t>
  </si>
  <si>
    <t>CHRISTUS Mother Frances Hospital - Sulphur Springs</t>
  </si>
  <si>
    <t>Hopkins</t>
  </si>
  <si>
    <t>450-19-0007-00028</t>
  </si>
  <si>
    <t>369162801</t>
  </si>
  <si>
    <t>Tenet Hospitals LTD. Transmountain</t>
  </si>
  <si>
    <t>450-19-0008-00177</t>
  </si>
  <si>
    <t>371439601</t>
  </si>
  <si>
    <t>Strategic BH-Brownsville, LLC</t>
  </si>
  <si>
    <t>450-19-0007-00227</t>
  </si>
  <si>
    <t>376537203</t>
  </si>
  <si>
    <t>Freestone Medical Center</t>
  </si>
  <si>
    <t>Freestone</t>
  </si>
  <si>
    <t>100-18-0006-00000</t>
  </si>
  <si>
    <t>376837601</t>
  </si>
  <si>
    <t>Houston Methodist The Woodlands Hospital</t>
  </si>
  <si>
    <t>450-19-0008-00185</t>
  </si>
  <si>
    <t>378943001</t>
  </si>
  <si>
    <t>HCA Houston Healthcare Medical Center</t>
  </si>
  <si>
    <t>450-19-0008-00127</t>
  </si>
  <si>
    <t>379200401</t>
  </si>
  <si>
    <t>Methodist Hospital South</t>
  </si>
  <si>
    <t>Atascosa</t>
  </si>
  <si>
    <t>450-19-0008-00094</t>
  </si>
  <si>
    <t>385345901</t>
  </si>
  <si>
    <t>Weatherford Health Services</t>
  </si>
  <si>
    <t>Parker</t>
  </si>
  <si>
    <t>450-19-0007-00196</t>
  </si>
  <si>
    <t>387377001</t>
  </si>
  <si>
    <t>UT Health Henderson</t>
  </si>
  <si>
    <t>Rusk</t>
  </si>
  <si>
    <t>450-19-0007-00140</t>
  </si>
  <si>
    <t>387381201</t>
  </si>
  <si>
    <t>UT Health Jacksonville</t>
  </si>
  <si>
    <t>450-19-0007-00141</t>
  </si>
  <si>
    <t>387515501</t>
  </si>
  <si>
    <t>UT Health Athens</t>
  </si>
  <si>
    <t>Henderson</t>
  </si>
  <si>
    <t>450-19-0007-00138</t>
  </si>
  <si>
    <t>387663301</t>
  </si>
  <si>
    <t>UT Health Carthage</t>
  </si>
  <si>
    <t>Panola</t>
  </si>
  <si>
    <t>450-19-0007-00139</t>
  </si>
  <si>
    <t>388347201</t>
  </si>
  <si>
    <t>UT Health Tyler</t>
  </si>
  <si>
    <t>450-19-0007-00137</t>
  </si>
  <si>
    <t>388696201</t>
  </si>
  <si>
    <t>UT Health Pittsburg</t>
  </si>
  <si>
    <t>Camp</t>
  </si>
  <si>
    <t>450-19-0007-00142</t>
  </si>
  <si>
    <t>388701003</t>
  </si>
  <si>
    <t>UT Health Quitman</t>
  </si>
  <si>
    <t>450-19-0007-00143</t>
  </si>
  <si>
    <t>391575301</t>
  </si>
  <si>
    <t>Pipeline East Dallas LLC</t>
  </si>
  <si>
    <t>450-19-0007-00060</t>
  </si>
  <si>
    <t>391576104</t>
  </si>
  <si>
    <t>Crockett Medical Center</t>
  </si>
  <si>
    <t>Houston</t>
  </si>
  <si>
    <t>450-20-0004-00000</t>
  </si>
  <si>
    <t>395486901</t>
  </si>
  <si>
    <t>Baylor Scott &amp; White Medical Centers -Capitol Area</t>
  </si>
  <si>
    <t>450-21-0007-00001</t>
  </si>
  <si>
    <t>396650901</t>
  </si>
  <si>
    <t>Gainesville Community Hospital, Inc.</t>
  </si>
  <si>
    <t>100-13-0000-00035</t>
  </si>
  <si>
    <t>401736001</t>
  </si>
  <si>
    <t>Bosque County Hospital District</t>
  </si>
  <si>
    <t>Bosque</t>
  </si>
  <si>
    <t>100-20-0005-00000</t>
  </si>
  <si>
    <t>402628801</t>
  </si>
  <si>
    <t>Winkler County Memorial Hospital</t>
  </si>
  <si>
    <t>Winkler</t>
  </si>
  <si>
    <t>800-12-0000-00108</t>
  </si>
  <si>
    <t>407926101</t>
  </si>
  <si>
    <t>450-21-0007-00002</t>
  </si>
  <si>
    <t>409204101</t>
  </si>
  <si>
    <t>450-21-0007-00000</t>
  </si>
  <si>
    <t>412883701</t>
  </si>
  <si>
    <t>Sana Healthcare Carrollton</t>
  </si>
  <si>
    <t>450-20-0012-00000</t>
  </si>
  <si>
    <t>415580601</t>
  </si>
  <si>
    <t>450-21-0001-00000</t>
  </si>
  <si>
    <t>420957901</t>
  </si>
  <si>
    <t>Hendrick Medical Center Brownwood</t>
  </si>
  <si>
    <t>Brown</t>
  </si>
  <si>
    <t>450-21-0005-00000</t>
  </si>
  <si>
    <t>081939301</t>
  </si>
  <si>
    <t>Physician Group Practice</t>
  </si>
  <si>
    <t>Texas Tech University Health Science Center - Odessa</t>
  </si>
  <si>
    <t>100-13-0000-00002</t>
  </si>
  <si>
    <t>084563802</t>
  </si>
  <si>
    <t>Texas Tech University Health Sciences Center - Amarillo</t>
  </si>
  <si>
    <t>100-13-0000-00106</t>
  </si>
  <si>
    <t>084597603</t>
  </si>
  <si>
    <t>TEXAS TECH UNIVERSITY HSC EL PASO</t>
  </si>
  <si>
    <t>100-13-0000-00025</t>
  </si>
  <si>
    <t>084599202</t>
  </si>
  <si>
    <t>Texas Tech University Health Sciences Center - Lubbock</t>
  </si>
  <si>
    <t>100-13-0000-00107</t>
  </si>
  <si>
    <t>085144601</t>
  </si>
  <si>
    <t>UT Health Science Center at San Antonio</t>
  </si>
  <si>
    <t>100-13-0000-00077</t>
  </si>
  <si>
    <t>092414401</t>
  </si>
  <si>
    <t>University Medicince Associates</t>
  </si>
  <si>
    <t>300-12-0000-00008</t>
  </si>
  <si>
    <t>109372601</t>
  </si>
  <si>
    <t>250-13-0000-00010</t>
  </si>
  <si>
    <t>1118101101</t>
  </si>
  <si>
    <t>UT Health Science Center Houston</t>
  </si>
  <si>
    <t>250-13-0000-00008</t>
  </si>
  <si>
    <t>126672804</t>
  </si>
  <si>
    <t>Scott &amp; White Clinic</t>
  </si>
  <si>
    <t>300-12-0000-00009</t>
  </si>
  <si>
    <t>126686802</t>
  </si>
  <si>
    <t>UT SOUTHWESTERN MEDICAL CENTER</t>
  </si>
  <si>
    <t>100-13-0000-00138</t>
  </si>
  <si>
    <t>138980111</t>
  </si>
  <si>
    <t>University of North Texas Health Science Center</t>
  </si>
  <si>
    <t>100-13-0000-00037</t>
  </si>
  <si>
    <t>198523601</t>
  </si>
  <si>
    <t>Texas A&amp;M Health Science Center</t>
  </si>
  <si>
    <t>100-13-0000-00011</t>
  </si>
  <si>
    <t>007068203</t>
  </si>
  <si>
    <t>Hamilton County Hospital District</t>
  </si>
  <si>
    <t>Hamilton</t>
  </si>
  <si>
    <t>450-19-0007-00002</t>
  </si>
  <si>
    <t>020844909</t>
  </si>
  <si>
    <t>Christus Santa Rosa Medical Center</t>
  </si>
  <si>
    <t>600-12-0000-00047</t>
  </si>
  <si>
    <t>94353202</t>
  </si>
  <si>
    <t>Christus Health ARK LA TEX-Christus St Michael REH</t>
  </si>
  <si>
    <t>600-12-0000-00186</t>
  </si>
  <si>
    <t>133252009</t>
  </si>
  <si>
    <t>NHCI of Hillsboro, Inc</t>
  </si>
  <si>
    <t>Hill</t>
  </si>
  <si>
    <t>138644310</t>
  </si>
  <si>
    <t>Hendrick Medical Center</t>
  </si>
  <si>
    <t>Taylor</t>
  </si>
  <si>
    <t>600-18-0005-00002</t>
  </si>
  <si>
    <t>220798704</t>
  </si>
  <si>
    <t>SCOTT &amp; WHITE HOSPITAL - LLANO</t>
  </si>
  <si>
    <t>Llano</t>
  </si>
  <si>
    <t>600-18-0010-00047</t>
  </si>
  <si>
    <t>281514404</t>
  </si>
  <si>
    <t>Lubbock Heritage Hospital LLC</t>
  </si>
  <si>
    <t>529-10-0065-00090</t>
  </si>
  <si>
    <t>377705402</t>
  </si>
  <si>
    <t>HCA Houston Healthcare Tomball</t>
  </si>
  <si>
    <t>600-13-0000-00653</t>
  </si>
  <si>
    <t>388217701</t>
  </si>
  <si>
    <t>Baylor Scott &amp; White Medical Center - Centennial</t>
  </si>
  <si>
    <t>600-12-0000-00042</t>
  </si>
  <si>
    <t>388758001</t>
  </si>
  <si>
    <t>Specialty Hospital LLC</t>
  </si>
  <si>
    <t>450-22-0007-00001</t>
  </si>
  <si>
    <t>389645801</t>
  </si>
  <si>
    <t>UT Health East Texas Rehabilitation Hospital</t>
  </si>
  <si>
    <t>450-22-0007-00000</t>
  </si>
  <si>
    <t>405102101</t>
  </si>
  <si>
    <t>Scenic Mountain Medical Center</t>
  </si>
  <si>
    <t>600-19-0008-00007</t>
  </si>
  <si>
    <t>408600101</t>
  </si>
  <si>
    <t>Covenant Medical Center</t>
  </si>
  <si>
    <t>529-08-0236-00025</t>
  </si>
  <si>
    <t>409332001</t>
  </si>
  <si>
    <t>529-08-0236-00131</t>
  </si>
  <si>
    <t>412747401</t>
  </si>
  <si>
    <t>Huntsville Community Hospital</t>
  </si>
  <si>
    <t>Walker</t>
  </si>
  <si>
    <t>529-08-0236-00113</t>
  </si>
  <si>
    <t>434254501</t>
  </si>
  <si>
    <t>Preferred Hospital Leasing Shamrock, Inc.</t>
  </si>
  <si>
    <t>600-22-0008-00000</t>
  </si>
  <si>
    <t>425740401</t>
  </si>
  <si>
    <t>450-22-0009-00000</t>
  </si>
  <si>
    <t>127278304</t>
  </si>
  <si>
    <t>University Of Texas Health Science Center At Tyler</t>
  </si>
  <si>
    <t>999-13-0000-00001</t>
  </si>
  <si>
    <t>179057801</t>
  </si>
  <si>
    <t>Ramzi Abdulrahman</t>
  </si>
  <si>
    <t>300-18-0008-00000</t>
  </si>
  <si>
    <t>Master TPI</t>
  </si>
  <si>
    <t>Reason</t>
  </si>
  <si>
    <t>094382101</t>
  </si>
  <si>
    <t>Opt-Out of UC</t>
  </si>
  <si>
    <t>192996002</t>
  </si>
  <si>
    <t>Austin Lakes Hospital</t>
  </si>
  <si>
    <t>No application received</t>
  </si>
  <si>
    <t>341779201</t>
  </si>
  <si>
    <t>Behavioral Health Center of the Permian Basin, LLC</t>
  </si>
  <si>
    <t>345305201</t>
  </si>
  <si>
    <t>Georgetown Behavioral Health Institute, Llc</t>
  </si>
  <si>
    <t>171409901</t>
  </si>
  <si>
    <t>Carlos P. Torres, 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</si>
</sst>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3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</font>
    <font>
      <sz val="12"/>
      <name val="Verdana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7" fillId="0" borderId="0"/>
    <xf numFmtId="0" fontId="9" fillId="7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3" fillId="0" borderId="0" xfId="0" applyFont="1"/>
    <xf numFmtId="165" fontId="2" fillId="0" borderId="2" xfId="0" applyNumberFormat="1" applyFont="1" applyBorder="1"/>
    <xf numFmtId="10" fontId="4" fillId="3" borderId="2" xfId="2" applyNumberFormat="1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2" borderId="3" xfId="3" applyFont="1" applyBorder="1" applyAlignment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6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Protection="1">
      <protection locked="0"/>
    </xf>
    <xf numFmtId="44" fontId="0" fillId="0" borderId="2" xfId="1" applyFont="1" applyFill="1" applyBorder="1"/>
    <xf numFmtId="166" fontId="0" fillId="0" borderId="2" xfId="0" applyNumberFormat="1" applyBorder="1"/>
    <xf numFmtId="0" fontId="0" fillId="0" borderId="0" xfId="0" applyProtection="1">
      <protection locked="0"/>
    </xf>
    <xf numFmtId="0" fontId="8" fillId="0" borderId="2" xfId="4" applyFont="1" applyBorder="1" applyAlignment="1">
      <alignment horizontal="left"/>
    </xf>
    <xf numFmtId="0" fontId="10" fillId="0" borderId="2" xfId="5" applyNumberFormat="1" applyFont="1" applyFill="1" applyBorder="1" applyProtection="1">
      <protection locked="0"/>
    </xf>
    <xf numFmtId="0" fontId="0" fillId="0" borderId="2" xfId="3" applyNumberFormat="1" applyFont="1" applyFill="1" applyBorder="1" applyProtection="1">
      <protection locked="0"/>
    </xf>
    <xf numFmtId="0" fontId="0" fillId="0" borderId="2" xfId="0" applyBorder="1" applyAlignment="1">
      <alignment horizontal="left"/>
    </xf>
    <xf numFmtId="164" fontId="0" fillId="0" borderId="2" xfId="1" applyNumberFormat="1" applyFont="1" applyBorder="1"/>
    <xf numFmtId="165" fontId="0" fillId="0" borderId="2" xfId="0" applyNumberFormat="1" applyBorder="1"/>
    <xf numFmtId="165" fontId="2" fillId="0" borderId="0" xfId="0" applyNumberFormat="1" applyFont="1"/>
    <xf numFmtId="0" fontId="0" fillId="0" borderId="0" xfId="0" applyAlignment="1">
      <alignment horizontal="left"/>
    </xf>
    <xf numFmtId="44" fontId="0" fillId="0" borderId="0" xfId="0" applyNumberFormat="1"/>
    <xf numFmtId="0" fontId="6" fillId="4" borderId="4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0" fontId="0" fillId="0" borderId="0" xfId="0" pivotButton="1"/>
  </cellXfs>
  <cellStyles count="6">
    <cellStyle name="20% - Accent6 2 2 2" xfId="5" xr:uid="{2A0BD8DB-485C-488B-A5AC-BA90EC437FA0}"/>
    <cellStyle name="Currency" xfId="1" builtinId="4"/>
    <cellStyle name="Normal" xfId="0" builtinId="0"/>
    <cellStyle name="Normal 4" xfId="4" xr:uid="{8EDFCAA5-D8C1-4297-B6A7-23070D498464}"/>
    <cellStyle name="Note" xfId="3" builtinId="10"/>
    <cellStyle name="Percent" xfId="2" builtinId="5"/>
  </cellStyles>
  <dxfs count="2">
    <dxf>
      <fill>
        <patternFill patternType="solid">
          <fgColor rgb="FFFF0000"/>
          <bgColor rgb="FF000000"/>
        </patternFill>
      </fill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microsoft.com/office/2017/10/relationships/person" Target="persons/perso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https://txhhs.sharepoint.com/sites/hhsc/fs/ra/hs/DSHUC_UCPayments/2021%20DY%2010%20Final%20UC%20Calculation/Support/Users/rcantu05/Desktop/DSH%20Audits/2011/Amended%20March%202015/Master/1310%20Final%20Revised%2003112015%20Statewide%20DSH%20Master.xlsm?A5E52E60" TargetMode="External"/><Relationship Id="rId1" Type="http://schemas.openxmlformats.org/officeDocument/2006/relationships/externalLinkPath" Target="file:///\\A5E52E60\1310%20Final%20Revised%2003112015%20Statewide%20DSH%20Maste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DSHUC_UCPayments/Advance%20Payment%20Calculations/2023%20DY%2012%20UC%20Advance%20Payment%20Calculation/CHIRP_SFY2023_Calculation%20DO%20NOT%20POS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DSHUC_UCPayments/Advance%20Payment%20Calculations/2023%20DY%2012%20UC%20Advance%20Payment%20Calculation/2022%20Final%20DSH%20Payment%20Calculatio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.txhhsc.txnet.state.tx.us/sites/fs/ra/hs/DSHUC_Applications/8_MasterApplications/DY%206-B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DSHUC_UCPayments/2021%20DY%2010%20Final%20UC%20Calculation/Support/AC%20&amp;%20Hosp/DRM/Modeling%20Requests%20FY%202021/NAIP%20Reduction/NAIP%20UPL%20Reduction%20Calculation_Revised_December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dheinemann01/Desktop/2021%20Qualifications/DY10%20DSH_UC%20Application%20Master%20WIP_mf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https://txhhs.sharepoint.com/sites/hhsc/fs/ra/hs/DSHUC_UCPayments/2021%20DY%2010%20Final%20UC%20Calculation/Support/Users/mfine01/AppData/Local/Microsoft/Windows/INetCache/Content.Outlook/FBN3LC0B/UC_DY1_FinalRecon_EY2016%20(3).xlsx?D17DEDA7" TargetMode="External"/><Relationship Id="rId1" Type="http://schemas.openxmlformats.org/officeDocument/2006/relationships/externalLinkPath" Target="file:///\\D17DEDA7\UC_DY1_FinalRecon_EY2016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IGT Commitment Suggestions"/>
      <sheetName val="Summary"/>
      <sheetName val="90% of ACR"/>
      <sheetName val="CHIRP Payment Calc"/>
      <sheetName val="FeeCalc"/>
      <sheetName val="Actuarial Report"/>
      <sheetName val="FY 2022 SDA Rate File"/>
      <sheetName val="2022 IP UPL Data"/>
      <sheetName val="2022 OP UPL Data"/>
      <sheetName val="2022 IMD UPL Data"/>
      <sheetName val="2022 IMD Medicaid Data"/>
      <sheetName val="2022 Master TPI List 4.14.22"/>
      <sheetName val="ACR Model"/>
      <sheetName val="Scenario Summary"/>
      <sheetName val="UHRIP Individual Payment Levels"/>
      <sheetName val="IP UHRIP-only"/>
      <sheetName val="OP UHRIP-only"/>
      <sheetName val="Total Dollars"/>
      <sheetName val="Avg Increase by SDA and Class"/>
      <sheetName val="IP UHRIP Payment Levels"/>
      <sheetName val="OP UHRIP Payment Levels"/>
      <sheetName val="IP ACIA Payment Levels"/>
      <sheetName val="OP ACIA Payment Levels"/>
      <sheetName val="IP CHIRP Payment Levels - All"/>
      <sheetName val="OP CHIRP Payment Levels - All"/>
      <sheetName val="Revised Question 19b"/>
      <sheetName val="Revised Q21 Hospital Rates"/>
      <sheetName val="Actuarial Forecast"/>
      <sheetName val="Final PGY4 AA Payment Summary"/>
      <sheetName val="MCO IMD Query from 2021 U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and IGT Summary"/>
      <sheetName val="DSH Assumptions"/>
      <sheetName val="State"/>
      <sheetName val="Non-State"/>
      <sheetName val="Recoupments"/>
      <sheetName val="Removed - Negative SP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8 Medicaid Claims Data"/>
      <sheetName val="C Part I B Part I G-2"/>
      <sheetName val="S-3 Part I D-1 D-4"/>
      <sheetName val="PrePop"/>
      <sheetName val="Sched 3 HSL DSH Report"/>
      <sheetName val="UC Report"/>
      <sheetName val="2018 Master Contact List"/>
      <sheetName val="Data All Providers 2018"/>
      <sheetName val="B Part I Col 24"/>
      <sheetName val="C Part I 4"/>
      <sheetName val="C Part I 6"/>
      <sheetName val="C Part I 7"/>
      <sheetName val="C Part I 8"/>
      <sheetName val="D-1 Col 1 Ln 26"/>
      <sheetName val="D-4 Col 1&amp;2 Ln61 66 62"/>
      <sheetName val="S-3 Part I Col 8"/>
      <sheetName val="G-2 Col 1&amp;3 Ln28"/>
      <sheetName val="GME Payments2016"/>
      <sheetName val="MCO Day Adjustment (subtract)"/>
      <sheetName val="FFS Day Adjustment (subtract)"/>
      <sheetName val="FFS PPE Adjustment (add)"/>
      <sheetName val="MCO PPE Adjustment (add)"/>
      <sheetName val="SDA Adjustment Percentages"/>
      <sheetName val="Cost Report Settlements"/>
      <sheetName val="Master TPI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IP Wind-Down Revised Dec 2020"/>
      <sheetName val="Base Payment Calculation"/>
      <sheetName val="Original NAIP Wind-down"/>
      <sheetName val="NAIP 2017-202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Hospital Data"/>
      <sheetName val="Hospital Data 2"/>
      <sheetName val="Medicare Cost Report"/>
      <sheetName val="Sched 3-Charity Costs"/>
      <sheetName val="Sched 3-CostReptCharity"/>
      <sheetName val="Sched 4-DSH State Pmt Cap"/>
      <sheetName val="Sched 4 Cost Rept Cost Calc"/>
      <sheetName val="Sched 4 Cost Rept UninsuredCost"/>
      <sheetName val="404 Report Medicaid Claims Data"/>
      <sheetName val="Medicaid Claims Data"/>
      <sheetName val="C Part I B Part I G-2"/>
      <sheetName val="S-3 Part I D-1 D-4"/>
      <sheetName val="Prepop"/>
      <sheetName val="Master TPI"/>
      <sheetName val="Master Contact List"/>
      <sheetName val="Data All Providers"/>
      <sheetName val="B Part I Col 24"/>
      <sheetName val="C Part I Col 4"/>
      <sheetName val="C Part I Col 6"/>
      <sheetName val="C Part I Col 7"/>
      <sheetName val="C Part I Col 8"/>
      <sheetName val="D-1 Col 1 Ln 26"/>
      <sheetName val="D-4 Col 1&amp;2 Ln61 66 62"/>
      <sheetName val="S-3 Part I Col 8"/>
      <sheetName val="WS_S10"/>
      <sheetName val="G-2 Col 1&amp;3 Ln28"/>
      <sheetName val="GME Payments"/>
      <sheetName val="MCO Day Adjustment (subtract)"/>
      <sheetName val="FFS Day Adjustment (subtract)"/>
      <sheetName val="FFS PPE Adjustment (add)"/>
      <sheetName val="MCO PPE Adjustment (add)"/>
      <sheetName val="FFS IP Xover Day Adj (subtract)"/>
      <sheetName val="MCO IP Xover Day Adj (subtract)"/>
      <sheetName val="UHRIP Adj"/>
      <sheetName val="Cost Report Settlements"/>
      <sheetName val="FFS Rural Pymts SDA Adj"/>
      <sheetName val="MCORural SDA 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hhs.sharepoint.com/sites/hhsc/fs/ra/hs/DSHUC_UCPayments/Advance%20Payment%20Calculations/2023%20DY%2012%20UC%20Advance%20Payment%20Calculation/2023%20DY%2012%20UC%20Advance%20Payment%20Calculation%20-%20Internal%20-%20Updated%201-10-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38.643662268521" createdVersion="7" refreshedVersion="7" minRefreshableVersion="3" recordCount="380" xr:uid="{D9C467A4-9D81-4AAC-8652-6A1F5FD5F2A9}">
  <cacheSource type="worksheet">
    <worksheetSource ref="A2:O382" sheet="UC DY 12 Advanced Calculation" r:id="rId2"/>
  </cacheSource>
  <cacheFields count="15">
    <cacheField name="2022 TPI" numFmtId="0">
      <sharedItems containsMixedTypes="1" containsNumber="1" containsInteger="1" minValue="94353202" maxValue="425740401"/>
    </cacheField>
    <cacheField name="CCN" numFmtId="0">
      <sharedItems containsBlank="1" containsMixedTypes="1" containsNumber="1" containsInteger="1" minValue="450011" maxValue="670125"/>
    </cacheField>
    <cacheField name="Master TPI 2023" numFmtId="0">
      <sharedItems containsMixedTypes="1" containsNumber="1" containsInteger="1" minValue="94353202" maxValue="434254501"/>
    </cacheField>
    <cacheField name="Ownership Type" numFmtId="0">
      <sharedItems/>
    </cacheField>
    <cacheField name="Rural Hospital Designation" numFmtId="0">
      <sharedItems containsBlank="1"/>
    </cacheField>
    <cacheField name="Hospital Name" numFmtId="0">
      <sharedItems/>
    </cacheField>
    <cacheField name="Hospital County" numFmtId="0">
      <sharedItems/>
    </cacheField>
    <cacheField name="SDA by County" numFmtId="0">
      <sharedItems count="13">
        <s v="Nueces"/>
        <s v="Harris"/>
        <s v="Bexar"/>
        <s v="Dallas"/>
        <s v="Hidalgo"/>
        <s v="Tarrant"/>
        <s v="Travis"/>
        <s v="MRSA Northeast"/>
        <s v="MRSA West"/>
        <s v="MRSA Central"/>
        <s v="Jefferson"/>
        <s v="El Paso"/>
        <s v="Lubbock"/>
      </sharedItems>
    </cacheField>
    <cacheField name="Active Affiliation Number Check" numFmtId="0">
      <sharedItems/>
    </cacheField>
    <cacheField name="Request DY 12 UC" numFmtId="0">
      <sharedItems/>
    </cacheField>
    <cacheField name="Application Received" numFmtId="0">
      <sharedItems containsBlank="1"/>
    </cacheField>
    <cacheField name="DY 11 Total Payment" numFmtId="44">
      <sharedItems containsSemiMixedTypes="0" containsString="0" containsNumber="1" minValue="0" maxValue="449551325.65999997"/>
    </cacheField>
    <cacheField name="Total DY 11 Costs (After DSH and Adjustments)" numFmtId="44">
      <sharedItems containsSemiMixedTypes="0" containsString="0" containsNumber="1" minValue="0" maxValue="863079261.41779292"/>
    </cacheField>
    <cacheField name="Final DY 12 UC Advance Payment Amount" numFmtId="166">
      <sharedItems containsSemiMixedTypes="0" containsString="0" containsNumber="1" minValue="0" maxValue="335656476.42000002"/>
    </cacheField>
    <cacheField name="DY 12 UC Advance IGT Amount" numFmtId="166">
      <sharedItems containsSemiMixedTypes="0" containsString="0" containsNumber="1" minValue="0" maxValue="113888242.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0">
  <r>
    <s v="020811801"/>
    <s v="450082"/>
    <s v="020811801"/>
    <s v="Private"/>
    <s v="Rural Hospital"/>
    <s v="CHRISTUS Spohn Hospital Beeville"/>
    <s v="Bee"/>
    <x v="0"/>
    <s v="450-19-0007-00160"/>
    <s v="Yes"/>
    <s v="Yes"/>
    <n v="5797775.0999999996"/>
    <n v="6510179.7306085192"/>
    <n v="2531846.2400000002"/>
    <n v="859055.42"/>
  </r>
  <r>
    <s v="020817501"/>
    <s v="450097"/>
    <s v="020817501"/>
    <s v="Private"/>
    <m/>
    <s v="HCA Houston Healthcare Southeast"/>
    <s v="Harris"/>
    <x v="1"/>
    <s v="450-19-0007-00210"/>
    <s v="Yes"/>
    <s v="Yes"/>
    <n v="16784762.559999999"/>
    <n v="36054819.785237707"/>
    <n v="14021926.26"/>
    <n v="4757639.58"/>
  </r>
  <r>
    <s v="020834001"/>
    <s v="450184"/>
    <s v="020834001"/>
    <s v="Private"/>
    <m/>
    <s v="Memorial Hermann Hospital System"/>
    <s v="Harris"/>
    <x v="1"/>
    <s v="450-19-0008-00134"/>
    <s v="Yes"/>
    <s v="Yes"/>
    <n v="72369147.370000005"/>
    <n v="158025404.96542254"/>
    <n v="61456986.609999999"/>
    <n v="20852355.550000001"/>
  </r>
  <r>
    <s v="020841501"/>
    <s v="450222"/>
    <s v="020841501"/>
    <s v="Private"/>
    <m/>
    <s v="HCA Houston Healthcare Conroe"/>
    <s v="Montgomery"/>
    <x v="1"/>
    <s v="450-19-0007-00211"/>
    <s v="Yes"/>
    <s v="Yes"/>
    <n v="13829379.07"/>
    <n v="29633049.26404231"/>
    <n v="11524462.859999999"/>
    <n v="3910250.24"/>
  </r>
  <r>
    <s v="020844903"/>
    <s v="453315"/>
    <s v="020844903"/>
    <s v="Private"/>
    <m/>
    <s v="CHRISTUS Santa Rosa Health Care Corporation"/>
    <s v="Bexar"/>
    <x v="2"/>
    <s v="450-19-0007-00177"/>
    <s v="Yes"/>
    <s v="Yes"/>
    <n v="4271740.47"/>
    <n v="9195430.0648647752"/>
    <n v="3576155.5"/>
    <n v="1213389.56"/>
  </r>
  <r>
    <s v="020908201"/>
    <s v="450462"/>
    <s v="020908201"/>
    <s v="Private"/>
    <m/>
    <s v="Texas Health Presbyterian Hospital Dallas"/>
    <s v="Dallas"/>
    <x v="3"/>
    <s v="450-19-0007-00053"/>
    <s v="Yes"/>
    <s v="Yes"/>
    <n v="27376632.260000002"/>
    <n v="58611465.671709932"/>
    <n v="22794335.260000002"/>
    <n v="7734117.9500000002"/>
  </r>
  <r>
    <s v="020934801"/>
    <s v="450610"/>
    <s v="020934801"/>
    <s v="Private"/>
    <m/>
    <s v="Memorial Hermann Memorial City Medical Center"/>
    <s v="Harris"/>
    <x v="1"/>
    <s v="450-19-0008-00131"/>
    <s v="Yes"/>
    <s v="Yes"/>
    <n v="17280326.289999999"/>
    <n v="37353820.700301029"/>
    <n v="14527115.17"/>
    <n v="4929050.17"/>
  </r>
  <r>
    <s v="020943901"/>
    <s v="450647"/>
    <s v="020943901"/>
    <s v="Private"/>
    <m/>
    <s v="Columbia Hospital Medical City Dallas"/>
    <s v="Dallas"/>
    <x v="3"/>
    <s v="450-19-0007-00054"/>
    <s v="Yes"/>
    <s v="Yes"/>
    <n v="25556371.399999999"/>
    <n v="54965551.331051275"/>
    <n v="21376418.260000002"/>
    <n v="7253018.71"/>
  </r>
  <r>
    <s v="020947001"/>
    <s v="450662"/>
    <s v="020947001"/>
    <s v="Private"/>
    <m/>
    <s v="Valley Regional Medical Center"/>
    <s v="Cameron"/>
    <x v="4"/>
    <s v="450-19-0007-00207"/>
    <s v="Yes"/>
    <s v="Yes"/>
    <n v="6109563.0599999996"/>
    <n v="11097968.180186501"/>
    <n v="4316063.49"/>
    <n v="1464440.34"/>
  </r>
  <r>
    <s v="020950401"/>
    <s v="450675"/>
    <s v="020950401"/>
    <s v="Private"/>
    <m/>
    <s v="Columbia Medical Center Of Arlington Subsidiary"/>
    <s v="Tarrant"/>
    <x v="5"/>
    <s v="450-19-0007-00039"/>
    <s v="Yes"/>
    <s v="Yes"/>
    <n v="17659664.949999999"/>
    <n v="37709284.665475368"/>
    <n v="14665357.15"/>
    <n v="4975955.68"/>
  </r>
  <r>
    <s v="020957901"/>
    <s v="450718"/>
    <s v="020957901"/>
    <s v="Private"/>
    <m/>
    <s v="St. David's Round Rock Medical Center"/>
    <s v="Williamson"/>
    <x v="6"/>
    <s v="450-19-0007-00170"/>
    <s v="Yes"/>
    <s v="Yes"/>
    <n v="9260915.8599999994"/>
    <n v="19975857.379826862"/>
    <n v="7768725.54"/>
    <n v="2635928.5699999998"/>
  </r>
  <r>
    <s v="020966001"/>
    <s v="450742"/>
    <s v="020966001"/>
    <s v="Private"/>
    <m/>
    <s v="Lake Pointe Operating Company, LLC"/>
    <s v="Rockwall"/>
    <x v="3"/>
    <s v="450-19-0007-00055"/>
    <s v="Yes"/>
    <s v="Yes"/>
    <n v="3607526.9299999997"/>
    <n v="7743057.659898974"/>
    <n v="3011319.54"/>
    <n v="1021740.71"/>
  </r>
  <r>
    <s v="020967802"/>
    <s v="450743"/>
    <s v="020967802"/>
    <s v="Private"/>
    <m/>
    <s v="Texas Health Presbyterian Hospital Denton"/>
    <s v="Denton"/>
    <x v="5"/>
    <s v="450-19-0007-00056"/>
    <s v="Yes"/>
    <s v="Yes"/>
    <n v="9344808.5600000005"/>
    <n v="20178198.936584014"/>
    <n v="7847417.3300000001"/>
    <n v="2662628.7000000002"/>
  </r>
  <r>
    <s v="020973601"/>
    <s v="450788"/>
    <s v="020973601"/>
    <s v="Private"/>
    <m/>
    <s v="Bay Area Healthcare Group Ltd"/>
    <s v="Nueces"/>
    <x v="0"/>
    <s v="450-20-0011-00003"/>
    <s v="Yes"/>
    <s v="Yes"/>
    <n v="16960140.91"/>
    <n v="28800315.198819749"/>
    <n v="11200607.810000001"/>
    <n v="3800366.22"/>
  </r>
  <r>
    <s v="020976902"/>
    <s v="450801"/>
    <s v="020976902"/>
    <s v="Private"/>
    <m/>
    <s v="CHRISTUS St. Michael Health System"/>
    <s v="Bowie"/>
    <x v="7"/>
    <s v="450-19-0007-00006"/>
    <s v="Yes"/>
    <s v="Yes"/>
    <n v="14729007.15"/>
    <n v="31994721.870866586"/>
    <n v="12442930.890000001"/>
    <n v="4221886.45"/>
  </r>
  <r>
    <s v="020977701"/>
    <s v="450804"/>
    <s v="020977701"/>
    <s v="Private"/>
    <m/>
    <s v="Texas Orthopedic Hospital"/>
    <s v="Harris"/>
    <x v="1"/>
    <s v="450-19-0008-00129"/>
    <s v="Yes"/>
    <s v="Yes"/>
    <n v="249464.65999999997"/>
    <n v="545608.14106286759"/>
    <n v="212190.13"/>
    <n v="71996.11"/>
  </r>
  <r>
    <s v="020979302"/>
    <s v="450822"/>
    <s v="020979302"/>
    <s v="Private"/>
    <m/>
    <s v="Columbia Plaza Medical Center of Las Colinas"/>
    <s v="Dallas"/>
    <x v="3"/>
    <s v="450-19-0007-00057"/>
    <s v="Yes"/>
    <s v="Yes"/>
    <n v="5355472.21"/>
    <n v="11559079.488248728"/>
    <n v="4495392.32"/>
    <n v="1525286.61"/>
  </r>
  <r>
    <s v="020982701"/>
    <s v="450840"/>
    <s v="020982701"/>
    <s v="Private"/>
    <m/>
    <s v="Texas Health Presbyterian Hospital Allen"/>
    <s v="Collin"/>
    <x v="3"/>
    <s v="450-19-0007-00078"/>
    <s v="Yes"/>
    <s v="Yes"/>
    <n v="3224578.32"/>
    <n v="5950097.9196200203"/>
    <n v="2314027.21"/>
    <n v="785149.43"/>
  </r>
  <r>
    <s v="020988401"/>
    <s v="451311"/>
    <s v="020988401"/>
    <s v="Small Public"/>
    <s v="Rural Hospital"/>
    <s v="Sweeny Community Hospital"/>
    <s v="Brazoria"/>
    <x v="1"/>
    <s v="700-12-0000-00012"/>
    <s v="Yes"/>
    <s v="Yes"/>
    <n v="2009712.1099999999"/>
    <n v="2243687.4038465279"/>
    <n v="872582.9"/>
    <n v="296067.37"/>
  </r>
  <r>
    <s v="020989201"/>
    <s v="451315"/>
    <s v="020989201"/>
    <s v="Small Public"/>
    <s v="Rural Hospital"/>
    <s v="North Runnels County Hospital"/>
    <s v="Runnels"/>
    <x v="8"/>
    <s v="100-13-0000-00036"/>
    <s v="Yes"/>
    <s v="Yes"/>
    <n v="123952.15"/>
    <n v="140745.1891627264"/>
    <n v="54736.61"/>
    <n v="18572.13"/>
  </r>
  <r>
    <s v="020990001"/>
    <s v="451316"/>
    <s v="020990001"/>
    <s v="Private"/>
    <s v="Rural Hospital"/>
    <s v="Madison St. Joseph Health Center"/>
    <s v="Madison"/>
    <x v="9"/>
    <s v="450-19-0007-00165"/>
    <s v="Yes"/>
    <s v="Yes"/>
    <n v="1342649.3199999998"/>
    <n v="1505390.4266275838"/>
    <n v="585454.97"/>
    <n v="198644.87"/>
  </r>
  <r>
    <s v="020991801"/>
    <s v="451317"/>
    <s v="020991801"/>
    <s v="Small Public"/>
    <s v="Rural Hospital"/>
    <s v="Refugio County Memorial Hospital"/>
    <s v="Refugio"/>
    <x v="0"/>
    <s v="100-13-0000-00145"/>
    <s v="Yes"/>
    <s v="Yes"/>
    <n v="1302944.54"/>
    <n v="1493208.0924900607"/>
    <n v="580717.18999999994"/>
    <n v="197037.34"/>
  </r>
  <r>
    <s v="020992601"/>
    <s v="451318"/>
    <s v="020992601"/>
    <s v="Small Public"/>
    <s v="Rural Hospital"/>
    <s v="Stonewall Memorial Hospital District"/>
    <s v="Stonewall"/>
    <x v="8"/>
    <s v="100-13-0000-00086"/>
    <s v="Yes"/>
    <s v="Yes"/>
    <n v="246002.06"/>
    <n v="275833.19269614079"/>
    <n v="107273.11"/>
    <n v="36397.760000000002"/>
  </r>
  <r>
    <s v="020993401"/>
    <s v="451320"/>
    <s v="020993401"/>
    <s v="Small Public"/>
    <s v="Rural Hospital"/>
    <s v="Chambers County Public Hospital District No. 1"/>
    <s v="Chambers"/>
    <x v="10"/>
    <s v="800-12-0000-00004"/>
    <s v="Yes"/>
    <s v="Yes"/>
    <n v="265305.89"/>
    <n v="198409.29642311682"/>
    <n v="77162.509999999995"/>
    <n v="26181.23"/>
  </r>
  <r>
    <s v="021184901"/>
    <s v="453300"/>
    <s v="021184901"/>
    <s v="Private"/>
    <m/>
    <s v="Cook Children's Medical Center"/>
    <s v="Tarrant"/>
    <x v="5"/>
    <s v="450-19-0007-00049"/>
    <s v="Yes"/>
    <s v="Yes"/>
    <n v="11966814.32"/>
    <n v="26074402.345307998"/>
    <n v="10140484.66"/>
    <n v="3440666.44"/>
  </r>
  <r>
    <s v="021187203"/>
    <s v="454076"/>
    <s v="021187203"/>
    <s v="Hosp - State"/>
    <m/>
    <s v="The University Of Texas Health Science Center At Houston"/>
    <s v="Harris"/>
    <x v="1"/>
    <s v="900-16-0001-00000"/>
    <s v="Yes"/>
    <s v="Yes"/>
    <n v="3767289.903777726"/>
    <n v="4265595.3737777257"/>
    <n v="1658914.51"/>
    <n v="562869.68999999994"/>
  </r>
  <r>
    <s v="021189801"/>
    <s v="454012"/>
    <s v="021189801"/>
    <s v="Private "/>
    <m/>
    <s v="Millwood Hospital"/>
    <s v="Tarrant"/>
    <x v="5"/>
    <s v="450-19-0008-00109"/>
    <s v="Yes"/>
    <s v="Yes"/>
    <n v="16454.810000000001"/>
    <n v="0"/>
    <n v="0"/>
    <n v="0"/>
  </r>
  <r>
    <s v="021194801"/>
    <s v="4533C0"/>
    <s v="021194801"/>
    <s v="Hosp - State"/>
    <m/>
    <s v="HHSC (AUSTIN STATE HOSPITAL)"/>
    <s v="Travis"/>
    <x v="6"/>
    <s v="900-12-0000-00008"/>
    <s v="Yes"/>
    <s v="Yes"/>
    <n v="854143.95"/>
    <n v="147726.5"/>
    <n v="57451.68"/>
    <n v="19493.349999999999"/>
  </r>
  <r>
    <s v="021195501"/>
    <s v="4533C4"/>
    <s v="021195501"/>
    <s v="Hosp - State"/>
    <m/>
    <s v="HHSC (NORTH TEXAS STATE HOSPITAL WICHITA FALLS)"/>
    <s v="Wichita"/>
    <x v="8"/>
    <s v="900-12-0000-00011"/>
    <s v="Yes"/>
    <s v="Yes"/>
    <n v="1711692.7800000003"/>
    <n v="959174.1"/>
    <n v="373028.31"/>
    <n v="126568.5"/>
  </r>
  <r>
    <s v="021196301"/>
    <s v="4533C5"/>
    <s v="021196301"/>
    <s v="Hosp - State"/>
    <m/>
    <s v="HHSC (NORTH TEXAS STATE HOSPITAL VERNON)"/>
    <s v="Wilbarger"/>
    <x v="8"/>
    <s v="900-12-0000-00010"/>
    <s v="Yes"/>
    <s v="Yes"/>
    <n v="795335.40999999992"/>
    <n v="370408.9"/>
    <n v="144054.14000000001"/>
    <n v="48877.56"/>
  </r>
  <r>
    <s v="021203701"/>
    <s v="454108"/>
    <s v="021203701"/>
    <s v="Private "/>
    <m/>
    <s v="Cypress Creek Hospital Inc"/>
    <s v="Harris"/>
    <x v="1"/>
    <s v="450-19-0008-00106"/>
    <s v="Yes"/>
    <s v="Yes"/>
    <n v="5312.63"/>
    <n v="0"/>
    <n v="0"/>
    <n v="0"/>
  </r>
  <r>
    <s v="021219301"/>
    <s v="454088"/>
    <s v="021219301"/>
    <s v="Hosp - State"/>
    <m/>
    <s v="HHSC (RIO GRANDE STATE CENTER)"/>
    <s v="Cameron"/>
    <x v="4"/>
    <s v="900-12-0000-00007"/>
    <s v="Yes"/>
    <s v="Yes"/>
    <n v="539248.29"/>
    <n v="338110"/>
    <n v="131492.91"/>
    <n v="44615.54"/>
  </r>
  <r>
    <s v="021240902"/>
    <s v="454060"/>
    <s v="021240902"/>
    <s v="Private "/>
    <m/>
    <s v="Laurel Ridge Treatment Center"/>
    <s v="Bexar"/>
    <x v="2"/>
    <s v="450-19-0008-00149"/>
    <s v="Yes"/>
    <s v="Yes"/>
    <n v="147558.05000000002"/>
    <n v="337944.04410798085"/>
    <n v="131428.37"/>
    <n v="44593.64"/>
  </r>
  <r>
    <s v="083290905"/>
    <s v="450253"/>
    <s v="083290905"/>
    <s v="Small Public"/>
    <s v="Rural Hospital"/>
    <s v="Bellville Medical Center"/>
    <s v="Austin"/>
    <x v="1"/>
    <s v="600-12-0000-00127"/>
    <s v="Yes"/>
    <s v="Yes"/>
    <n v="622275.66"/>
    <n v="693360.87506521598"/>
    <n v="269652.02"/>
    <n v="91492.93"/>
  </r>
  <r>
    <s v="088189803"/>
    <s v="451339"/>
    <s v="088189803"/>
    <s v="Small Public"/>
    <s v="Rural Hospital"/>
    <s v="Throckmorton County Memorial Hospital"/>
    <s v="Throckmorton"/>
    <x v="8"/>
    <s v="100-13-0000-00121"/>
    <s v="Yes"/>
    <s v="Yes"/>
    <n v="649759.56000000006"/>
    <n v="713370.83587394562"/>
    <n v="277434.01"/>
    <n v="94133.35"/>
  </r>
  <r>
    <s v="091770005"/>
    <s v="451325"/>
    <s v="091770005"/>
    <s v="Small Public"/>
    <s v="Rural Hospital"/>
    <s v="Concho County Hospital"/>
    <s v="Concho"/>
    <x v="8"/>
    <s v="100-13-0000-00027"/>
    <s v="Yes"/>
    <s v="Yes"/>
    <n v="481989.68000000005"/>
    <n v="547575.91596907517"/>
    <n v="212955.41"/>
    <n v="72255.77"/>
  </r>
  <r>
    <s v="094092602"/>
    <s v="450018"/>
    <s v="094092602"/>
    <s v="Hosp - State"/>
    <m/>
    <s v="The University of Texas Medical Branch at Galveston"/>
    <s v="Galveston"/>
    <x v="1"/>
    <s v="100-13-0000-00038"/>
    <s v="Yes"/>
    <s v="Yes"/>
    <n v="59495591.149999991"/>
    <n v="51753666.241000116"/>
    <n v="20127297.719999999"/>
    <n v="6829192.1100000003"/>
  </r>
  <r>
    <s v="094105602"/>
    <s v="450087"/>
    <s v="094105602"/>
    <s v="Private"/>
    <m/>
    <s v="Columbia North Hills Hospital"/>
    <s v="Tarrant"/>
    <x v="5"/>
    <s v="450-19-0007-00040"/>
    <s v="Yes"/>
    <s v="Yes"/>
    <n v="6552921.1500000004"/>
    <n v="14040212.4329623"/>
    <n v="5460319.1600000001"/>
    <n v="1852686.29"/>
  </r>
  <r>
    <s v="094108002"/>
    <s v="450102"/>
    <s v="094108002"/>
    <s v="Private"/>
    <m/>
    <s v="CHRISTUS Mother Frances Hospital - Tyler"/>
    <s v="Smith"/>
    <x v="7"/>
    <s v="450-19-0007-00025"/>
    <s v="Yes"/>
    <s v="Yes"/>
    <n v="32817559.700000003"/>
    <n v="70539803.002053201"/>
    <n v="27433334.079999998"/>
    <n v="9308130.25"/>
  </r>
  <r>
    <s v="094109802"/>
    <s v="450107"/>
    <s v="094109802"/>
    <s v="Private"/>
    <m/>
    <s v="El Paso Healthcare System, Ltd."/>
    <s v="El Paso"/>
    <x v="11"/>
    <s v="450-19-0008-00173"/>
    <s v="Yes"/>
    <s v="Yes"/>
    <n v="17031419.75"/>
    <n v="36485252.017317899"/>
    <n v="14189323.83"/>
    <n v="4814437.57"/>
  </r>
  <r>
    <s v="094113001"/>
    <s v="450119"/>
    <s v="094113001"/>
    <s v="Private"/>
    <m/>
    <s v="McAllen Hospitals LP"/>
    <s v="Hidalgo"/>
    <x v="4"/>
    <s v="450-19-0007-00187"/>
    <s v="Yes"/>
    <s v="Yes"/>
    <n v="24723049.469999999"/>
    <n v="42224497.955699779"/>
    <n v="16421349.5"/>
    <n v="5571763.8799999999"/>
  </r>
  <r>
    <s v="094117105"/>
    <s v="451344"/>
    <s v="094117105"/>
    <s v="Small Public"/>
    <s v="Rural Hospital"/>
    <s v="Hansford County Hospital District"/>
    <s v="Hansford"/>
    <x v="8"/>
    <s v="100-13-0000-00093"/>
    <s v="Yes"/>
    <s v="Yes"/>
    <n v="444418.67000000004"/>
    <n v="499004.8231666176"/>
    <n v="194065.83"/>
    <n v="65846.53"/>
  </r>
  <r>
    <s v="094118902"/>
    <s v="450147"/>
    <s v="094118902"/>
    <s v="Private"/>
    <m/>
    <s v="Detar Hospital"/>
    <s v="Victoria"/>
    <x v="0"/>
    <s v="450-19-0007-00113"/>
    <s v="Yes"/>
    <s v="Yes"/>
    <n v="4871146.53"/>
    <n v="10543039.059046827"/>
    <n v="4100248.37"/>
    <n v="1391214.27"/>
  </r>
  <r>
    <s v="094119702"/>
    <s v="450152"/>
    <s v="094119702"/>
    <s v="Private"/>
    <m/>
    <s v="Metroplex Adventist Hospital, Inc."/>
    <s v="Bell"/>
    <x v="9"/>
    <s v="450-19-0008-00011"/>
    <s v="Yes"/>
    <s v="Yes"/>
    <n v="4979052.22"/>
    <n v="8362027.3878291659"/>
    <n v="3252040.42"/>
    <n v="1103417.31"/>
  </r>
  <r>
    <s v="094121303"/>
    <s v="451358"/>
    <s v="094121303"/>
    <s v="Small Public"/>
    <s v="Rural Hospital"/>
    <s v="Memorial Hospital"/>
    <s v="Gaines"/>
    <x v="8"/>
    <s v="100-13-0000-00099"/>
    <s v="Yes"/>
    <s v="Yes"/>
    <n v="1065889.6800000002"/>
    <n v="1218926.2292497919"/>
    <n v="474047.4"/>
    <n v="160844.28"/>
  </r>
  <r>
    <s v="094129604"/>
    <s v="451386"/>
    <s v="094129604"/>
    <s v="Small Public"/>
    <s v="Rural Hospital"/>
    <s v="Moore County Hospital District"/>
    <s v="Moore"/>
    <x v="8"/>
    <s v="100-13-0000-00100"/>
    <s v="Yes"/>
    <s v="Yes"/>
    <n v="1672032.21"/>
    <n v="1863859.7487155967"/>
    <n v="724865.74"/>
    <n v="245946.94"/>
  </r>
  <r>
    <s v="094138703"/>
    <s v="451362"/>
    <s v="094138703"/>
    <s v="Small Public"/>
    <s v="Rural Hospital"/>
    <s v="Clay County Memorial Hospital"/>
    <s v="Clay"/>
    <x v="8"/>
    <s v="100-13-0000-00114"/>
    <s v="Yes"/>
    <s v="Yes"/>
    <n v="577361.47"/>
    <n v="641540.61654108157"/>
    <n v="249498.82"/>
    <n v="84654.94"/>
  </r>
  <r>
    <s v="094140302"/>
    <s v="450292"/>
    <s v="094140302"/>
    <s v="Private"/>
    <m/>
    <s v="Texas Health Presbyterian Hospital Kaufman"/>
    <s v="Kaufman"/>
    <x v="3"/>
    <s v="450-19-0007-00058"/>
    <s v="Yes"/>
    <s v="Yes"/>
    <n v="2611382.69"/>
    <n v="5430158.7234047996"/>
    <n v="2111819.88"/>
    <n v="716540.48"/>
  </r>
  <r>
    <s v="094141105"/>
    <s v="451345"/>
    <s v="094141105"/>
    <s v="Private"/>
    <s v="Rural Hospital"/>
    <s v="Crosbyton Clinic Hospital"/>
    <s v="Crosby"/>
    <x v="12"/>
    <s v="529-08-0236-00026"/>
    <s v="Yes"/>
    <s v="Yes"/>
    <n v="446599.29000000004"/>
    <n v="508090.19723965437"/>
    <n v="197599.19"/>
    <n v="67045.399999999994"/>
  </r>
  <r>
    <s v="094148602"/>
    <s v="450346"/>
    <s v="094148602"/>
    <s v="Private"/>
    <m/>
    <s v="Baptist Hospitals Of Southeast Texas"/>
    <s v="Jefferson"/>
    <x v="10"/>
    <s v="450-19-0008-00182"/>
    <s v="Yes"/>
    <s v="Yes"/>
    <n v="20982100.800000001"/>
    <n v="45067495.531128578"/>
    <n v="17527007.57"/>
    <n v="5946913.6600000001"/>
  </r>
  <r>
    <s v="094151004"/>
    <s v="451365"/>
    <s v="094151004"/>
    <s v="Private"/>
    <s v="Rural Hospital"/>
    <s v="Ascension Seton"/>
    <s v="Burnet"/>
    <x v="6"/>
    <s v="450-19-0007-00092"/>
    <s v="Yes"/>
    <s v="Yes"/>
    <n v="5957372.9100000001"/>
    <n v="6702134.1696080389"/>
    <n v="2606498.4300000002"/>
    <n v="884384.91"/>
  </r>
  <r>
    <s v="094152803"/>
    <s v="451366"/>
    <s v="094152803"/>
    <s v="Small Public"/>
    <s v="Rural Hospital"/>
    <s v="Cochran Memorial Hospital"/>
    <s v="Cochran"/>
    <x v="8"/>
    <s v="800-12-0000-00011"/>
    <s v="Yes"/>
    <s v="Yes"/>
    <n v="161505.17000000001"/>
    <n v="59306"/>
    <n v="23064.44"/>
    <n v="7825.76"/>
  </r>
  <r>
    <s v="094153604"/>
    <s v="451371"/>
    <s v="094153604"/>
    <s v="Private"/>
    <s v="Rural Hospital"/>
    <s v="Ascension Seton"/>
    <s v="Caldwell"/>
    <x v="6"/>
    <s v="450-19-0007-00016"/>
    <s v="Yes"/>
    <s v="Yes"/>
    <n v="4265125.7"/>
    <n v="4786387.3617896698"/>
    <n v="1861453.5"/>
    <n v="631591.17000000004"/>
  </r>
  <r>
    <s v="094154402"/>
    <s v="450388"/>
    <s v="094154402"/>
    <s v="Private"/>
    <m/>
    <s v="Methodist Healthcare System Of San Antonio"/>
    <s v="Bexar"/>
    <x v="2"/>
    <s v="450-19-0008-00091"/>
    <s v="Yes"/>
    <s v="Yes"/>
    <n v="62970602.550000004"/>
    <n v="135110360.0333088"/>
    <n v="52545194.170000002"/>
    <n v="17828584.379999999"/>
  </r>
  <r>
    <s v="094160103"/>
    <s v="450431"/>
    <s v="094160103"/>
    <s v="Private"/>
    <m/>
    <s v="St. David's Community Hospital"/>
    <s v="Travis"/>
    <x v="6"/>
    <s v="450-19-0007-00171"/>
    <s v="Yes"/>
    <s v="Yes"/>
    <n v="14657198.960000001"/>
    <n v="27658876.321675196"/>
    <n v="10756695.68"/>
    <n v="3649746.84"/>
  </r>
  <r>
    <s v="094164302"/>
    <s v="450484"/>
    <s v="094164302"/>
    <s v="Private"/>
    <s v="Rural Hospital"/>
    <s v="Woodland Heights Medical Center"/>
    <s v="Angelina"/>
    <x v="7"/>
    <s v="450-19-0007-00091"/>
    <s v="Yes"/>
    <s v="Yes"/>
    <n v="5045201.8599999994"/>
    <n v="5743926.1614865242"/>
    <n v="2233845.83"/>
    <n v="757943.89"/>
  </r>
  <r>
    <s v="094172602"/>
    <s v="451309"/>
    <s v="094172602"/>
    <s v="Small Public"/>
    <s v="Rural Hospital"/>
    <s v="McCamey Hospital"/>
    <s v="Upton"/>
    <x v="8"/>
    <s v="800-12-0000-00063"/>
    <s v="Yes"/>
    <s v="Yes"/>
    <n v="1098717.32"/>
    <n v="1224072.2883234047"/>
    <n v="476048.73"/>
    <n v="161523.32999999999"/>
  </r>
  <r>
    <s v="094178302"/>
    <s v="450596"/>
    <s v="094178302"/>
    <s v="Private"/>
    <s v="Rural Hospital"/>
    <s v="Lake Granbury Hospital"/>
    <s v="Hood"/>
    <x v="5"/>
    <s v="450-19-0007-00115"/>
    <s v="Yes"/>
    <s v="Yes"/>
    <n v="9105897.9199999999"/>
    <n v="10267239.681294754"/>
    <n v="3992988.41"/>
    <n v="1354820.96"/>
  </r>
  <r>
    <s v="094180903"/>
    <s v="451351"/>
    <s v="094180903"/>
    <s v="Small Public"/>
    <s v="Rural Hospital"/>
    <s v="Lynn County Hospital District"/>
    <s v="Lynn"/>
    <x v="12"/>
    <s v="100-13-0000-00097"/>
    <s v="Yes"/>
    <s v="Yes"/>
    <n v="508230.07"/>
    <n v="575619.64113776642"/>
    <n v="223861.78"/>
    <n v="75956.3"/>
  </r>
  <r>
    <s v="094186602"/>
    <s v="450643"/>
    <s v="094186602"/>
    <s v="Private"/>
    <m/>
    <s v="Laredo Regional Medical Center LP"/>
    <s v="Webb"/>
    <x v="4"/>
    <s v="450-19-0007-00003"/>
    <s v="Yes"/>
    <s v="Yes"/>
    <n v="4763227.25"/>
    <n v="10132528.30018675"/>
    <n v="3940598.38"/>
    <n v="1337045.03"/>
  </r>
  <r>
    <s v="094187402"/>
    <s v="450644"/>
    <s v="094187402"/>
    <s v="Private"/>
    <m/>
    <s v="HCA Houston Healthcare West"/>
    <s v="Harris"/>
    <x v="1"/>
    <s v="450-19-0007-00214"/>
    <s v="Yes"/>
    <s v="Yes"/>
    <n v="8320974.4900000002"/>
    <n v="17371410.693854582"/>
    <n v="6755841.2800000003"/>
    <n v="2292256.94"/>
  </r>
  <r>
    <s v="094192402"/>
    <s v="450669"/>
    <s v="094192402"/>
    <s v="Private"/>
    <m/>
    <s v="Medical Center of Lewisville"/>
    <s v="Denton"/>
    <x v="5"/>
    <s v="450-19-0007-00059"/>
    <s v="Yes"/>
    <s v="Yes"/>
    <n v="7768278.8200000003"/>
    <n v="16671802.102710707"/>
    <n v="6483759.4800000004"/>
    <n v="2199939.59"/>
  </r>
  <r>
    <s v="094193202"/>
    <s v="450672"/>
    <s v="094193202"/>
    <s v="Private"/>
    <m/>
    <s v="Columbia Plaza Medical Center of Fort Worth"/>
    <s v="Tarrant"/>
    <x v="5"/>
    <s v="450-19-0007-00041"/>
    <s v="Yes"/>
    <s v="Yes"/>
    <n v="8572844"/>
    <n v="15986291.503646446"/>
    <n v="6217160.4800000004"/>
    <n v="2109482.5499999998"/>
  </r>
  <r>
    <s v="094207002"/>
    <s v="450771"/>
    <s v="094207002"/>
    <s v="Private"/>
    <m/>
    <s v="Texas Health Presbyterian Hospital Plano"/>
    <s v="Collin"/>
    <x v="3"/>
    <s v="450-19-0007-00079"/>
    <s v="Yes"/>
    <s v="Yes"/>
    <n v="10603085.210000001"/>
    <n v="21760942.039694771"/>
    <n v="8462955.1999999993"/>
    <n v="2871480.69"/>
  </r>
  <r>
    <s v="094216103"/>
    <s v="450809"/>
    <s v="094216103"/>
    <s v="Private"/>
    <m/>
    <s v="St. David's Healthcare Partnership"/>
    <s v="Travis"/>
    <x v="6"/>
    <s v="450-19-0007-00172"/>
    <s v="Yes"/>
    <s v="Yes"/>
    <n v="11743518.220000001"/>
    <n v="25300917.749532152"/>
    <n v="9839672.0600000005"/>
    <n v="3338600.72"/>
  </r>
  <r>
    <s v="094219503"/>
    <s v="450820"/>
    <s v="094219503"/>
    <s v="Private"/>
    <m/>
    <s v="Methodist Sugar Land Hospital"/>
    <s v="Fort Bend"/>
    <x v="1"/>
    <s v="450-19-0008-00186"/>
    <s v="Yes"/>
    <s v="Yes"/>
    <n v="11048086.059999999"/>
    <n v="23840868.811108276"/>
    <n v="9271850.6600000001"/>
    <n v="3145938.92"/>
  </r>
  <r>
    <s v="094222903"/>
    <s v="450828"/>
    <s v="094222903"/>
    <s v="Private"/>
    <s v="Rural Hospital"/>
    <s v="CHRISTUS Spohn Hospital Alice"/>
    <s v="Jim Wells"/>
    <x v="0"/>
    <s v="450-19-0007-00159"/>
    <s v="Yes"/>
    <s v="Yes"/>
    <n v="8424150"/>
    <n v="9408571.5926505327"/>
    <n v="3659047.47"/>
    <n v="1241514.8"/>
  </r>
  <r>
    <s v="094224503"/>
    <s v="451378"/>
    <s v="094224503"/>
    <s v="Private"/>
    <s v="Rural Hospital"/>
    <s v="Big Bend Regional Medical Center"/>
    <s v="Brewster"/>
    <x v="8"/>
    <s v="450-19-0008-00005"/>
    <s v="Yes"/>
    <s v="Yes"/>
    <n v="1830145.77"/>
    <n v="2059947.2757760512"/>
    <n v="801125.31"/>
    <n v="271821.81"/>
  </r>
  <r>
    <s v="109588703"/>
    <s v="450578"/>
    <s v="109588703"/>
    <s v="Small Public"/>
    <s v="Rural Hospital"/>
    <s v="Hemphill County Hospital District"/>
    <s v="Hemphill"/>
    <x v="8"/>
    <s v="100-13-0000-00094"/>
    <s v="Yes"/>
    <s v="Yes"/>
    <n v="160343.94"/>
    <n v="181340.35350394878"/>
    <n v="70524.3"/>
    <n v="23928.89"/>
  </r>
  <r>
    <s v="109966502"/>
    <s v="4533C6"/>
    <s v="109966502"/>
    <s v="Hosp - State"/>
    <m/>
    <s v="HHSC (WACO CENTER FOR YOUTH)"/>
    <s v="McLennan"/>
    <x v="9"/>
    <s v="900-16-0001-00002"/>
    <s v="Yes"/>
    <s v="Yes"/>
    <n v="2167493.4535243521"/>
    <n v="1019651.2235243521"/>
    <n v="396548.21"/>
    <n v="134548.79999999999"/>
  </r>
  <r>
    <s v="110803703"/>
    <s v="450092"/>
    <s v="110803703"/>
    <s v="Private"/>
    <s v="Rural Hospital"/>
    <s v="Fort Duncan Regional Medical Center"/>
    <s v="Maverick"/>
    <x v="4"/>
    <s v="450-19-0007-00184"/>
    <s v="Yes"/>
    <s v="Yes"/>
    <n v="4063520.62"/>
    <n v="4519565.4637639476"/>
    <n v="1757684.93"/>
    <n v="596382.49"/>
  </r>
  <r>
    <s v="110839103"/>
    <s v="450702"/>
    <s v="110839103"/>
    <s v="Private"/>
    <m/>
    <s v="Longview Regional Medical Center"/>
    <s v="Gregg"/>
    <x v="7"/>
    <s v="450-19-0007-00117"/>
    <s v="Yes"/>
    <s v="Yes"/>
    <n v="3679191.99"/>
    <n v="5717873.1454961486"/>
    <n v="2223713.67"/>
    <n v="754506.04"/>
  </r>
  <r>
    <s v="110856504"/>
    <s v="451354"/>
    <s v="110856504"/>
    <s v="Small Public"/>
    <s v="Rural Hospital"/>
    <s v="Olney Hamilton Hospital District"/>
    <s v="Young"/>
    <x v="8"/>
    <s v="100-13-0000-00115"/>
    <s v="Yes"/>
    <s v="Yes"/>
    <n v="914578.81"/>
    <n v="1020585.7192824832"/>
    <n v="396911.64"/>
    <n v="134672.10999999999"/>
  </r>
  <r>
    <s v="111829102"/>
    <s v="450042"/>
    <s v="111829102"/>
    <s v="Private"/>
    <m/>
    <s v="Ascension Providence"/>
    <s v="McLennan"/>
    <x v="9"/>
    <s v="450-19-0007-00008"/>
    <s v="Yes"/>
    <s v="Yes"/>
    <n v="12882439.479999999"/>
    <n v="27762854.392374214"/>
    <n v="10797133.35"/>
    <n v="3663467.34"/>
  </r>
  <r>
    <s v="111905902"/>
    <s v="450634"/>
    <s v="111905902"/>
    <s v="Private"/>
    <m/>
    <s v="Columbia Medical Center Of Denton"/>
    <s v="Denton"/>
    <x v="5"/>
    <s v="450-19-0007-00061"/>
    <s v="Yes"/>
    <s v="Yes"/>
    <n v="9688084.1400000006"/>
    <n v="19726042.564193457"/>
    <n v="7671571.1200000001"/>
    <n v="2602964.08"/>
  </r>
  <r>
    <s v="111915801"/>
    <s v="450400"/>
    <s v="111915801"/>
    <s v="Private"/>
    <s v="Rural Hospital"/>
    <s v="Parkview Regional Hospital"/>
    <s v="Limestone"/>
    <x v="9"/>
    <s v="450-19-0008-00003"/>
    <s v="Yes"/>
    <s v="Yes"/>
    <n v="1402443.6099999999"/>
    <n v="1581819.6949447175"/>
    <n v="615178.75"/>
    <n v="208730.14"/>
  </r>
  <r>
    <s v="112667403"/>
    <s v="450032"/>
    <s v="112667403"/>
    <s v="Private"/>
    <m/>
    <s v="CHRISTUS Good Shepherd Health System"/>
    <s v="Gregg"/>
    <x v="7"/>
    <s v="450-19-0007-00027"/>
    <s v="Yes"/>
    <s v="Yes"/>
    <n v="32481273.289999999"/>
    <n v="66538164.053220555"/>
    <n v="25877073.739999998"/>
    <n v="8780091.1099999994"/>
  </r>
  <r>
    <s v="112671602"/>
    <s v="450072"/>
    <s v="112671602"/>
    <s v="Private"/>
    <m/>
    <s v="The Community Hospital of Brazosport"/>
    <s v="Brazoria"/>
    <x v="1"/>
    <s v="450-19-0007-00179"/>
    <s v="Yes"/>
    <s v="Yes"/>
    <n v="3036554.25"/>
    <n v="6344833.5287588062"/>
    <n v="2467542.16"/>
    <n v="837237.05"/>
  </r>
  <r>
    <s v="112672402"/>
    <s v="450076"/>
    <s v="112672402"/>
    <s v="Hosp - State"/>
    <m/>
    <s v="The University Of Texas Md Anderson Cancer Center"/>
    <s v="Harris"/>
    <x v="1"/>
    <s v="900-12-0000-00003"/>
    <s v="Yes"/>
    <s v="Yes"/>
    <n v="37327045.099999994"/>
    <n v="26243300.471185133"/>
    <n v="10206170.109999999"/>
    <n v="3462953.51"/>
  </r>
  <r>
    <s v="112673204"/>
    <s v="451346"/>
    <s v="112673204"/>
    <s v="Small Public"/>
    <s v="Rural Hospital"/>
    <s v="Yoakum Community Hospital"/>
    <s v="Lavaca"/>
    <x v="9"/>
    <s v="529-08-0236-00114"/>
    <s v="Yes"/>
    <s v="Yes"/>
    <n v="1212605.81"/>
    <n v="1336347.3195088953"/>
    <n v="519713.13"/>
    <n v="176338.66"/>
  </r>
  <r>
    <s v="112677302"/>
    <s v="450135"/>
    <s v="112677302"/>
    <s v="Private"/>
    <m/>
    <s v="Texas Health Harris Methodist Hospital Fort Worth"/>
    <s v="Tarrant"/>
    <x v="5"/>
    <s v="450-19-0007-00045"/>
    <s v="Yes"/>
    <s v="Yes"/>
    <n v="29762729.82"/>
    <n v="51695008.724374577"/>
    <n v="20104485.469999999"/>
    <n v="6821451.9100000001"/>
  </r>
  <r>
    <s v="112679902"/>
    <s v="450176"/>
    <s v="112679902"/>
    <s v="Private"/>
    <m/>
    <s v="Mission Hospital, Inc."/>
    <s v="Hidalgo"/>
    <x v="4"/>
    <s v="450-19-0007-00204"/>
    <s v="Yes"/>
    <s v="Yes"/>
    <n v="3818484.2"/>
    <n v="8608814.7592475899"/>
    <n v="3348017.45"/>
    <n v="1135982.32"/>
  </r>
  <r>
    <s v="112684904"/>
    <s v="451377"/>
    <s v="112684904"/>
    <s v="Small Public"/>
    <s v="Rural Hospital"/>
    <s v="Reeves County Hospital District"/>
    <s v="Reeves"/>
    <x v="8"/>
    <s v="800-12-0000-00088"/>
    <s v="Yes"/>
    <s v="Yes"/>
    <n v="869110.23"/>
    <n v="963425.6703217664"/>
    <n v="374681.77"/>
    <n v="127129.52"/>
  </r>
  <r>
    <s v="112688004"/>
    <s v="451391"/>
    <s v="112688004"/>
    <s v="Private"/>
    <s v="Rural Hospital"/>
    <s v="Frio Hospital Association"/>
    <s v="Frio"/>
    <x v="8"/>
    <s v="600-12-0000-00135"/>
    <s v="Yes"/>
    <s v="Yes"/>
    <n v="1518302.31"/>
    <n v="1701277.506740429"/>
    <n v="661636.57999999996"/>
    <n v="224493.29"/>
  </r>
  <r>
    <s v="112692202"/>
    <s v="451313"/>
    <s v="112692202"/>
    <s v="Small Public"/>
    <s v="Rural Hospital"/>
    <s v="Fisher County Hospital District"/>
    <s v="Fisher"/>
    <x v="8"/>
    <s v="100-13-0000-00049"/>
    <s v="Yes"/>
    <s v="Yes"/>
    <n v="526679.30999999994"/>
    <n v="575229.65458846721"/>
    <n v="223710.11"/>
    <n v="75904.84"/>
  </r>
  <r>
    <s v="112697102"/>
    <s v="450395"/>
    <s v="112697102"/>
    <s v="Private"/>
    <s v="Rural Hospital"/>
    <s v="Memorial Hospital of Polk County"/>
    <s v="Polk"/>
    <x v="10"/>
    <s v="450-19-0007-00168"/>
    <s v="Yes"/>
    <s v="Yes"/>
    <n v="2795645.8"/>
    <n v="3095104.5962028801"/>
    <n v="1203703.93"/>
    <n v="408416.74"/>
  </r>
  <r>
    <s v="112698903"/>
    <s v="450403"/>
    <s v="112698903"/>
    <s v="Private"/>
    <m/>
    <s v="Columbia Medical Center of McKinney"/>
    <s v="Collin"/>
    <x v="3"/>
    <s v="450-19-0007-00082"/>
    <s v="Yes"/>
    <s v="Yes"/>
    <n v="9918503.0299999993"/>
    <n v="21048124.070823275"/>
    <n v="8185736.2000000002"/>
    <n v="2777420.29"/>
  </r>
  <r>
    <s v="112701102"/>
    <s v="450447"/>
    <s v="112701102"/>
    <s v="Private"/>
    <s v="Rural Hospital"/>
    <s v="Navarro Regional Hospital"/>
    <s v="Navarro"/>
    <x v="3"/>
    <s v="450-19-0007-00118"/>
    <s v="Yes"/>
    <s v="Yes"/>
    <n v="5572755.4800000004"/>
    <n v="6304980.2134153862"/>
    <n v="2452042.9700000002"/>
    <n v="831978.17"/>
  </r>
  <r>
    <s v="112702904"/>
    <s v="451341"/>
    <s v="112702904"/>
    <s v="Small Public"/>
    <s v="Rural Hospital"/>
    <s v="Haskell County Hospital District"/>
    <s v="Haskell"/>
    <x v="8"/>
    <s v="100-13-0000-00050"/>
    <s v="Yes"/>
    <s v="Yes"/>
    <n v="459418.48"/>
    <n v="510026.04614366719"/>
    <n v="198352.05"/>
    <n v="67300.850000000006"/>
  </r>
  <r>
    <s v="112704504"/>
    <s v="451359"/>
    <s v="112704504"/>
    <s v="Small Public"/>
    <s v="Rural Hospital"/>
    <s v="Ochiltree County Hospital District"/>
    <s v="Ochiltree"/>
    <x v="8"/>
    <s v="100-13-0000-00102"/>
    <s v="Yes"/>
    <s v="Yes"/>
    <n v="413814.35"/>
    <n v="444807.63755025918"/>
    <n v="172988.24"/>
    <n v="58694.9"/>
  </r>
  <r>
    <s v="112706003"/>
    <s v="450573"/>
    <s v="112706003"/>
    <s v="Private"/>
    <s v="Rural Hospital"/>
    <s v="Jasper Memorial Hospital"/>
    <s v="Jasper"/>
    <x v="10"/>
    <s v="450-19-0008-00183"/>
    <s v="Yes"/>
    <s v="Yes"/>
    <n v="4122421.23"/>
    <n v="4542793.121857468"/>
    <n v="1766718.3"/>
    <n v="599447.51"/>
  </r>
  <r>
    <s v="112707808"/>
    <s v="450584"/>
    <s v="112707808"/>
    <s v="Small Public"/>
    <s v="Rural Hospital"/>
    <s v="Wilbarger County Hospital District"/>
    <s v="Wilbarger"/>
    <x v="8"/>
    <s v="100-13-0000-00116"/>
    <s v="Yes"/>
    <s v="Yes"/>
    <n v="1217985.1100000001"/>
    <n v="1383470.2427951873"/>
    <n v="538039.51"/>
    <n v="182556.79999999999"/>
  </r>
  <r>
    <s v="112711003"/>
    <s v="450661"/>
    <s v="112711003"/>
    <s v="Private"/>
    <m/>
    <s v="Odessa Regional Medical Center"/>
    <s v="Ector"/>
    <x v="8"/>
    <s v="450-19-0007-00031"/>
    <s v="Yes"/>
    <s v="Yes"/>
    <n v="6327315.3499999996"/>
    <n v="13489738.768186137"/>
    <n v="5246236.8"/>
    <n v="1780048.14"/>
  </r>
  <r>
    <s v="112712802"/>
    <s v="450674"/>
    <s v="112712802"/>
    <s v="Private"/>
    <m/>
    <s v="The Woman's Hospital of Texas"/>
    <s v="Harris"/>
    <x v="1"/>
    <s v="450-19-0008-00130"/>
    <s v="Yes"/>
    <s v="Yes"/>
    <n v="2681363.0500000003"/>
    <n v="5761244.991090388"/>
    <n v="2240581.23"/>
    <n v="760229.21"/>
  </r>
  <r>
    <s v="112716902"/>
    <s v="450711"/>
    <s v="112716902"/>
    <s v="Private"/>
    <m/>
    <s v="Columbia Rio Grande Healthcare"/>
    <s v="Hidalgo"/>
    <x v="4"/>
    <s v="450-19-0007-00219"/>
    <s v="Yes"/>
    <s v="Yes"/>
    <n v="12208746.59"/>
    <n v="25518902.375914209"/>
    <n v="9924447.5399999991"/>
    <n v="3367365.05"/>
  </r>
  <r>
    <s v="112717702"/>
    <s v="450713"/>
    <s v="112717702"/>
    <s v="Private"/>
    <m/>
    <s v="St Davids South Austin Medical Center"/>
    <s v="Travis"/>
    <x v="6"/>
    <s v="450-19-0007-00173"/>
    <s v="Yes"/>
    <s v="Yes"/>
    <n v="24844650.550000001"/>
    <n v="53859243.353960842"/>
    <n v="20946168.739999998"/>
    <n v="7107035.0499999998"/>
  </r>
  <r>
    <s v="112724302"/>
    <s v="450775"/>
    <s v="112724302"/>
    <s v="Private"/>
    <m/>
    <s v="HCA Houston Healthcare Kingwood"/>
    <s v="Harris"/>
    <x v="1"/>
    <s v="450-19-0007-00220"/>
    <s v="Yes"/>
    <s v="Yes"/>
    <n v="21752821.91"/>
    <n v="47135975.444969945"/>
    <n v="18331451.27"/>
    <n v="6219861.4100000001"/>
  </r>
  <r>
    <s v="112725003"/>
    <s v="451305"/>
    <s v="112725003"/>
    <s v="Private"/>
    <s v="Rural Hospital"/>
    <s v="Burleson St. Joseph Health Center"/>
    <s v="Burleson"/>
    <x v="9"/>
    <s v="450-19-0007-00163"/>
    <s v="Yes"/>
    <s v="Yes"/>
    <n v="958846.27"/>
    <n v="1070137.2172551423"/>
    <n v="416182.5"/>
    <n v="141210.72"/>
  </r>
  <r>
    <s v="112728403"/>
    <s v="451307"/>
    <s v="112728403"/>
    <s v="Small Public"/>
    <s v="Rural Hospital"/>
    <s v="General Hospital"/>
    <s v="Pecos"/>
    <x v="8"/>
    <s v="800-12-0000-00050"/>
    <s v="Yes"/>
    <s v="Yes"/>
    <n v="785608.14"/>
    <n v="866638.3130013952"/>
    <n v="337040.61"/>
    <n v="114357.87"/>
  </r>
  <r>
    <s v="112742503"/>
    <s v="4533F2"/>
    <s v="112742503"/>
    <s v="Private "/>
    <m/>
    <s v="Clarity Child Guidance Center"/>
    <s v="Bexar"/>
    <x v="2"/>
    <s v="450-19-0008-00098"/>
    <s v="Yes"/>
    <s v="Yes"/>
    <n v="956240.32"/>
    <n v="1953962.8341200384"/>
    <n v="759907.35"/>
    <n v="257836.56"/>
  </r>
  <r>
    <s v="112745802"/>
    <s v="454064"/>
    <s v="112745802"/>
    <s v="Private "/>
    <m/>
    <s v="River Crest Hospital"/>
    <s v="Tom Green"/>
    <x v="8"/>
    <s v="450-19-0008-00112"/>
    <s v="Yes"/>
    <s v="Yes"/>
    <n v="21491.54"/>
    <n v="48548.722117632518"/>
    <n v="18880.87"/>
    <n v="6406.27"/>
  </r>
  <r>
    <s v="112746602"/>
    <s v="454050"/>
    <s v="112746602"/>
    <s v="Private "/>
    <m/>
    <s v="Glen Oaks Hospital"/>
    <s v="Hunt"/>
    <x v="3"/>
    <s v="450-19-0008-00156"/>
    <s v="Yes"/>
    <s v="Yes"/>
    <n v="2238.06"/>
    <n v="637.30177279999998"/>
    <n v="247.85"/>
    <n v="84.09"/>
  </r>
  <r>
    <s v="112751605"/>
    <s v="454100"/>
    <s v="112751605"/>
    <s v="Hosp - State"/>
    <m/>
    <s v="HHSC (EL PASO PSYCHIATRIC CENTER)"/>
    <s v="El Paso"/>
    <x v="11"/>
    <s v="900-12-0000-00009"/>
    <s v="Yes"/>
    <s v="Yes"/>
    <n v="547862.02"/>
    <n v="276459.3"/>
    <n v="107516.6"/>
    <n v="36480.379999999997"/>
  </r>
  <r>
    <s v="119874904"/>
    <s v="450241"/>
    <s v="119874904"/>
    <s v="Small Public"/>
    <s v="Rural Hospital"/>
    <s v="Jack County Hospital District"/>
    <s v="Jack"/>
    <x v="8"/>
    <s v="100-13-0000-00117"/>
    <s v="Yes"/>
    <s v="Yes"/>
    <n v="1377033.21"/>
    <n v="1564026.6455706367"/>
    <n v="608258.93000000005"/>
    <n v="206382.25"/>
  </r>
  <r>
    <s v="119877204"/>
    <s v="450154"/>
    <s v="119877204"/>
    <s v="Small Public"/>
    <s v="Rural Hospital"/>
    <s v="Val Verde Hospital Corporation"/>
    <s v="Val Verde"/>
    <x v="8"/>
    <s v="100-13-0000-00080"/>
    <s v="Yes"/>
    <s v="Yes"/>
    <n v="7049933.209999999"/>
    <n v="7993740.7274824446"/>
    <n v="3108811.63"/>
    <n v="1054819.78"/>
  </r>
  <r>
    <s v="120726804"/>
    <s v="450779"/>
    <s v="120726804"/>
    <s v="Private"/>
    <s v=" "/>
    <s v="Texas Health Harris Methodist Hospital Southwest"/>
    <s v="Tarrant"/>
    <x v="5"/>
    <s v="450-19-0007-00044"/>
    <s v="Yes"/>
    <s v="Yes"/>
    <n v="6912798.25"/>
    <n v="13449277.76755265"/>
    <n v="5230501.28"/>
    <n v="1774709.08"/>
  </r>
  <r>
    <s v="120745806"/>
    <s v="451335"/>
    <s v="120745806"/>
    <s v="Small Public"/>
    <s v="Rural Hospital"/>
    <s v="Muenster Hospital District"/>
    <s v="Cooke"/>
    <x v="7"/>
    <s v="800-12-0000-00072"/>
    <s v="Yes"/>
    <s v="Yes"/>
    <n v="233311.72999999998"/>
    <n v="263801.43031961599"/>
    <n v="102593.88"/>
    <n v="34810.1"/>
  </r>
  <r>
    <s v="121053605"/>
    <s v="451394"/>
    <s v="121053605"/>
    <s v="Small Public"/>
    <s v="Rural Hospital"/>
    <s v="Knox County Hospital District"/>
    <s v="Knox"/>
    <x v="8"/>
    <s v="100-13-0000-00052"/>
    <s v="Yes"/>
    <s v="Yes"/>
    <n v="627913.30000000005"/>
    <n v="720643.83241177595"/>
    <n v="280262.52"/>
    <n v="95093.07"/>
  </r>
  <r>
    <s v="121692107"/>
    <s v="451352"/>
    <s v="121692107"/>
    <s v="Small Public"/>
    <s v="Rural Hospital"/>
    <s v="Hardeman County Memorial Hospital"/>
    <s v="Hardeman"/>
    <x v="8"/>
    <s v="800-12-0000-00044"/>
    <s v="Yes"/>
    <s v="Yes"/>
    <n v="516735.63"/>
    <n v="589456.21053311997"/>
    <n v="229242.9"/>
    <n v="77782.11"/>
  </r>
  <r>
    <s v="121775403"/>
    <s v="450046"/>
    <s v="121775403"/>
    <s v="Small Public"/>
    <s v=" "/>
    <s v="CHRISTUS Spohn Hospital Corpus Christi"/>
    <s v="Nueces"/>
    <x v="0"/>
    <s v="450-19-0007-00162"/>
    <s v="Yes"/>
    <s v="Yes"/>
    <n v="49336769.890000001"/>
    <n v="105280902.60757068"/>
    <n v="40944347.039999999"/>
    <n v="13892416.949999999"/>
  </r>
  <r>
    <s v="121776205"/>
    <s v="450079"/>
    <s v="121776205"/>
    <s v="Private"/>
    <s v=" "/>
    <s v="Baylor Medical Center at Irving"/>
    <s v="Dallas"/>
    <x v="3"/>
    <s v="450-19-0007-00062"/>
    <s v="Yes"/>
    <s v="Yes"/>
    <n v="10807042.74"/>
    <n v="23369052.362785101"/>
    <n v="9088358.5299999993"/>
    <n v="3083680.04"/>
  </r>
  <r>
    <s v="121781205"/>
    <s v="451324"/>
    <s v="121781205"/>
    <s v="Small Public"/>
    <s v="Rural Hospital"/>
    <s v="Sutton County Hospital District"/>
    <s v="Sutton"/>
    <x v="8"/>
    <s v="100-13-0000-00029"/>
    <s v="Yes"/>
    <s v="Yes"/>
    <n v="764358.95"/>
    <n v="857860.45513067511"/>
    <n v="333626.84999999998"/>
    <n v="113199.59"/>
  </r>
  <r>
    <s v="121782009"/>
    <s v="451387"/>
    <s v="121782009"/>
    <s v="Small Public"/>
    <s v="Rural Hospital"/>
    <s v="Uvalde County Hospital Authority"/>
    <s v="Uvalde"/>
    <x v="8"/>
    <s v="800-12-0000-00103"/>
    <s v="Yes"/>
    <s v="Yes"/>
    <n v="3658751.62"/>
    <n v="4026814.8427212033"/>
    <n v="1566051.39"/>
    <n v="531361.23"/>
  </r>
  <r>
    <s v="121785303"/>
    <s v="450235"/>
    <s v="121785303"/>
    <s v="Small Public"/>
    <s v="Rural Hospital"/>
    <s v="Gonzales Healthcare Systems"/>
    <s v="Gonzales"/>
    <x v="9"/>
    <s v="100-13-0000-00067"/>
    <s v="Yes"/>
    <s v="Yes"/>
    <n v="1645043.38"/>
    <n v="1850970.3256276737"/>
    <n v="719852.97"/>
    <n v="244246.11"/>
  </r>
  <r>
    <s v="121787905"/>
    <s v="451334"/>
    <s v="121787905"/>
    <s v="Small Public"/>
    <s v="Rural Hospital"/>
    <s v="North Wheeler County Hospital District"/>
    <s v="Wheeler"/>
    <x v="8"/>
    <s v="800-12-0000-00080"/>
    <s v="Yes"/>
    <s v="Yes"/>
    <n v="599554.15"/>
    <n v="669269.70500881912"/>
    <n v="260282.82"/>
    <n v="88313.96"/>
  </r>
  <r>
    <s v="121794503"/>
    <s v="450351"/>
    <s v="121794503"/>
    <s v="Private"/>
    <s v="Rural Hospital"/>
    <s v="Texas Health Harris Methodist Hospital Stephenvill"/>
    <s v="Erath"/>
    <x v="9"/>
    <s v="450-19-0007-00047"/>
    <s v="Yes"/>
    <s v="Yes"/>
    <n v="3519873.1100000003"/>
    <n v="3909506.4178712885"/>
    <n v="1520429.47"/>
    <n v="515881.71"/>
  </r>
  <r>
    <s v="121799406"/>
    <s v="451329"/>
    <s v="121799406"/>
    <s v="Small Public"/>
    <s v="Rural Hospital"/>
    <s v="Rankin County Hospital District"/>
    <s v="Upton"/>
    <x v="8"/>
    <s v="800-12-0000-00086"/>
    <s v="Yes"/>
    <s v="Yes"/>
    <n v="1007410.5800000001"/>
    <n v="1152043.2410953983"/>
    <n v="448036.22"/>
    <n v="152018.68"/>
  </r>
  <r>
    <s v="121806703"/>
    <s v="451301"/>
    <s v="121806703"/>
    <s v="Small Public"/>
    <s v="Rural Hospital"/>
    <s v="Reagan Hospital District"/>
    <s v="Reagan"/>
    <x v="8"/>
    <s v="100-13-0000-00030"/>
    <s v="Yes"/>
    <s v="Yes"/>
    <n v="689639.07000000007"/>
    <n v="778455.61460692482"/>
    <n v="302745.84999999998"/>
    <n v="102721.66"/>
  </r>
  <r>
    <s v="121807504"/>
    <s v="450617"/>
    <s v="121807504"/>
    <s v="Private"/>
    <s v=" "/>
    <s v="HCA Houston Healthcare Clear Lake"/>
    <s v="Harris"/>
    <x v="1"/>
    <s v="450-19-0007-00221"/>
    <s v="Yes"/>
    <s v="Yes"/>
    <n v="16200622.970000001"/>
    <n v="34510223.546626836"/>
    <n v="13421223.92"/>
    <n v="4553821.2699999996"/>
  </r>
  <r>
    <s v="121808305"/>
    <s v="451363"/>
    <s v="121808305"/>
    <s v="Small Public"/>
    <s v="Rural Hospital"/>
    <s v="Jackson County Hospital District"/>
    <s v="Jackson"/>
    <x v="9"/>
    <s v="100-13-0000-00070"/>
    <s v="Yes"/>
    <s v="Yes"/>
    <n v="1153717.6299999999"/>
    <n v="1290015.0088159489"/>
    <n v="501694.23"/>
    <n v="170224.85"/>
  </r>
  <r>
    <s v="121816602"/>
    <s v="450747"/>
    <s v="121816602"/>
    <s v="Private"/>
    <s v="Rural Hospital"/>
    <s v="Palestine Regional Medical Center"/>
    <s v="Anderson"/>
    <x v="7"/>
    <s v="450-19-0008-00002"/>
    <s v="Yes"/>
    <s v="Yes"/>
    <n v="2830335.79"/>
    <n v="3150985.9406648832"/>
    <n v="1225436.51"/>
    <n v="415790.6"/>
  </r>
  <r>
    <s v="121822403"/>
    <s v="450833"/>
    <s v="121822403"/>
    <s v="Private"/>
    <s v=" "/>
    <s v="Ennis Regional Medical Center"/>
    <s v="Ellis"/>
    <x v="3"/>
    <s v="450-19-0007-00050"/>
    <s v="Yes"/>
    <s v="Yes"/>
    <n v="975883.75"/>
    <n v="2088876.717932607"/>
    <n v="812376.13"/>
    <n v="275639.21999999997"/>
  </r>
  <r>
    <s v="121829905"/>
    <s v="454026"/>
    <s v="121829905"/>
    <s v="Private "/>
    <s v=" "/>
    <s v="West Oak Hospital Inc"/>
    <s v="Harris"/>
    <x v="1"/>
    <s v="450-19-0008-00108"/>
    <s v="Yes"/>
    <s v="Yes"/>
    <n v="38148.46"/>
    <n v="87889.97250243937"/>
    <n v="34180.910000000003"/>
    <n v="11597.58"/>
  </r>
  <r>
    <s v="126667806"/>
    <s v="451337"/>
    <s v="126667806"/>
    <s v="Small Public"/>
    <s v="Rural Hospital"/>
    <s v="Lockney General Hospital District"/>
    <s v="Floyd"/>
    <x v="12"/>
    <s v="800-12-0000-00059"/>
    <s v="Yes"/>
    <s v="Yes"/>
    <n v="295135.24"/>
    <n v="331950.08926087676"/>
    <n v="129097.29"/>
    <n v="43802.71"/>
  </r>
  <r>
    <s v="126675104"/>
    <s v="450039"/>
    <s v="126675104"/>
    <s v="Large Public"/>
    <s v=" "/>
    <s v="Tarrant County Hospital District"/>
    <s v="Tarrant"/>
    <x v="5"/>
    <s v="700-12-0000-00007"/>
    <s v="Yes"/>
    <s v="Yes"/>
    <n v="193433450.06"/>
    <n v="337948961.45826411"/>
    <n v="131430289.98999999"/>
    <n v="44594297.390000001"/>
  </r>
  <r>
    <s v="126679303"/>
    <s v="450723"/>
    <s v="126679303"/>
    <s v="Private"/>
    <s v=" "/>
    <s v="Methodist Hospitals of Dallas"/>
    <s v="Dallas"/>
    <x v="3"/>
    <s v="450-19-0007-00064"/>
    <s v="Yes"/>
    <s v="Yes"/>
    <n v="11308575.319999998"/>
    <n v="24054339.026616961"/>
    <n v="9354870.4499999993"/>
    <n v="3174107.54"/>
  </r>
  <r>
    <s v="126840107"/>
    <s v="451355"/>
    <s v="126840107"/>
    <s v="Private"/>
    <s v="Rural Hospital"/>
    <s v="Preferred Hospital Leasing Inc"/>
    <s v="Collingsworth"/>
    <x v="8"/>
    <s v="529-10-0065-00075"/>
    <s v="Yes"/>
    <s v="Yes"/>
    <n v="528366.91"/>
    <n v="591470.65296650236"/>
    <n v="230026.33"/>
    <n v="78047.929999999993"/>
  </r>
  <r>
    <s v="127262703"/>
    <s v="450563"/>
    <s v="127262703"/>
    <s v="Private"/>
    <s v=" "/>
    <s v="Baylor Regional Medical Center at Grapevine"/>
    <s v="Tarrant"/>
    <x v="5"/>
    <s v="450-19-0007-00038"/>
    <s v="Yes"/>
    <s v="Yes"/>
    <n v="5032826.41"/>
    <n v="10853103.29251693"/>
    <n v="4220834.13"/>
    <n v="1432129.02"/>
  </r>
  <r>
    <s v="127263503"/>
    <s v="450539"/>
    <s v="127263503"/>
    <s v="Private"/>
    <s v="Rural Hospital"/>
    <s v="Methodist Hospital Plainview"/>
    <s v="Hale"/>
    <x v="12"/>
    <s v="450-20-0008-00001"/>
    <s v="Yes"/>
    <s v="Yes"/>
    <n v="3418728.73"/>
    <n v="3967117.5684111109"/>
    <n v="1542834.78"/>
    <n v="523483.84"/>
  </r>
  <r>
    <s v="127267603"/>
    <s v="450011"/>
    <s v="127267603"/>
    <s v="Private"/>
    <s v=" "/>
    <s v="St. Joseph Regional Health Center"/>
    <s v="Brazos"/>
    <x v="9"/>
    <s v="450-19-0007-00166"/>
    <s v="Yes"/>
    <s v="Yes"/>
    <n v="11870804.73"/>
    <n v="23924436.525204957"/>
    <n v="9304350.6199999992"/>
    <n v="3156966.16"/>
  </r>
  <r>
    <s v="127294003"/>
    <s v="450007"/>
    <s v="127294003"/>
    <s v="Private"/>
    <s v="Rural Hospital"/>
    <s v="Sid Peterson Memorial Hospital"/>
    <s v="Kerr"/>
    <x v="8"/>
    <s v="529-11-0067-00010"/>
    <s v="Yes"/>
    <s v="Yes"/>
    <n v="4074681.3499999996"/>
    <n v="4587313.0134325754"/>
    <n v="1784032.34"/>
    <n v="605322.17000000004"/>
  </r>
  <r>
    <s v="127295703"/>
    <s v="450015"/>
    <s v="127295703"/>
    <s v="Large Public"/>
    <s v=" "/>
    <s v="Dallas County Hospital District"/>
    <s v="Dallas"/>
    <x v="3"/>
    <s v="100-13-0000-00139"/>
    <s v="Yes"/>
    <s v="Yes"/>
    <n v="396883812.37"/>
    <n v="721761018.6725359"/>
    <n v="280697001.04000002"/>
    <n v="95240492.450000003"/>
  </r>
  <r>
    <s v="127298107"/>
    <s v="450144"/>
    <s v="127298107"/>
    <s v="Small Public"/>
    <s v="Rural Hospital"/>
    <s v="Andrews County Hospital District"/>
    <s v="Andrews"/>
    <x v="8"/>
    <s v="800-12-0000-00082"/>
    <s v="Yes"/>
    <s v="Yes"/>
    <n v="2784312"/>
    <n v="3125112.7682287619"/>
    <n v="1215374.28"/>
    <n v="412376.49"/>
  </r>
  <r>
    <s v="127300503"/>
    <s v="450193"/>
    <s v="127300503"/>
    <s v="Private"/>
    <s v=" "/>
    <s v="CHI St. Luke's Health Baylor College of Medicine "/>
    <s v="Harris"/>
    <x v="1"/>
    <s v="450-19-0007-00178"/>
    <s v="Yes"/>
    <s v="Yes"/>
    <n v="18334722.620000001"/>
    <n v="39321724.27512043"/>
    <n v="15292444.16"/>
    <n v="5188726.3"/>
  </r>
  <r>
    <s v="127301306"/>
    <s v="451381"/>
    <s v="127301306"/>
    <s v="Private"/>
    <s v="Rural Hospital"/>
    <s v="CHRISTUS Mother Frances Hospital - Winnsboro"/>
    <s v="Wood"/>
    <x v="7"/>
    <s v="450-19-0007-00029"/>
    <s v="Yes"/>
    <s v="Yes"/>
    <n v="2555282.2400000002"/>
    <n v="2816325.0951960068"/>
    <n v="1095284.98"/>
    <n v="371630.19"/>
  </r>
  <r>
    <s v="127303903"/>
    <s v="450330"/>
    <s v="127303903"/>
    <s v="Small Public"/>
    <s v=" "/>
    <s v="OakBend Medical Center"/>
    <s v="Fort Bend"/>
    <x v="1"/>
    <s v="100-13-0000-00129"/>
    <s v="Yes"/>
    <s v="Yes"/>
    <n v="10395608.51"/>
    <n v="22183298.699914455"/>
    <n v="8627212.1300000008"/>
    <n v="2927213.07"/>
  </r>
  <r>
    <s v="127304703"/>
    <s v="450419"/>
    <s v="127304703"/>
    <s v="Private"/>
    <s v=" "/>
    <s v="Texas Health Harris Methodist Hospital Azle"/>
    <s v="Tarrant"/>
    <x v="5"/>
    <s v="450-19-0007-00043"/>
    <s v="Yes"/>
    <s v="Yes"/>
    <n v="2802964.56"/>
    <n v="4440232.089600116"/>
    <n v="1726831.73"/>
    <n v="585914"/>
  </r>
  <r>
    <s v="127310404"/>
    <s v="450641"/>
    <s v="127310404"/>
    <s v="Small Public"/>
    <s v="Rural Hospital"/>
    <s v="Nocona General Hospital"/>
    <s v="Montague"/>
    <x v="7"/>
    <s v="100-13-0000-00119"/>
    <s v="Yes"/>
    <s v="Yes"/>
    <n v="428934.57999999996"/>
    <n v="480092.99313095678"/>
    <n v="186710.91"/>
    <n v="63351.01"/>
  </r>
  <r>
    <s v="127311205"/>
    <s v="450651"/>
    <s v="127311205"/>
    <s v="Private"/>
    <s v=" "/>
    <s v="Columbia Medical Center of Plano"/>
    <s v="Collin"/>
    <x v="3"/>
    <s v="450-19-0007-00081"/>
    <s v="Yes"/>
    <s v="Yes"/>
    <n v="25342776.889999997"/>
    <n v="54627363.195262723"/>
    <n v="21244894.949999999"/>
    <n v="7208392.8499999996"/>
  </r>
  <r>
    <s v="127313803"/>
    <s v="450698"/>
    <s v="127313803"/>
    <s v="Small Public"/>
    <s v="Rural Hospital"/>
    <s v="Lamb County Hospital "/>
    <s v="Lamb"/>
    <x v="12"/>
    <s v="100-13-0000-00096"/>
    <s v="Yes"/>
    <s v="Yes"/>
    <n v="760156.1"/>
    <n v="852824.56635624962"/>
    <n v="331668.36"/>
    <n v="112535.07"/>
  </r>
  <r>
    <s v="127319504"/>
    <s v="453306"/>
    <s v="127319504"/>
    <s v="Private"/>
    <s v=" "/>
    <s v="Methodist Childrens Hospital"/>
    <s v="Lubbock"/>
    <x v="12"/>
    <s v="450-19-0007-00201"/>
    <s v="Yes"/>
    <s v="Yes"/>
    <n v="3102891.29"/>
    <n v="7148730.6380568063"/>
    <n v="2780182.35"/>
    <n v="943315.87"/>
  </r>
  <r>
    <s v="127320302"/>
    <s v="4533N2"/>
    <s v="127320302"/>
    <s v="Hosp - State"/>
    <s v=" "/>
    <s v="TDSHS-Kerrville State Hospital"/>
    <s v="Kerr"/>
    <x v="8"/>
    <s v="900-16-0001-00001"/>
    <s v="Yes"/>
    <s v="Yes"/>
    <n v="178990.58"/>
    <n v="159852.30000000002"/>
    <n v="62167.47"/>
    <n v="21093.42"/>
  </r>
  <r>
    <s v="130089906"/>
    <s v="451310"/>
    <s v="130089906"/>
    <s v="Small Public"/>
    <s v="Rural Hospital"/>
    <s v="Ballinger Memorial Hospital"/>
    <s v="Runnels"/>
    <x v="8"/>
    <s v="100-13-0000-00031"/>
    <s v="Yes"/>
    <s v="Yes"/>
    <n v="306370.57"/>
    <n v="343317.31969794561"/>
    <n v="133518.07"/>
    <n v="45302.68"/>
  </r>
  <r>
    <s v="130601104"/>
    <s v="450002"/>
    <s v="130601104"/>
    <s v="Private"/>
    <s v=" "/>
    <s v="Tenet Hospitals LTD. Providence Memorial"/>
    <s v="El Paso"/>
    <x v="11"/>
    <s v="450-19-0008-00174"/>
    <s v="Yes"/>
    <s v="Yes"/>
    <n v="4018970.92"/>
    <n v="8607998.2768935971"/>
    <n v="3347699.91"/>
    <n v="1135874.57"/>
  </r>
  <r>
    <s v="130605205"/>
    <s v="450656"/>
    <s v="130605205"/>
    <s v="Private"/>
    <s v="Rural Hospital"/>
    <s v="Nacogdoches Medical Center"/>
    <s v="Nacogdoches"/>
    <x v="7"/>
    <s v="450-19-0007-00224"/>
    <s v="Yes"/>
    <s v="Yes"/>
    <n v="2937878.63"/>
    <n v="3409135.6310311682"/>
    <n v="1325832.3999999999"/>
    <n v="449854.93"/>
  </r>
  <r>
    <s v="130606006"/>
    <s v="450271"/>
    <s v="130606006"/>
    <s v="Small Public"/>
    <s v="Rural Hospital"/>
    <s v="Decatur Hospital Authority"/>
    <s v="Wise"/>
    <x v="5"/>
    <s v="800-12-0000-00109"/>
    <s v="Yes"/>
    <s v="Yes"/>
    <n v="12718778.130000001"/>
    <n v="14403506.339703502"/>
    <n v="5601606.25"/>
    <n v="1900625"/>
  </r>
  <r>
    <s v="130614405"/>
    <s v="450064"/>
    <s v="130614405"/>
    <s v="Private"/>
    <s v=" "/>
    <s v="Texas Health Arlington Memorial Hospital"/>
    <s v="Tarrant"/>
    <x v="5"/>
    <s v="450-19-0007-00036"/>
    <s v="Yes"/>
    <s v="Yes"/>
    <n v="13774933.720000001"/>
    <n v="25157029.92668305"/>
    <n v="9783713.2599999998"/>
    <n v="3319613.9"/>
  </r>
  <r>
    <s v="130616909"/>
    <s v="451389"/>
    <s v="130616909"/>
    <s v="Small Public"/>
    <s v="Rural Hospital"/>
    <s v="Pecos County Memorial Hosptal"/>
    <s v="Pecos"/>
    <x v="8"/>
    <s v="100-13-0000-00032"/>
    <s v="Yes"/>
    <s v="Yes"/>
    <n v="1783928.88"/>
    <n v="1990397.9539451394"/>
    <n v="774077.18"/>
    <n v="262644.38"/>
  </r>
  <r>
    <s v="130618504"/>
    <s v="450399"/>
    <s v="130618504"/>
    <s v="Small Public"/>
    <s v="Rural Hospital"/>
    <s v="Terry Memorial Hospital District"/>
    <s v="Terry"/>
    <x v="12"/>
    <s v="100-13-0000-00087"/>
    <s v="Yes"/>
    <s v="Yes"/>
    <n v="1930558.92"/>
    <n v="2144441.9989258749"/>
    <n v="833985.79"/>
    <n v="282971.37"/>
  </r>
  <r>
    <s v="130734007"/>
    <s v="451360"/>
    <s v="130734007"/>
    <s v="Private"/>
    <s v="Rural Hospital"/>
    <s v="Memorial Medical Center San Augustine"/>
    <s v="San Augustine"/>
    <x v="7"/>
    <s v="450-19-0007-00169"/>
    <s v="Yes"/>
    <s v="Yes"/>
    <n v="789997.75"/>
    <n v="886367.57927605207"/>
    <n v="344713.43"/>
    <n v="116961.26"/>
  </r>
  <r>
    <s v="130826407"/>
    <s v="451331"/>
    <s v="130826407"/>
    <s v="Small Public"/>
    <s v="Rural Hospital"/>
    <s v="Dallam Hartley Counties Hospital District"/>
    <s v="Dallam"/>
    <x v="8"/>
    <s v="100-13-0000-00092"/>
    <s v="Yes"/>
    <s v="Yes"/>
    <n v="1043097.14"/>
    <n v="1176868.2272583679"/>
    <n v="457690.8"/>
    <n v="155294.48000000001"/>
  </r>
  <r>
    <s v="130959304"/>
    <s v="450465"/>
    <s v="130959304"/>
    <s v="Small Public"/>
    <s v="Rural Hospital"/>
    <s v="Matagorda County Hospital District"/>
    <s v="Matagorda"/>
    <x v="1"/>
    <s v="100-13-0000-00126"/>
    <s v="Yes"/>
    <s v="Yes"/>
    <n v="3187046.3"/>
    <n v="3549904.8193087867"/>
    <n v="1380578.35"/>
    <n v="468430.23"/>
  </r>
  <r>
    <s v="131030203"/>
    <s v="450508"/>
    <s v="131030203"/>
    <s v="Small Public"/>
    <s v="Rural Hospital"/>
    <s v="Nacogdoches County Hospital District"/>
    <s v="Nacogdoches"/>
    <x v="7"/>
    <s v="100-13-0000-00042"/>
    <s v="Yes"/>
    <s v="Yes"/>
    <n v="7083592.3300000001"/>
    <n v="7997342.3902604524"/>
    <n v="3110212.33"/>
    <n v="1055295.04"/>
  </r>
  <r>
    <s v="131036903"/>
    <s v="450148"/>
    <s v="131036903"/>
    <s v="Private"/>
    <s v=" "/>
    <s v="Texas Health Harris Methodist Hospital Cleburne"/>
    <s v="Johnson"/>
    <x v="5"/>
    <s v="450-19-0007-00048"/>
    <s v="Yes"/>
    <s v="Yes"/>
    <n v="3591143.05"/>
    <n v="7640976.421883882"/>
    <n v="2971619.56"/>
    <n v="1008270.51"/>
  </r>
  <r>
    <s v="131038504"/>
    <s v="450352"/>
    <s v="131038504"/>
    <s v="Small Public"/>
    <s v=" "/>
    <s v="Hunt Regional Medical Center"/>
    <s v="Hunt"/>
    <x v="3"/>
    <s v="100-13-0000-00061"/>
    <s v="Yes"/>
    <s v="Yes"/>
    <n v="4892465.24"/>
    <n v="7865375.7125947131"/>
    <n v="3058889.73"/>
    <n v="1037881.28"/>
  </r>
  <r>
    <s v="132812205"/>
    <s v="453301"/>
    <s v="132812205"/>
    <s v="Private"/>
    <s v=" "/>
    <s v="Driscoll Children's Hospital"/>
    <s v="Nueces"/>
    <x v="0"/>
    <s v="450-19-0008-00089"/>
    <s v="Yes"/>
    <s v="Yes"/>
    <n v="2146312.7200000002"/>
    <n v="4612573.9938086402"/>
    <n v="1793856.48"/>
    <n v="608655.5"/>
  </r>
  <r>
    <s v="133244705"/>
    <s v="450055"/>
    <s v="133244705"/>
    <s v="Small Public"/>
    <s v="Rural Hospital"/>
    <s v="Nolan County Hospital District"/>
    <s v="Nolan"/>
    <x v="8"/>
    <s v="100-13-0000-00054"/>
    <s v="Yes"/>
    <s v="Yes"/>
    <n v="1926050.21"/>
    <n v="2156809.5713577727"/>
    <n v="838795.61"/>
    <n v="284603.34999999998"/>
  </r>
  <r>
    <s v="133245406"/>
    <s v="450668"/>
    <s v="133245406"/>
    <s v="Private"/>
    <s v=" "/>
    <s v="Tenet Hospitals LTD. Providence Sierra"/>
    <s v="El Paso"/>
    <x v="11"/>
    <s v="450-19-0008-00175"/>
    <s v="Yes"/>
    <s v="Yes"/>
    <n v="3267309.4899999998"/>
    <n v="6982949.4646523129"/>
    <n v="2715709.1"/>
    <n v="921440.09"/>
  </r>
  <r>
    <s v="133250406"/>
    <s v="450369"/>
    <s v="133250406"/>
    <s v="Small Public"/>
    <s v="Rural Hospital"/>
    <s v="Childress County Hospital District"/>
    <s v="Childress"/>
    <x v="8"/>
    <s v="100-13-0000-00089"/>
    <s v="Yes"/>
    <s v="Yes"/>
    <n v="471056.7"/>
    <n v="510611.66323637182"/>
    <n v="198579.8"/>
    <n v="67378.12"/>
  </r>
  <r>
    <n v="133257904"/>
    <n v="670125"/>
    <n v="425956601"/>
    <s v="Hosp - State"/>
    <s v=" "/>
    <s v="Texas Center for Infectious Diseases"/>
    <s v="Bexar"/>
    <x v="2"/>
    <s v="900-12-0000-00004"/>
    <s v="Yes"/>
    <s v="Yes"/>
    <n v="612012.14"/>
    <n v="480944"/>
    <n v="187041.88"/>
    <n v="63463.3"/>
  </r>
  <r>
    <s v="133258705"/>
    <s v="450755"/>
    <s v="133258705"/>
    <s v="Private"/>
    <s v="Rural Hospital"/>
    <s v="Methodist Hospital Levelland"/>
    <s v="Hockley"/>
    <x v="12"/>
    <s v="450-20-0008-00000"/>
    <s v="Yes"/>
    <s v="Yes"/>
    <n v="1089563.75"/>
    <n v="1208032.7350235903"/>
    <n v="469810.86"/>
    <n v="159406.82"/>
  </r>
  <r>
    <s v="133331202"/>
    <s v="4533N3"/>
    <s v="133331202"/>
    <s v="Hosp - State"/>
    <s v=" "/>
    <s v="HHSC (RUSK STATE HOSPITAL)"/>
    <s v="Cherokee"/>
    <x v="7"/>
    <s v="900-12-0000-00006"/>
    <s v="Yes"/>
    <s v="Yes"/>
    <n v="308087.35000000003"/>
    <n v="119980.90000000001"/>
    <n v="46661.26"/>
    <n v="15832.16"/>
  </r>
  <r>
    <s v="133355104"/>
    <s v="450289"/>
    <s v="133355104"/>
    <s v="Large Public"/>
    <s v=" "/>
    <s v="Harris County Hospital District"/>
    <s v="Harris"/>
    <x v="1"/>
    <s v="100-13-0000-00131"/>
    <s v="Yes"/>
    <s v="Yes"/>
    <n v="449551325.65999997"/>
    <n v="863079261.41779292"/>
    <n v="335656476.42000002"/>
    <n v="113888242.44"/>
  </r>
  <r>
    <s v="133367602"/>
    <s v="450348"/>
    <s v="133367611"/>
    <s v="Private"/>
    <s v="Rural Hospital"/>
    <s v="Falls Community Hospital and Clinic"/>
    <s v="Falls"/>
    <x v="9"/>
    <s v="600-12-0000-00184"/>
    <s v="Yes"/>
    <s v="Yes"/>
    <n v="734354.97"/>
    <n v="817109.9159012608"/>
    <n v="317778.73"/>
    <n v="107822.32"/>
  </r>
  <r>
    <s v="133544006"/>
    <s v="450155"/>
    <s v="133544006"/>
    <s v="Small Public"/>
    <s v="Rural Hospital"/>
    <s v="Deaf Smith County Hospital District"/>
    <s v="Deaf Smith"/>
    <x v="12"/>
    <s v="100-13-0000-00095"/>
    <s v="Yes"/>
    <s v="Yes"/>
    <n v="1325083.3500000001"/>
    <n v="1482852.2017599994"/>
    <n v="576689.72"/>
    <n v="195670.82"/>
  </r>
  <r>
    <s v="134772611"/>
    <s v="451379"/>
    <s v="134772611"/>
    <s v="Small Public"/>
    <s v="Rural Hospital"/>
    <s v="Coryell County Memorial Hospital Authority"/>
    <s v="Coryell"/>
    <x v="9"/>
    <s v="100-13-0000-00151"/>
    <s v="Yes"/>
    <s v="Yes"/>
    <n v="1352643.4500000002"/>
    <n v="1507940.9504579839"/>
    <n v="586446.88"/>
    <n v="198981.42"/>
  </r>
  <r>
    <s v="135032405"/>
    <s v="450051"/>
    <s v="135032405"/>
    <s v="Private"/>
    <s v=" "/>
    <s v="Methodist Hospitals Of Dallas"/>
    <s v="Dallas"/>
    <x v="3"/>
    <s v="450-19-0007-00065"/>
    <s v="Yes"/>
    <s v="Yes"/>
    <n v="21297277.899999999"/>
    <n v="46158055.43453908"/>
    <n v="17951132.57"/>
    <n v="6090819.2800000003"/>
  </r>
  <r>
    <s v="135033210"/>
    <s v="450370"/>
    <s v="135033210"/>
    <s v="Private"/>
    <s v="Rural Hospital"/>
    <s v="Columbus Community Hospital"/>
    <s v="Colorado"/>
    <x v="9"/>
    <s v="600-12-0000-00215"/>
    <s v="Yes"/>
    <s v="Yes"/>
    <n v="522537.61"/>
    <n v="590549.2726117376"/>
    <n v="229668"/>
    <n v="77926.350000000006"/>
  </r>
  <r>
    <s v="135034009"/>
    <s v="451343"/>
    <s v="135034009"/>
    <s v="Small Public"/>
    <s v="Rural Hospital"/>
    <s v="Electra Hospital District"/>
    <s v="Wichita"/>
    <x v="8"/>
    <s v="100-13-0000-00033"/>
    <s v="Yes"/>
    <s v="Yes"/>
    <n v="745243.65"/>
    <n v="848417.19168048643"/>
    <n v="329954.31"/>
    <n v="111953.49"/>
  </r>
  <r>
    <s v="135035706"/>
    <s v="450128"/>
    <s v="135035706"/>
    <s v="Private"/>
    <s v=" "/>
    <s v="Knapp Medical Center"/>
    <s v="Hidalgo"/>
    <x v="4"/>
    <s v="450-19-0008-00012"/>
    <s v="Yes"/>
    <s v="Yes"/>
    <n v="2952049.9299999997"/>
    <n v="6531608.7676690109"/>
    <n v="2540180.12"/>
    <n v="861883.11"/>
  </r>
  <r>
    <s v="135036506"/>
    <s v="450137"/>
    <s v="135036506"/>
    <s v="Private"/>
    <s v=" "/>
    <s v="Baylor All Saints Medical Center"/>
    <s v="Tarrant"/>
    <x v="5"/>
    <s v="450-19-0007-00037"/>
    <s v="Yes"/>
    <s v="Yes"/>
    <n v="7162231.7200000007"/>
    <n v="15357090.50836288"/>
    <n v="5972460.5999999996"/>
    <n v="2026455.88"/>
  </r>
  <r>
    <s v="135151206"/>
    <s v="450108"/>
    <s v="135151206"/>
    <s v="Small Public"/>
    <s v="Rural Hospital"/>
    <s v="Wilson County Memorial Hospital District"/>
    <s v="Wilson"/>
    <x v="2"/>
    <s v="100-13-0000-00146"/>
    <s v="Yes"/>
    <s v="Yes"/>
    <n v="672728.15"/>
    <n v="733164.49478630407"/>
    <n v="285131.87"/>
    <n v="96745.24"/>
  </r>
  <r>
    <s v="135223905"/>
    <s v="450372"/>
    <s v="135223905"/>
    <s v="Private"/>
    <s v=" "/>
    <s v="Baylor Medical Center at Waxahachie"/>
    <s v="Ellis"/>
    <x v="3"/>
    <s v="450-19-0007-00069"/>
    <s v="Yes"/>
    <s v="Yes"/>
    <n v="5888304.4900000002"/>
    <n v="12678628.77450959"/>
    <n v="4930791.47"/>
    <n v="1673017.54"/>
  </r>
  <r>
    <s v="135225404"/>
    <s v="450056"/>
    <s v="135225404"/>
    <s v="Private"/>
    <s v=" "/>
    <s v="Ascension Seton"/>
    <s v="Travis"/>
    <x v="6"/>
    <s v="450-19-0007-00015"/>
    <s v="Yes"/>
    <s v="Yes"/>
    <n v="18863195.48"/>
    <n v="40335581.721035965"/>
    <n v="15686739.140000001"/>
    <n v="5322510.59"/>
  </r>
  <r>
    <s v="135226205"/>
    <s v="450187"/>
    <s v="135226205"/>
    <s v="Private"/>
    <s v="Rural Hospital"/>
    <s v="Scott &amp; White Hospital - Brenham"/>
    <s v="Washington"/>
    <x v="9"/>
    <s v="450-19-0007-00010"/>
    <s v="Yes"/>
    <s v="Yes"/>
    <n v="1892575.8199999998"/>
    <n v="2114358.1207619584"/>
    <n v="822286"/>
    <n v="279001.63"/>
  </r>
  <r>
    <s v="135233809"/>
    <s v="451376"/>
    <s v="135233809"/>
    <s v="Small Public"/>
    <s v="Rural Hospital"/>
    <s v="Lavaca Hospital District"/>
    <s v="Lavaca"/>
    <x v="9"/>
    <s v="100-13-0000-00071"/>
    <s v="Yes"/>
    <s v="Yes"/>
    <n v="579108.80000000005"/>
    <n v="641860.11323212809"/>
    <n v="249623.08"/>
    <n v="84697.11"/>
  </r>
  <r>
    <s v="135235306"/>
    <s v="450132"/>
    <n v="135235306"/>
    <s v="Small Public"/>
    <s v=" "/>
    <s v="Ector County Hospital District"/>
    <s v="Ector"/>
    <x v="8"/>
    <s v="700-12-0000-00003"/>
    <s v="Yes"/>
    <s v="Yes"/>
    <n v="18699982.300000001"/>
    <n v="36041519.415665567"/>
    <n v="14016753.67"/>
    <n v="4755884.5199999996"/>
  </r>
  <r>
    <s v="135237906"/>
    <s v="450010"/>
    <s v="135237906"/>
    <s v="Private"/>
    <s v="Rural Hospital"/>
    <s v="United Regional Health Care System, Inc."/>
    <s v="Wichita"/>
    <x v="8"/>
    <s v="450-19-0011-00000"/>
    <s v="Yes"/>
    <s v="Yes"/>
    <n v="22310284.550000001"/>
    <n v="24832678.01060541"/>
    <n v="9657570.9399999995"/>
    <n v="3276813.81"/>
  </r>
  <r>
    <s v="136141205"/>
    <s v="450213"/>
    <s v="136141205"/>
    <s v="Large Public"/>
    <s v=" "/>
    <s v="Bexar County Hospital District"/>
    <s v="Bexar"/>
    <x v="2"/>
    <s v="700-12-0000-00015"/>
    <s v="Yes"/>
    <s v="Yes"/>
    <n v="149708407.05000001"/>
    <n v="250191075.99844489"/>
    <n v="97300744.849999994"/>
    <n v="33014142.719999999"/>
  </r>
  <r>
    <s v="136142011"/>
    <s v="451350"/>
    <s v="136142011"/>
    <s v="Small Public"/>
    <s v="Rural Hospital"/>
    <s v="Castro County Hospital District"/>
    <s v="Castro"/>
    <x v="8"/>
    <s v="100-13-0000-00103"/>
    <s v="Yes"/>
    <s v="Yes"/>
    <n v="639142.31999999995"/>
    <n v="718961.98776639998"/>
    <n v="279608.44"/>
    <n v="94871.14"/>
  </r>
  <r>
    <s v="136143806"/>
    <s v="450133"/>
    <s v="136143806"/>
    <s v="Small Public"/>
    <s v=" "/>
    <s v="Midland County Hospital District "/>
    <s v="Midland"/>
    <x v="8"/>
    <s v="700-12-0000-00009"/>
    <s v="Yes"/>
    <s v="Yes"/>
    <n v="12297656.379999999"/>
    <n v="26488187.384770021"/>
    <n v="10301408.039999999"/>
    <n v="3495267.74"/>
  </r>
  <r>
    <s v="136145310"/>
    <s v="451333"/>
    <s v="136145310"/>
    <s v="Small Public"/>
    <s v="Rural Hospital"/>
    <s v="Martin County Hospital District"/>
    <s v="Martin"/>
    <x v="8"/>
    <s v="800-12-0000-00061"/>
    <s v="Yes"/>
    <s v="Yes"/>
    <n v="1537255.56"/>
    <n v="1737782.7287573761"/>
    <n v="675833.67"/>
    <n v="229310.36"/>
  </r>
  <r>
    <s v="136325111"/>
    <s v="451342"/>
    <s v="136325111"/>
    <s v="Small Public"/>
    <s v="Rural Hospital"/>
    <s v="Mitchell County Hospital District"/>
    <s v="Mitchell"/>
    <x v="8"/>
    <s v="100-13-0000-00056"/>
    <s v="Yes"/>
    <s v="Yes"/>
    <n v="977025.78"/>
    <n v="1119711.457947264"/>
    <n v="435462.21"/>
    <n v="147752.32000000001"/>
  </r>
  <r>
    <s v="136326908"/>
    <s v="450639"/>
    <s v="136326908"/>
    <s v="Private"/>
    <s v=" "/>
    <s v="Texas Health Harris Methodist Hospital Hurst-Eules"/>
    <s v="Tarrant"/>
    <x v="5"/>
    <s v="450-19-0007-00042"/>
    <s v="Yes"/>
    <s v="Yes"/>
    <n v="8336703.4500000002"/>
    <n v="18396343.32085555"/>
    <n v="7154443.46"/>
    <n v="2427502.66"/>
  </r>
  <r>
    <s v="136327710"/>
    <s v="451374"/>
    <s v="136327710"/>
    <s v="Private"/>
    <s v="Rural Hospital"/>
    <s v="Scott &amp; White Hospital - Taylor"/>
    <s v="Williamson"/>
    <x v="6"/>
    <s v="450-19-0007-00022"/>
    <s v="Yes"/>
    <s v="Yes"/>
    <n v="3253081.81"/>
    <n v="3661101.1449516583"/>
    <n v="1423823.23"/>
    <n v="483103.22"/>
  </r>
  <r>
    <s v="136330112"/>
    <s v="451384"/>
    <s v="136330112"/>
    <s v="Small Public"/>
    <s v="Rural Hospital"/>
    <s v="Scurry County Hospital District"/>
    <s v="Scurry"/>
    <x v="8"/>
    <s v="100-13-0000-00091"/>
    <s v="Yes"/>
    <s v="Yes"/>
    <n v="1605873.56"/>
    <n v="1756828.1838288896"/>
    <n v="683240.55"/>
    <n v="231823.51"/>
  </r>
  <r>
    <s v="136331910"/>
    <s v="451373"/>
    <s v="136331910"/>
    <s v="Small Public"/>
    <s v="Rural Hospital"/>
    <s v="County of Ward"/>
    <s v="Ward"/>
    <x v="8"/>
    <s v="800-12-0000-00105"/>
    <s v="Yes"/>
    <s v="Yes"/>
    <n v="2536501.08"/>
    <n v="2891854.7931871489"/>
    <n v="1124658.92"/>
    <n v="381596.77"/>
  </r>
  <r>
    <s v="136332705"/>
    <s v="450654"/>
    <s v="136332705"/>
    <s v="Small Public"/>
    <s v="Rural Hospital"/>
    <s v="Starr County Hospital District"/>
    <s v="Starr"/>
    <x v="4"/>
    <s v="800-12-0000-00097"/>
    <s v="Yes"/>
    <s v="Yes"/>
    <n v="1543694.3699999999"/>
    <n v="1753857.8074622976"/>
    <n v="682085.36"/>
    <n v="231431.56"/>
  </r>
  <r>
    <s v="136381405"/>
    <s v="450460"/>
    <s v="136381405"/>
    <s v="Small Public"/>
    <s v="Rural Hospital"/>
    <s v="Tyler County Hospital"/>
    <s v="Tyler"/>
    <x v="10"/>
    <s v="100-13-0000-00044"/>
    <s v="Yes"/>
    <s v="Yes"/>
    <n v="1274955.42"/>
    <n v="1440952.0856795902"/>
    <n v="560394.53"/>
    <n v="190141.86"/>
  </r>
  <r>
    <s v="136412710"/>
    <s v="451364"/>
    <s v="136412710"/>
    <s v="Small Public"/>
    <s v="Rural Hospital"/>
    <s v="Karnes County Hospital District"/>
    <s v="Karnes"/>
    <x v="0"/>
    <s v="100-13-0000-00073"/>
    <s v="Yes"/>
    <s v="Yes"/>
    <n v="3091643.58"/>
    <n v="3490916.3963163393"/>
    <n v="1357637.41"/>
    <n v="460646.37"/>
  </r>
  <r>
    <s v="136430906"/>
    <s v="450604"/>
    <s v="136430906"/>
    <s v="Private"/>
    <s v="Rural Hospital"/>
    <s v="Hill Country Memorial Hospital"/>
    <s v="Gillespie"/>
    <x v="9"/>
    <s v="600-12-0000-00232"/>
    <s v="Yes"/>
    <s v="Yes"/>
    <n v="3466774.75"/>
    <n v="3871945.2322448129"/>
    <n v="1505821.71"/>
    <n v="510925.3"/>
  </r>
  <r>
    <s v="136436606"/>
    <s v="450163"/>
    <s v="136436606"/>
    <s v="Private"/>
    <s v="Rural Hospital"/>
    <s v="CHRISTUS Spohn Kleberg"/>
    <s v="Kleberg"/>
    <x v="0"/>
    <s v="450-19-0007-00161"/>
    <s v="Yes"/>
    <s v="Yes"/>
    <n v="5824866.0500000007"/>
    <n v="6551649.1213938147"/>
    <n v="2547973.9300000002"/>
    <n v="864527.55"/>
  </r>
  <r>
    <s v="136491104"/>
    <s v="450697"/>
    <s v="136491104"/>
    <s v="Private"/>
    <s v=" "/>
    <s v="Texas Vista Medical Center"/>
    <s v="Bexar"/>
    <x v="2"/>
    <s v="450-19-0007-00032"/>
    <s v="Yes"/>
    <s v="Yes"/>
    <n v="11691383.449999999"/>
    <n v="25324925.379016906"/>
    <n v="9849008.7699999996"/>
    <n v="3341768.67"/>
  </r>
  <r>
    <s v="136492909"/>
    <s v="454093"/>
    <s v="136492909"/>
    <s v="Small Public"/>
    <s v=" "/>
    <s v="Sunrise Canyon Hospital"/>
    <s v="Lubbock"/>
    <x v="12"/>
    <s v="100-13-0000-00149"/>
    <s v="Yes"/>
    <s v="Yes"/>
    <n v="126038.92"/>
    <n v="57104"/>
    <n v="22208.07"/>
    <n v="7535.19"/>
  </r>
  <r>
    <s v="137074409"/>
    <s v="450411"/>
    <s v="137074409"/>
    <s v="Small Public"/>
    <s v="Rural Hospital"/>
    <s v="Eastland Memorial Hospital District"/>
    <s v="Eastland"/>
    <x v="8"/>
    <s v="100-13-0000-00057"/>
    <s v="Yes"/>
    <s v="Yes"/>
    <n v="1296174.54"/>
    <n v="1445401.6005087232"/>
    <n v="562124.97"/>
    <n v="190729"/>
  </r>
  <r>
    <s v="137226005"/>
    <s v="450571"/>
    <s v="137226005"/>
    <s v="Private"/>
    <s v="Rural Hospital"/>
    <s v="Shannon Medical Center"/>
    <s v="Tom Green"/>
    <x v="8"/>
    <s v="450-19-0007-00094"/>
    <s v="Yes"/>
    <s v="Yes"/>
    <n v="11081129.91"/>
    <n v="12053013.403003095"/>
    <n v="4687486.0599999996"/>
    <n v="1590464.02"/>
  </r>
  <r>
    <s v="137227806"/>
    <s v="451308"/>
    <s v="137227806"/>
    <s v="Small Public"/>
    <s v="Rural Hospital"/>
    <s v="Yoakum County Hospital"/>
    <s v="Yoakum"/>
    <x v="8"/>
    <s v="100-13-0000-00108"/>
    <s v="Yes"/>
    <s v="Yes"/>
    <n v="1345346.7000000002"/>
    <n v="1494601.4869793281"/>
    <n v="581259.09"/>
    <n v="197221.2"/>
  </r>
  <r>
    <s v="137245009"/>
    <s v="450209"/>
    <s v="137245009"/>
    <s v="Private"/>
    <s v=" "/>
    <s v="Northwest Texas Health Care System"/>
    <s v="Potter"/>
    <x v="12"/>
    <s v="450-19-0007-00087"/>
    <s v="Yes"/>
    <s v="Yes"/>
    <n v="18753958.460000001"/>
    <n v="39502722.199705169"/>
    <n v="15362835.289999999"/>
    <n v="5212610.01"/>
  </r>
  <r>
    <s v="137249208"/>
    <s v="450054"/>
    <s v="137249208"/>
    <s v="Private"/>
    <s v=" "/>
    <s v="Scott &amp; White Memorial Hospital"/>
    <s v="Bell"/>
    <x v="9"/>
    <s v="450-19-0008-00188"/>
    <s v="Yes"/>
    <s v="Yes"/>
    <n v="31753347.48"/>
    <n v="69096551.565676808"/>
    <n v="26872045.32"/>
    <n v="9117684.9700000007"/>
  </r>
  <r>
    <s v="137265806"/>
    <s v="450124"/>
    <s v="137265806"/>
    <s v="Small Public"/>
    <s v=" "/>
    <s v="Ascension Seton"/>
    <s v="Travis"/>
    <x v="6"/>
    <s v="450-19-0007-00019"/>
    <s v="Yes"/>
    <s v="Yes"/>
    <n v="63325242.660000004"/>
    <n v="135763042.03035462"/>
    <n v="52799025.939999998"/>
    <n v="17914709.5"/>
  </r>
  <r>
    <s v="137343308"/>
    <s v="451300"/>
    <s v="137343308"/>
    <s v="Private"/>
    <s v="Rural Hospital"/>
    <s v="Parmer County Community Hospital"/>
    <s v="Parmer"/>
    <x v="8"/>
    <s v="529-08-0236-00096"/>
    <s v="Yes"/>
    <s v="Yes"/>
    <n v="611213"/>
    <n v="678146.51715614717"/>
    <n v="263735.07"/>
    <n v="89485.3"/>
  </r>
  <r>
    <s v="137805107"/>
    <s v="450068"/>
    <s v="137805107"/>
    <s v="Private"/>
    <s v=" "/>
    <s v="Memorial Hermann Texas Medical Center"/>
    <s v="Harris"/>
    <x v="1"/>
    <s v="450-19-0008-00132"/>
    <s v="Yes"/>
    <s v="Yes"/>
    <n v="46402484.549999997"/>
    <n v="99473053.659693033"/>
    <n v="38685641.259999998"/>
    <n v="13126038.07"/>
  </r>
  <r>
    <s v="137907508"/>
    <s v="450023"/>
    <s v="137907508"/>
    <s v="Small Public"/>
    <s v=" "/>
    <s v="Citizens Medical Center"/>
    <s v="Victoria"/>
    <x v="0"/>
    <s v="100-13-0000-00064"/>
    <s v="Yes"/>
    <s v="Yes"/>
    <n v="4568976.0599999996"/>
    <n v="9405377.1780488212"/>
    <n v="3657805.14"/>
    <n v="1241093.28"/>
  </r>
  <r>
    <s v="137909111"/>
    <s v="451356"/>
    <s v="137909111"/>
    <s v="Small Public"/>
    <s v="Rural Hospital"/>
    <s v="Memorial Medical Center"/>
    <s v="Calhoun"/>
    <x v="0"/>
    <s v="100-13-0000-00132"/>
    <s v="Yes"/>
    <s v="Yes"/>
    <n v="2374596.79"/>
    <n v="2674506.1164376065"/>
    <n v="1040130.77"/>
    <n v="352916.37"/>
  </r>
  <r>
    <s v="137918204"/>
    <s v="4533C1"/>
    <s v="137918204"/>
    <s v="Hosp - State"/>
    <s v=" "/>
    <s v="HHSC (BIG SPRING STATE HOSPITAL)"/>
    <s v="Howard"/>
    <x v="8"/>
    <s v="900-12-0000-00014"/>
    <s v="Yes"/>
    <s v="Yes"/>
    <n v="533030.41"/>
    <n v="256386.30000000002"/>
    <n v="99710.1"/>
    <n v="33831.629999999997"/>
  </r>
  <r>
    <s v="137919003"/>
    <s v="4533C3"/>
    <s v="137919003"/>
    <s v="Hosp - State"/>
    <s v=" "/>
    <s v="HHSC (TERRELL STATE HOSPITAL)"/>
    <s v="Kaufman"/>
    <x v="3"/>
    <s v="900-12-0000-00013"/>
    <s v="Yes"/>
    <s v="Yes"/>
    <n v="807712.72"/>
    <n v="296685.10000000003"/>
    <n v="115382.53"/>
    <n v="39149.29"/>
  </r>
  <r>
    <s v="137949705"/>
    <s v="450358"/>
    <s v="137949705"/>
    <s v="Private"/>
    <s v=" "/>
    <s v="The Methodist Hospital"/>
    <s v="Harris"/>
    <x v="1"/>
    <s v="450-19-0008-00138"/>
    <s v="Yes"/>
    <s v="Yes"/>
    <n v="30491100.039999999"/>
    <n v="65263847.953225508"/>
    <n v="25381484.899999999"/>
    <n v="8611937.8200000003"/>
  </r>
  <r>
    <s v="137962006"/>
    <s v="450424"/>
    <s v="137962006"/>
    <s v="Private"/>
    <s v=" "/>
    <s v="San Jacinto Methodist Hospital"/>
    <s v="Harris"/>
    <x v="1"/>
    <s v="450-19-0008-00141"/>
    <s v="Yes"/>
    <s v="Yes"/>
    <n v="20699504.199999999"/>
    <n v="44661227.576575562"/>
    <n v="17369007.629999999"/>
    <n v="5893304.2800000003"/>
  </r>
  <r>
    <s v="137999206"/>
    <s v="450686"/>
    <s v="137999206"/>
    <s v="Small Public"/>
    <s v=" "/>
    <s v="Lubbock County Hospital District"/>
    <s v="Lubbock"/>
    <x v="12"/>
    <s v="700-12-0000-00008"/>
    <s v="Yes"/>
    <s v="Yes"/>
    <n v="68180861.599999994"/>
    <n v="147556887.67621207"/>
    <n v="57385720.18"/>
    <n v="19470974.850000001"/>
  </r>
  <r>
    <s v="138296208"/>
    <s v="450034"/>
    <s v="138296208"/>
    <s v="Private"/>
    <s v=" "/>
    <s v="CHRISTUS Health Southeast Texas"/>
    <s v="Jefferson"/>
    <x v="10"/>
    <s v="450-19-0007-00136"/>
    <s v="Yes"/>
    <s v="Yes"/>
    <n v="19262046.460000001"/>
    <n v="41476689.168118916"/>
    <n v="16130522.369999999"/>
    <n v="5473086.2400000002"/>
  </r>
  <r>
    <s v="138353107"/>
    <s v="450586"/>
    <s v="138353107"/>
    <s v="Small Public"/>
    <s v="Rural Hospital"/>
    <s v="Baylor County Hospital District"/>
    <s v="Baylor"/>
    <x v="8"/>
    <s v="100-13-0000-00150"/>
    <s v="Yes"/>
    <s v="Yes"/>
    <n v="420719.6"/>
    <n v="478010.68069224956"/>
    <n v="185901.09"/>
    <n v="63076.23"/>
  </r>
  <r>
    <s v="138411709"/>
    <s v="450104"/>
    <s v="138411709"/>
    <s v="Small Public"/>
    <s v=" "/>
    <s v="Guadalupe Regional Medical Center"/>
    <s v="Guadalupe"/>
    <x v="2"/>
    <s v="100-13-0000-00083"/>
    <s v="Yes"/>
    <s v="Yes"/>
    <n v="4352817.24"/>
    <n v="8475837.6476506628"/>
    <n v="3296301.88"/>
    <n v="1118435.22"/>
  </r>
  <r>
    <s v="138706004"/>
    <s v="4533C2"/>
    <s v="138706004"/>
    <s v="Hosp - State"/>
    <s v=" "/>
    <s v="HHSC (SAN ANTONIO STATE HOSPITAL)"/>
    <s v="Bexar"/>
    <x v="2"/>
    <s v="900-12-0000-00012"/>
    <s v="Yes"/>
    <s v="Yes"/>
    <n v="670438.36"/>
    <n v="180158.2"/>
    <n v="70064.55"/>
    <n v="23772.9"/>
  </r>
  <r>
    <s v="138910807"/>
    <s v="453302"/>
    <s v="138910807"/>
    <s v="Private"/>
    <s v=" "/>
    <s v="Children's Medical Center Dallas"/>
    <s v="Dallas"/>
    <x v="3"/>
    <s v="450-19-0007-00071"/>
    <s v="Yes"/>
    <s v="Yes"/>
    <n v="9988898.6300000008"/>
    <n v="23013357.23600854"/>
    <n v="8950026.6600000001"/>
    <n v="3036744.04"/>
  </r>
  <r>
    <s v="138911619"/>
    <s v="450597"/>
    <s v="138911619"/>
    <s v="Small Public"/>
    <s v="Rural Hospital"/>
    <s v="Cuero Regional Hospital"/>
    <s v="DeWitt"/>
    <x v="9"/>
    <s v="800-12-0000-00019"/>
    <s v="Yes"/>
    <s v="Yes"/>
    <n v="1098923.8999999999"/>
    <n v="1197661.3466013698"/>
    <n v="465777.36"/>
    <n v="158038.25"/>
  </r>
  <r>
    <s v="138913209"/>
    <s v="450080"/>
    <s v="138913209"/>
    <s v="Small Public"/>
    <s v="Rural Hospital"/>
    <s v="Titus County Memorial Hospital District"/>
    <s v="Titus"/>
    <x v="7"/>
    <s v="100-13-0000-00154"/>
    <s v="Yes"/>
    <s v="Yes"/>
    <n v="3638617.94"/>
    <n v="4040745.1367578879"/>
    <n v="1571468.96"/>
    <n v="533199.41"/>
  </r>
  <r>
    <s v="138950412"/>
    <s v="450565"/>
    <s v="138950412"/>
    <s v="Small Public"/>
    <s v="Rural Hospital"/>
    <s v="Palo Pinto County Hospital District"/>
    <s v="Palo Pinto"/>
    <x v="8"/>
    <s v="100-13-0000-00046"/>
    <s v="Yes"/>
    <s v="Yes"/>
    <n v="4915863.4000000004"/>
    <n v="5417041.7673596442"/>
    <n v="2106718.62"/>
    <n v="714809.62"/>
  </r>
  <r>
    <s v="138951211"/>
    <s v="450024"/>
    <s v="138951211"/>
    <s v="Large Public"/>
    <s v=" "/>
    <s v="El Paso County Hospital District"/>
    <s v="El Paso"/>
    <x v="11"/>
    <s v="700-12-0000-00004"/>
    <s v="Yes"/>
    <s v="Yes"/>
    <n v="80127873.090000004"/>
    <n v="146926701.35870993"/>
    <n v="57140637.100000001"/>
    <n v="19387818.16"/>
  </r>
  <r>
    <s v="138962907"/>
    <s v="450101"/>
    <s v="138962907"/>
    <s v="Private"/>
    <s v=" "/>
    <s v="Hillcrest Baptist Medical Center"/>
    <s v="McLennan"/>
    <x v="9"/>
    <s v="450-19-0007-00007"/>
    <s v="Yes"/>
    <s v="Yes"/>
    <n v="8649278.120000001"/>
    <n v="18670232.401948057"/>
    <n v="7260960.4900000002"/>
    <n v="2463643.89"/>
  </r>
  <r>
    <s v="139135109"/>
    <s v="453304"/>
    <s v="139135109"/>
    <s v="Private"/>
    <s v=" "/>
    <s v="Texas Children's Hospital"/>
    <s v="Harris"/>
    <x v="1"/>
    <s v="450-19-0008-00137"/>
    <s v="Yes"/>
    <s v="Yes"/>
    <n v="51522237.340000004"/>
    <n v="112394707.43474379"/>
    <n v="43710946.549999997"/>
    <n v="14831124.16"/>
  </r>
  <r>
    <s v="139172412"/>
    <s v="450211"/>
    <s v="139172412"/>
    <s v="Private"/>
    <s v="Rural Hospital"/>
    <s v="Memorial Medical Center of East Texas"/>
    <s v="Angelina"/>
    <x v="7"/>
    <s v="450-19-0007-00090"/>
    <s v="Yes"/>
    <s v="Yes"/>
    <n v="14628987.91"/>
    <n v="16330864.738184225"/>
    <n v="6351166.9900000002"/>
    <n v="2154950.9500000002"/>
  </r>
  <r>
    <s v="139485012"/>
    <s v="450021"/>
    <s v="139485012"/>
    <s v="Private"/>
    <s v=" "/>
    <s v="Baylor University Medical Center"/>
    <s v="Dallas"/>
    <x v="3"/>
    <s v="450-19-0007-00066"/>
    <s v="Yes"/>
    <s v="Yes"/>
    <n v="35941361.870000005"/>
    <n v="77083620.312052414"/>
    <n v="29978262.18"/>
    <n v="10171624.35"/>
  </r>
  <r>
    <s v="140713201"/>
    <s v="450844"/>
    <s v="140713201"/>
    <s v="Private"/>
    <s v=" "/>
    <s v="Methodist Willowbrook Hospital"/>
    <s v="Harris"/>
    <x v="1"/>
    <s v="450-19-0008-00140"/>
    <s v="Yes"/>
    <s v="Yes"/>
    <n v="18216344.260000002"/>
    <n v="39312116.598560467"/>
    <n v="15288707.68"/>
    <n v="5187458.51"/>
  </r>
  <r>
    <s v="140714001"/>
    <s v="451303"/>
    <s v="140714001"/>
    <s v="Small Public"/>
    <s v="Rural Hospital"/>
    <s v="South Limestone Hospital District"/>
    <s v="Limestone"/>
    <x v="9"/>
    <s v="100-13-0000-00113"/>
    <s v="Yes"/>
    <s v="Yes"/>
    <n v="1055993.4300000002"/>
    <n v="1200836.3290695166"/>
    <n v="467012.13"/>
    <n v="158457.21"/>
  </r>
  <r>
    <s v="141858401"/>
    <s v="451319"/>
    <s v="141858401"/>
    <s v="Private"/>
    <s v="Rural Hospital"/>
    <s v="CHRISTUS Mother Frances Hospital - Jacksonville"/>
    <s v="Cherokee"/>
    <x v="7"/>
    <s v="450-19-0007-00026"/>
    <s v="Yes"/>
    <s v="Yes"/>
    <n v="4300187.5600000005"/>
    <n v="4784299.7678725142"/>
    <n v="1860641.62"/>
    <n v="631315.69999999995"/>
  </r>
  <r>
    <s v="146021401"/>
    <s v="450848"/>
    <s v="146021401"/>
    <s v="Private"/>
    <s v=" "/>
    <s v="Memorial Hermann Sugar Land Hospital"/>
    <s v="Fort Bend"/>
    <x v="1"/>
    <s v="450-19-0008-00133"/>
    <s v="Yes"/>
    <s v="Yes"/>
    <n v="4983232.9799999995"/>
    <n v="10723524.367545549"/>
    <n v="4170440.14"/>
    <n v="1415030.33"/>
  </r>
  <r>
    <s v="146509801"/>
    <s v="450847"/>
    <s v="146509801"/>
    <s v="Private"/>
    <s v=" "/>
    <s v="Memorial Hermann Katy Hospital"/>
    <s v="Fort Bend"/>
    <x v="1"/>
    <s v="450-19-0008-00136"/>
    <s v="Yes"/>
    <s v="Yes"/>
    <n v="8160236.6500000004"/>
    <n v="17561453.49690282"/>
    <n v="6829750.0099999998"/>
    <n v="2317334.17"/>
  </r>
  <r>
    <s v="147918003"/>
    <s v="451322"/>
    <s v="147918003"/>
    <s v="Private"/>
    <s v="Rural Hospital"/>
    <s v="St. Joseph Regional Health Center"/>
    <s v="Grimes"/>
    <x v="9"/>
    <s v="450-19-0007-00164"/>
    <s v="Yes"/>
    <s v="Yes"/>
    <n v="1584909.19"/>
    <n v="1775484.2902361599"/>
    <n v="690496.02"/>
    <n v="234285.29"/>
  </r>
  <r>
    <s v="148698701"/>
    <s v="451328"/>
    <s v="148698701"/>
    <s v="Private"/>
    <s v="Rural Hospital"/>
    <s v="Winnie Community Hospital"/>
    <s v="Chambers"/>
    <x v="10"/>
    <s v="529-10-0065-00077"/>
    <s v="Yes"/>
    <s v="Yes"/>
    <n v="231057.35"/>
    <n v="259404.3957064448"/>
    <n v="100883.85"/>
    <n v="34229.89"/>
  </r>
  <r>
    <s v="149073203"/>
    <s v="451323"/>
    <s v="149073203"/>
    <s v="Private"/>
    <s v="Rural Hospital"/>
    <s v="Metroplex Adventist Hospital, Inc"/>
    <s v="Lampasas"/>
    <x v="9"/>
    <s v="450-19-0008-00165"/>
    <s v="Yes"/>
    <s v="Yes"/>
    <n v="1143938.3999999999"/>
    <n v="1255882.485704832"/>
    <n v="488419.9"/>
    <n v="165720.87"/>
  </r>
  <r>
    <s v="151691601"/>
    <s v="450851"/>
    <s v="151691601"/>
    <s v="Private"/>
    <s v=" "/>
    <s v="Baylor Heart &amp; Vascular Center LLP"/>
    <s v="Dallas"/>
    <x v="3"/>
    <s v="450-19-0007-00067"/>
    <s v="Yes"/>
    <s v="Yes"/>
    <n v="1563991.17"/>
    <n v="3360440.2584493533"/>
    <n v="1306894.49"/>
    <n v="443429.3"/>
  </r>
  <r>
    <s v="152686501"/>
    <s v="451332"/>
    <s v="152686501"/>
    <s v="Private"/>
    <s v="Rural Hospital"/>
    <s v="Palacios Community Medical Center"/>
    <s v="Matagorda"/>
    <x v="1"/>
    <s v="529-10-0065-00116"/>
    <s v="Yes"/>
    <s v="Yes"/>
    <n v="613094.57000000007"/>
    <n v="696553.09176468477"/>
    <n v="270893.49"/>
    <n v="91914.16"/>
  </r>
  <r>
    <s v="154504801"/>
    <s v="450855"/>
    <s v="154504801"/>
    <s v="Private"/>
    <s v=" "/>
    <s v="Harlingen Medical Center"/>
    <s v="Cameron"/>
    <x v="4"/>
    <s v="450-19-0007-00206"/>
    <s v="Yes"/>
    <s v="Yes"/>
    <n v="1666533.13"/>
    <n v="3647704.2117900769"/>
    <n v="1418613.09"/>
    <n v="481335.42"/>
  </r>
  <r>
    <s v="158977201"/>
    <s v="450865"/>
    <s v="158977201"/>
    <s v="Private"/>
    <s v=" "/>
    <s v="Ascension Seton"/>
    <s v="Travis"/>
    <x v="6"/>
    <s v="450-19-0007-00020"/>
    <s v="Yes"/>
    <s v="Yes"/>
    <n v="1782778.6800000002"/>
    <n v="3852330.5903432416"/>
    <n v="1498193.46"/>
    <n v="508337.04"/>
  </r>
  <r>
    <s v="158980601"/>
    <s v="450867"/>
    <s v="158980601"/>
    <s v="Private"/>
    <s v=" "/>
    <s v="Ascension Seton"/>
    <s v="Travis"/>
    <x v="6"/>
    <s v="450-19-0007-00013"/>
    <s v="Yes"/>
    <s v="Yes"/>
    <n v="9421184.7599999998"/>
    <n v="20256581.790598866"/>
    <n v="7877900.8700000001"/>
    <n v="2672971.7599999998"/>
  </r>
  <r>
    <s v="159156201"/>
    <s v="450058"/>
    <s v="159156201"/>
    <s v="Private"/>
    <s v=" "/>
    <s v="VHS San Antonio Partners LLC"/>
    <s v="Bexar"/>
    <x v="2"/>
    <s v="450-19-0008-00095"/>
    <s v="Yes"/>
    <s v="Yes"/>
    <n v="27457004.25"/>
    <n v="45280202.059201531"/>
    <n v="17609730.359999999"/>
    <n v="5974981.5099999998"/>
  </r>
  <r>
    <s v="160630301"/>
    <s v="450862"/>
    <s v="160630301"/>
    <s v="Private"/>
    <s v=" "/>
    <s v="St. Luke's Community Health Services"/>
    <s v="Montgomery"/>
    <x v="1"/>
    <s v="450-19-0007-00181"/>
    <s v="Yes"/>
    <s v="Yes"/>
    <n v="7098249.7400000002"/>
    <n v="15167222.409937384"/>
    <n v="5898619.8099999996"/>
    <n v="2001401.7"/>
  </r>
  <r>
    <s v="160709501"/>
    <s v="450869"/>
    <s v="160709501"/>
    <s v="Private"/>
    <s v=" "/>
    <s v="Doctors Hospital At Renaissance"/>
    <s v="Hidalgo"/>
    <x v="4"/>
    <s v="450-19-0007-00203"/>
    <s v="Yes"/>
    <s v="Yes"/>
    <n v="12080406.35"/>
    <n v="19352279.791623283"/>
    <n v="7526212.6299999999"/>
    <n v="2553643.94"/>
  </r>
  <r>
    <s v="162033801"/>
    <s v="450029"/>
    <s v="162033801"/>
    <s v="Private"/>
    <s v=" "/>
    <s v="Laredo Medical Center"/>
    <s v="Webb"/>
    <x v="4"/>
    <s v="450-19-0007-00004"/>
    <s v="Yes"/>
    <s v="Yes"/>
    <n v="12182324.869999999"/>
    <n v="23371067.80651731"/>
    <n v="9089142.3499999996"/>
    <n v="3083945.99"/>
  </r>
  <r>
    <s v="163111101"/>
    <s v="450196"/>
    <s v="163111101"/>
    <s v="Private"/>
    <s v="Rural Hospital"/>
    <s v="Paris Regional Medical Center"/>
    <s v="Lamar"/>
    <x v="7"/>
    <s v="450-19-0008-00004"/>
    <s v="Yes"/>
    <s v="Yes"/>
    <n v="4643362.3900000006"/>
    <n v="5125829.211155979"/>
    <n v="1993464.38"/>
    <n v="676382.46"/>
  </r>
  <r>
    <s v="163219201"/>
    <s v="450876"/>
    <s v="163219201"/>
    <s v="Private"/>
    <s v=" "/>
    <s v="Lubbock Heart Hospital"/>
    <s v="Lubbock"/>
    <x v="12"/>
    <s v="450-19-0008-00100"/>
    <s v="Yes"/>
    <s v="Yes"/>
    <n v="217868.77"/>
    <n v="501946.42120142962"/>
    <n v="195209.84"/>
    <n v="66234.69"/>
  </r>
  <r>
    <s v="163925401"/>
    <s v="450518"/>
    <s v="163925401"/>
    <s v="Private"/>
    <s v=" "/>
    <s v="The Medical Center of Southeast Texas"/>
    <s v="Jefferson"/>
    <x v="10"/>
    <s v="450-19-0007-00030"/>
    <s v="Yes"/>
    <s v="Yes"/>
    <n v="6285041.8799999999"/>
    <n v="11908117.149134386"/>
    <n v="4631135.07"/>
    <n v="1571344.12"/>
  </r>
  <r>
    <s v="171848805"/>
    <s v="450890"/>
    <s v="171848805"/>
    <s v="Private"/>
    <s v=" "/>
    <s v="Baylor Regional Medical Center at Plano"/>
    <s v="Collin"/>
    <x v="3"/>
    <s v="450-19-0007-00080"/>
    <s v="Yes"/>
    <s v="Yes"/>
    <n v="2601511.1"/>
    <n v="5192051.8890200574"/>
    <n v="2019218.76"/>
    <n v="685120.92"/>
  </r>
  <r>
    <s v="175287501"/>
    <s v="450044"/>
    <s v="175287501"/>
    <s v="Hosp - State"/>
    <s v=" "/>
    <s v="University of Texas Southwestern Medical Center"/>
    <s v="Dallas"/>
    <x v="3"/>
    <s v="100-13-0000-00143"/>
    <s v="Yes"/>
    <s v="Yes"/>
    <n v="9059288.7400000002"/>
    <n v="4874350.0558229387"/>
    <n v="1895662.7"/>
    <n v="643198.35"/>
  </r>
  <r>
    <s v="175965601"/>
    <s v="454103"/>
    <s v="175965601"/>
    <s v="Private "/>
    <s v=" "/>
    <s v="SHC KPH LP"/>
    <s v="Harris"/>
    <x v="1"/>
    <s v="450-19-0008-00107"/>
    <s v="Yes"/>
    <s v="Yes"/>
    <n v="0"/>
    <n v="0"/>
    <n v="0"/>
    <n v="0"/>
  </r>
  <r>
    <s v="176354201"/>
    <s v="451338"/>
    <s v="176354201"/>
    <s v="Private"/>
    <s v="Rural Hospital"/>
    <s v="Preferred Hospital Leasing Van Horn Inc"/>
    <s v="Culberson"/>
    <x v="8"/>
    <s v="600-18-0012-00000"/>
    <s v="Yes"/>
    <s v="Yes"/>
    <n v="531149.64"/>
    <n v="594256.43068933126"/>
    <n v="231109.73"/>
    <n v="78415.53"/>
  </r>
  <r>
    <s v="176692501"/>
    <s v="670004"/>
    <s v="176692501"/>
    <s v="Private"/>
    <s v="Rural Hospital"/>
    <s v="St. Mark's Medical Center"/>
    <s v="Fayette"/>
    <x v="6"/>
    <s v="450-19-0008-00184"/>
    <s v="Yes"/>
    <s v="Yes"/>
    <n v="1082638.6100000001"/>
    <n v="1210843.5573445118"/>
    <n v="470904"/>
    <n v="159777.72"/>
  </r>
  <r>
    <s v="177658501"/>
    <s v="454104"/>
    <s v="177658501"/>
    <s v="Private "/>
    <s v=" "/>
    <s v="University Behavioral Health Of Denton"/>
    <s v="Denton"/>
    <x v="5"/>
    <s v="450-19-0008-00110"/>
    <s v="Yes"/>
    <s v="Yes"/>
    <n v="6209.03"/>
    <n v="13284.571254886399"/>
    <n v="5166.4399999999996"/>
    <n v="1752.97"/>
  </r>
  <r>
    <s v="179272301"/>
    <s v="451304"/>
    <s v="179272301"/>
    <s v="Private"/>
    <s v="Rural Hospital"/>
    <s v="Preferred Hospital Leasing Eldorado Inc"/>
    <s v="Schleicher"/>
    <x v="8"/>
    <s v="529-10-0065-00028"/>
    <s v="Yes"/>
    <s v="Yes"/>
    <n v="230621.73"/>
    <n v="256969.1234247424"/>
    <n v="99936.76"/>
    <n v="33908.54"/>
  </r>
  <r>
    <s v="181706601"/>
    <s v="450035"/>
    <s v="181706601"/>
    <s v="Private"/>
    <s v=" "/>
    <s v="St. Joseph Medical Center"/>
    <s v="Harris"/>
    <x v="1"/>
    <s v="450-19-0007-00033"/>
    <s v="Yes"/>
    <s v="Yes"/>
    <n v="20548867.600000001"/>
    <n v="39488618.528829783"/>
    <n v="15357350.289999999"/>
    <n v="5210748.95"/>
  </r>
  <r>
    <s v="184076101"/>
    <s v="454065"/>
    <s v="184076101"/>
    <s v="Private "/>
    <s v=" "/>
    <s v="Hickory Trails"/>
    <s v="Dallas"/>
    <x v="3"/>
    <s v="450-19-0008-00104"/>
    <s v="Yes"/>
    <s v="Yes"/>
    <n v="47547.09"/>
    <n v="107448.51420971025"/>
    <n v="41787.339999999997"/>
    <n v="14178.44"/>
  </r>
  <r>
    <s v="185556101"/>
    <s v="670025"/>
    <s v="185556101"/>
    <s v="Private"/>
    <s v=" "/>
    <s v="Texas Heart Hospital of the Southwest LLP"/>
    <s v="Collin"/>
    <x v="3"/>
    <s v="450-19-0007-00085"/>
    <s v="Yes"/>
    <s v="Yes"/>
    <n v="3482316.77"/>
    <n v="7419533.6341950214"/>
    <n v="2885499.19"/>
    <n v="979049.87"/>
  </r>
  <r>
    <s v="186221101"/>
    <s v="670023"/>
    <s v="186221101"/>
    <s v="Private"/>
    <s v=" "/>
    <s v="Methodist Hospitals of Dallas"/>
    <s v="Tarrant"/>
    <x v="5"/>
    <s v="450-19-0007-00046"/>
    <s v="Yes"/>
    <s v="Yes"/>
    <n v="6773802.1200000001"/>
    <n v="14493742.212219441"/>
    <n v="5636699.4900000002"/>
    <n v="1912532.13"/>
  </r>
  <r>
    <s v="186599001"/>
    <s v="453310"/>
    <s v="186599001"/>
    <s v="Private"/>
    <s v=" "/>
    <s v="Ascension Seton"/>
    <s v="Travis"/>
    <x v="6"/>
    <s v="450-19-0007-00017"/>
    <s v="Yes"/>
    <s v="Yes"/>
    <n v="5456622.6099999994"/>
    <n v="11954606.762469267"/>
    <n v="4649215.1500000004"/>
    <n v="1577478.7"/>
  </r>
  <r>
    <s v="189947801"/>
    <s v="450489"/>
    <s v="189947801"/>
    <s v="Small Public"/>
    <s v="Rural Hospital"/>
    <s v="Dawson County Hospital District"/>
    <s v="Dawson"/>
    <x v="8"/>
    <s v="100-13-0000-00098"/>
    <s v="Yes"/>
    <s v="Yes"/>
    <n v="470396.70999999996"/>
    <n v="538577.54296177835"/>
    <n v="209455.89"/>
    <n v="71068.38"/>
  </r>
  <r>
    <s v="190123303"/>
    <s v="670034"/>
    <s v="190123303"/>
    <s v="Private"/>
    <s v=" "/>
    <s v="Scott &amp; White Hospital - Round Rock"/>
    <s v="Williamson"/>
    <x v="6"/>
    <s v="450-19-0007-00024"/>
    <s v="Yes"/>
    <s v="Yes"/>
    <n v="8013107.8899999997"/>
    <n v="13154710.621680424"/>
    <n v="5115942.43"/>
    <n v="1735839.26"/>
  </r>
  <r>
    <s v="191968002"/>
    <s v="454109"/>
    <s v="191968002"/>
    <s v="Private "/>
    <s v=" "/>
    <s v="University BH of El Paso"/>
    <s v="El Paso"/>
    <x v="11"/>
    <s v="450-19-0008-00116"/>
    <s v="Yes"/>
    <s v="Yes"/>
    <n v="33748.61"/>
    <n v="26673.93383887424"/>
    <n v="10373.64"/>
    <n v="3519.77"/>
  </r>
  <r>
    <s v="192622201"/>
    <s v="670043"/>
    <s v="192622201"/>
    <s v="Private"/>
    <s v=" "/>
    <s v="Cedar Park Regional Medical Center"/>
    <s v="Williamson"/>
    <x v="6"/>
    <s v="450-19-0007-00123"/>
    <s v="Yes"/>
    <s v="Yes"/>
    <n v="3400468.3899999997"/>
    <n v="7308015.1507264767"/>
    <n v="2842129.01"/>
    <n v="964334.37"/>
  </r>
  <r>
    <s v="192751901"/>
    <s v="450684"/>
    <s v="192751901"/>
    <s v="Private"/>
    <s v=" "/>
    <s v="Memorial Hermann Northeast"/>
    <s v="Harris"/>
    <x v="1"/>
    <s v="450-19-0008-00135"/>
    <s v="Yes"/>
    <s v="Yes"/>
    <n v="14775478.34"/>
    <n v="31741875.801293079"/>
    <n v="12344597.6"/>
    <n v="4188521.96"/>
  </r>
  <r>
    <s v="193399601"/>
    <s v="670044"/>
    <s v="193399601"/>
    <s v="Private"/>
    <s v=" "/>
    <s v="Rockwall Regional Hospital"/>
    <s v="Rockwall"/>
    <x v="3"/>
    <s v="450-19-0007-00146"/>
    <s v="Yes"/>
    <s v="Yes"/>
    <n v="1389752.38"/>
    <n v="3001270.8044553474"/>
    <n v="1167211.43"/>
    <n v="396034.83"/>
  </r>
  <r>
    <s v="193867201"/>
    <s v="450638"/>
    <s v="193867201"/>
    <s v="Private"/>
    <s v=" "/>
    <s v="HCA Houston Healthcare Northwest"/>
    <s v="Harris"/>
    <x v="1"/>
    <s v="450-19-0007-00226"/>
    <s v="Yes"/>
    <s v="Yes"/>
    <n v="24894495.760000002"/>
    <n v="53517695.664468966"/>
    <n v="20813338.879999999"/>
    <n v="7061965.8799999999"/>
  </r>
  <r>
    <s v="194106401"/>
    <s v="670041"/>
    <s v="194106401"/>
    <s v="Private"/>
    <s v=" "/>
    <s v="Ascension Seton"/>
    <s v="Williamson"/>
    <x v="6"/>
    <s v="450-19-0007-00014"/>
    <s v="Yes"/>
    <s v="Yes"/>
    <n v="8454496.2699999996"/>
    <n v="18157236.89578151"/>
    <n v="7061453.5999999996"/>
    <n v="2395951.2000000002"/>
  </r>
  <r>
    <s v="194997601"/>
    <s v="450324"/>
    <s v="194997601"/>
    <s v="Private"/>
    <s v=" "/>
    <s v="UHS of Texoma"/>
    <s v="Grayson"/>
    <x v="7"/>
    <s v="450-19-0007-00083"/>
    <s v="Yes"/>
    <s v="Yes"/>
    <n v="8797259.6000000015"/>
    <n v="18783349.301694948"/>
    <n v="7304952.2999999998"/>
    <n v="2478570.31"/>
  </r>
  <r>
    <s v="196829901"/>
    <s v="670047"/>
    <s v="196829901"/>
    <s v="Private"/>
    <s v=" "/>
    <s v="Tenet Hospitals LTD. Providence East"/>
    <s v="El Paso"/>
    <x v="11"/>
    <s v="450-19-0008-00176"/>
    <s v="Yes"/>
    <s v="Yes"/>
    <n v="6963552.0999999996"/>
    <n v="13541111.100375406"/>
    <n v="5266215.79"/>
    <n v="1786827.01"/>
  </r>
  <r>
    <s v="197063401"/>
    <s v="451369"/>
    <s v="197063401"/>
    <s v="Private"/>
    <s v="Rural Hospital"/>
    <s v="GPCH LLC"/>
    <s v="Hutchinson"/>
    <x v="12"/>
    <s v="529-08-0236-00137"/>
    <s v="Yes"/>
    <s v="Yes"/>
    <n v="2756451.71"/>
    <n v="3098083.8441739231"/>
    <n v="1204862.58"/>
    <n v="408809.87"/>
  </r>
  <r>
    <s v="199602701"/>
    <s v="451353"/>
    <s v="199602701"/>
    <s v="Small Public"/>
    <s v="Rural Hospital"/>
    <s v="Crane County Hospital District"/>
    <s v="Crane"/>
    <x v="8"/>
    <s v="800-12-0000-00018"/>
    <s v="Yes"/>
    <s v="Yes"/>
    <n v="490480.12"/>
    <n v="552906.58517606405"/>
    <n v="215028.54"/>
    <n v="72959.179999999993"/>
  </r>
  <r>
    <s v="200683501"/>
    <s v="451361"/>
    <s v="200683501"/>
    <s v="Private"/>
    <s v="Rural Hospital"/>
    <s v="Preferred Hospital Leasing Hemphill Inc"/>
    <s v="Sabine"/>
    <x v="7"/>
    <s v="600-12-0000-00213"/>
    <s v="Yes"/>
    <s v="Yes"/>
    <n v="495965.18000000005"/>
    <n v="552598.04684672004"/>
    <n v="214908.55"/>
    <n v="72918.47"/>
  </r>
  <r>
    <s v="204254101"/>
    <s v="670055"/>
    <s v="204254101"/>
    <s v="Private"/>
    <s v=" "/>
    <s v="Methodist Stone Oak Hospital"/>
    <s v="Bexar"/>
    <x v="2"/>
    <s v="450-19-0008-00092"/>
    <s v="Yes"/>
    <s v="Yes"/>
    <n v="6687047.4500000002"/>
    <n v="14580363.225550139"/>
    <n v="5670386.9000000004"/>
    <n v="1923962.27"/>
  </r>
  <r>
    <s v="206083201"/>
    <s v="451306"/>
    <s v="206083201"/>
    <s v="Private"/>
    <s v="Rural Hospital"/>
    <s v="Preferred Hospital Leasing Junction Inc"/>
    <s v="Kimble"/>
    <x v="8"/>
    <s v="529-09-0125-00012"/>
    <s v="Yes"/>
    <s v="Yes"/>
    <n v="742337.5"/>
    <n v="836964.69974673912"/>
    <n v="325500.37"/>
    <n v="110442.27"/>
  </r>
  <r>
    <s v="207311601"/>
    <s v="450200"/>
    <s v="207311601"/>
    <s v="Private"/>
    <s v=" "/>
    <s v="Wadley Regional Medical Center"/>
    <s v="Bowie"/>
    <x v="7"/>
    <s v="450-19-0007-00005"/>
    <s v="Yes"/>
    <s v="Yes"/>
    <n v="3996955.54"/>
    <n v="6173346.2802435979"/>
    <n v="2400849.7799999998"/>
    <n v="814608.33"/>
  </r>
  <r>
    <s v="208013701"/>
    <s v="670056"/>
    <s v="208013701"/>
    <s v="Private"/>
    <s v=" "/>
    <s v="Ascension Seton"/>
    <s v="Hays"/>
    <x v="6"/>
    <s v="450-19-0007-00012"/>
    <s v="Yes"/>
    <s v="Yes"/>
    <n v="9984873.879999999"/>
    <n v="21507970.809692863"/>
    <n v="8364573.2400000002"/>
    <n v="2838099.7"/>
  </r>
  <r>
    <s v="209345201"/>
    <s v="450537"/>
    <s v="209345201"/>
    <s v="Private"/>
    <s v=" "/>
    <s v="Methodist Hospitals of Dallas"/>
    <s v="Dallas"/>
    <x v="3"/>
    <s v="450-19-0007-00072"/>
    <s v="Yes"/>
    <s v="Yes"/>
    <n v="7041519.5399999991"/>
    <n v="15099298.51035711"/>
    <n v="5872203.8099999996"/>
    <n v="1992438.75"/>
  </r>
  <r>
    <s v="209719801"/>
    <s v="670060"/>
    <s v="209719801"/>
    <s v="Private"/>
    <s v=" "/>
    <s v="Texas Regional Medical Center"/>
    <s v="Dallas"/>
    <x v="3"/>
    <s v="450-19-0007-00073"/>
    <s v="Yes"/>
    <s v="Yes"/>
    <n v="231023.43"/>
    <n v="502197.92626053118"/>
    <n v="195307.65"/>
    <n v="66267.88"/>
  </r>
  <r>
    <s v="210274101"/>
    <s v="670059"/>
    <s v="210274101"/>
    <s v="Private"/>
    <s v=" "/>
    <s v="St Lukes Lakeside Hospital"/>
    <s v="Montgomery"/>
    <x v="1"/>
    <s v="450-19-0007-00180"/>
    <s v="Yes"/>
    <s v="Yes"/>
    <n v="266817.47000000003"/>
    <n v="577378.55421520246"/>
    <n v="224545.83"/>
    <n v="76188.399999999994"/>
  </r>
  <r>
    <s v="212060201"/>
    <s v="451312"/>
    <s v="212060201"/>
    <s v="Private"/>
    <s v="Rural Hospital"/>
    <s v="CAHRMC LLC"/>
    <s v="Colorado"/>
    <x v="9"/>
    <s v="529-10-0065-00092"/>
    <s v="Yes"/>
    <s v="Yes"/>
    <n v="1210019.77"/>
    <n v="1377731.4761944832"/>
    <n v="535807.67000000004"/>
    <n v="181799.54"/>
  </r>
  <r>
    <s v="212140201"/>
    <s v="451330"/>
    <s v="212140201"/>
    <s v="Small Public"/>
    <s v="Rural Hospital"/>
    <s v="Medina County Hospital District"/>
    <s v="Medina"/>
    <x v="2"/>
    <s v="100-13-0000-00058"/>
    <s v="Yes"/>
    <s v="Yes"/>
    <n v="2174003.8200000003"/>
    <n v="2433150.6451562243"/>
    <n v="946266.24"/>
    <n v="321068.13"/>
  </r>
  <r>
    <s v="216719901"/>
    <s v="450451"/>
    <s v="216719901"/>
    <s v="Small Public"/>
    <s v="Rural Hospital"/>
    <s v="Somervell County Hospital District"/>
    <s v="Somervell"/>
    <x v="9"/>
    <s v="800-12-0000-00038"/>
    <s v="Yes"/>
    <s v="Yes"/>
    <n v="2791909.32"/>
    <n v="3182448.8929056255"/>
    <n v="1237672.6299999999"/>
    <n v="419942.32"/>
  </r>
  <r>
    <s v="217547301"/>
    <s v="454107"/>
    <s v="217547301"/>
    <s v="Private "/>
    <s v=" "/>
    <s v="Behavioral Health Bellaire"/>
    <s v="Harris"/>
    <x v="1"/>
    <s v="450-19-0008-00105"/>
    <s v="Yes"/>
    <s v="Yes"/>
    <n v="31987.29"/>
    <n v="25832.316321279999"/>
    <n v="10046.33"/>
    <n v="3408.71"/>
  </r>
  <r>
    <s v="217744601"/>
    <s v="670068"/>
    <s v="217744601"/>
    <s v="Private"/>
    <s v=" "/>
    <s v="Flower Mound Hospital Partners"/>
    <s v="Denton"/>
    <x v="5"/>
    <s v="450-19-0007-00145"/>
    <s v="Yes"/>
    <s v="Yes"/>
    <n v="1211558"/>
    <n v="2675282.9849711764"/>
    <n v="1040432.9"/>
    <n v="353018.88"/>
  </r>
  <r>
    <s v="217884004"/>
    <s v="451390"/>
    <s v="217884004"/>
    <s v="Small Public"/>
    <s v="Rural Hospital"/>
    <s v="Dimmit Regional Hospital"/>
    <s v="Dimmit"/>
    <x v="8"/>
    <s v="600-12-0000-00050"/>
    <s v="Yes"/>
    <s v="Yes"/>
    <n v="2639074.0300000003"/>
    <n v="2992308.6574211582"/>
    <n v="1163726"/>
    <n v="394852.23"/>
  </r>
  <r>
    <s v="219336901"/>
    <s v="450379"/>
    <s v="219336901"/>
    <s v="Private"/>
    <s v=" "/>
    <s v="Dallas Medical Center"/>
    <s v="Dallas"/>
    <x v="3"/>
    <s v="450-19-0007-00070"/>
    <s v="Yes"/>
    <s v="Yes"/>
    <n v="1504171.08"/>
    <n v="2793434.1961764609"/>
    <n v="1086382.58"/>
    <n v="368609.6"/>
  </r>
  <r>
    <s v="220351501"/>
    <s v="450469"/>
    <s v="220351501"/>
    <s v="Private"/>
    <s v=" "/>
    <s v="Sherman Grayson Hospital, LLC"/>
    <s v="Grayson"/>
    <x v="7"/>
    <s v="450-19-0007-00035"/>
    <s v="Yes"/>
    <s v="Yes"/>
    <n v="920460.21000000008"/>
    <n v="2089085.0279771136"/>
    <n v="812457.15"/>
    <n v="275666.71000000002"/>
  </r>
  <r>
    <s v="281028501"/>
    <s v="670077"/>
    <s v="281028501"/>
    <s v="Private"/>
    <s v=" "/>
    <s v="Methodist West Houston Hospital"/>
    <s v="Harris"/>
    <x v="1"/>
    <s v="450-19-0008-00139"/>
    <s v="Yes"/>
    <s v="Yes"/>
    <n v="14266044.859999999"/>
    <n v="30728410.499841563"/>
    <n v="11950455.130000001"/>
    <n v="4054789.42"/>
  </r>
  <r>
    <s v="281219001"/>
    <s v="670031"/>
    <s v="281219001"/>
    <s v="Private"/>
    <s v=" "/>
    <s v="St Lukes Patients Medical Center"/>
    <s v="Harris"/>
    <x v="1"/>
    <s v="450-19-0007-00167"/>
    <s v="Yes"/>
    <s v="Yes"/>
    <n v="1387982.49"/>
    <n v="2980631.4099509283"/>
    <n v="1159184.6499999999"/>
    <n v="393311.35"/>
  </r>
  <r>
    <s v="281406304"/>
    <s v="451382"/>
    <s v="281406304"/>
    <s v="Private"/>
    <s v="Rural Hospital"/>
    <s v="Comanche County Medical Center"/>
    <s v="Comanche"/>
    <x v="9"/>
    <s v="600-12-0000-00084"/>
    <s v="Yes"/>
    <s v="Yes"/>
    <n v="1408085.6199999999"/>
    <n v="1607092.9712371968"/>
    <n v="625007.67000000004"/>
    <n v="212065.1"/>
  </r>
  <r>
    <s v="283280001"/>
    <s v="670010"/>
    <s v="283280001"/>
    <s v="Private "/>
    <s v=" "/>
    <s v="Mayhill Hospital"/>
    <s v="Denton"/>
    <x v="5"/>
    <s v="450-19-0008-00111"/>
    <s v="Yes"/>
    <s v="Yes"/>
    <n v="2699.97"/>
    <n v="6220.4445234176001"/>
    <n v="2419.16"/>
    <n v="820.82"/>
  </r>
  <r>
    <s v="284333604"/>
    <s v="451375"/>
    <s v="284333604"/>
    <s v="Small Public"/>
    <s v="Rural Hospital"/>
    <s v="Liberty County Hospital District No 1"/>
    <s v="Liberty"/>
    <x v="10"/>
    <s v="600-12-0000-00236"/>
    <s v="Yes"/>
    <s v="Yes"/>
    <n v="1269114.01"/>
    <n v="1451432.0975021056"/>
    <n v="564470.26"/>
    <n v="191524.75"/>
  </r>
  <r>
    <s v="286326801"/>
    <s v="450143"/>
    <s v="286326801"/>
    <s v="Private"/>
    <s v=" "/>
    <s v="Ascension Seton"/>
    <s v="Bastrop"/>
    <x v="6"/>
    <s v="450-19-0007-00021"/>
    <s v="Yes"/>
    <s v="Yes"/>
    <n v="590084.79"/>
    <n v="1276963.7879653887"/>
    <n v="496618.54"/>
    <n v="168502.67"/>
  </r>
  <r>
    <s v="291854201"/>
    <s v="453313"/>
    <s v="291854201"/>
    <s v="Private"/>
    <s v=" "/>
    <s v="El Paso Children's Hospital Corporation"/>
    <s v="El Paso"/>
    <x v="11"/>
    <s v="450-19-0008-00178"/>
    <s v="Yes"/>
    <s v="Yes"/>
    <n v="2505620.23"/>
    <n v="5390134.8445444489"/>
    <n v="2096254.36"/>
    <n v="711259.1"/>
  </r>
  <r>
    <s v="292096901"/>
    <s v="450033"/>
    <s v="292096901"/>
    <s v="Private"/>
    <s v=" "/>
    <s v="Valley Baptist Medical Center Harlingen"/>
    <s v="Cameron"/>
    <x v="4"/>
    <s v="450-19-0007-00209"/>
    <s v="Yes"/>
    <s v="Yes"/>
    <n v="12483488.23"/>
    <n v="25506426.534968406"/>
    <n v="9919595.6099999994"/>
    <n v="3365718.79"/>
  </r>
  <r>
    <s v="294543801"/>
    <s v="450028"/>
    <s v="294543801"/>
    <s v="Private"/>
    <s v=" "/>
    <s v="Valley Baptist Medical Center Brownsville"/>
    <s v="Cameron"/>
    <x v="4"/>
    <s v="450-19-0007-00208"/>
    <s v="Yes"/>
    <s v="Yes"/>
    <n v="7952247.8399999999"/>
    <n v="13637144.012278721"/>
    <n v="5303563.54"/>
    <n v="1799499.1"/>
  </r>
  <r>
    <s v="298019501"/>
    <s v="670053"/>
    <s v="298019501"/>
    <s v="Private"/>
    <s v=" "/>
    <s v="St Lukes Sugar Land Hospital"/>
    <s v="Fort Bend"/>
    <x v="1"/>
    <s v="450-19-0007-00182"/>
    <s v="Yes"/>
    <s v="Yes"/>
    <n v="2800210.55"/>
    <n v="6011444.8451454537"/>
    <n v="2337885.38"/>
    <n v="793244.5"/>
  </r>
  <r>
    <s v="308032701"/>
    <s v="450099"/>
    <s v="308032701"/>
    <s v="Private"/>
    <s v="Rural Hospital"/>
    <s v="Prime Healthcare Services Pampa LLC"/>
    <s v="Gray"/>
    <x v="8"/>
    <s v="600-12-0000-00216"/>
    <s v="Yes"/>
    <s v="Yes"/>
    <n v="686645.80999999994"/>
    <n v="746608.1176026368"/>
    <n v="290360.18"/>
    <n v="98519.2"/>
  </r>
  <r>
    <s v="311054601"/>
    <s v="450694"/>
    <s v="311054601"/>
    <s v="Private"/>
    <s v="Rural Hospital"/>
    <s v="El Campo Memorial Hospital"/>
    <s v="Wharton"/>
    <x v="1"/>
    <s v="600-12-0000-00081"/>
    <s v="Yes"/>
    <s v="Yes"/>
    <n v="980008.91"/>
    <n v="1091870.1070103808"/>
    <n v="424634.54"/>
    <n v="144078.49"/>
  </r>
  <r>
    <s v="312239201"/>
    <s v="670080"/>
    <s v="312239201"/>
    <s v="Private"/>
    <s v=" "/>
    <s v="HH Kileen Health Systems, LLC"/>
    <s v="Bell"/>
    <x v="9"/>
    <s v="450-19-0007-00175"/>
    <s v="Yes"/>
    <s v="Yes"/>
    <n v="4237676.24"/>
    <n v="9017921.6405985784"/>
    <n v="3507121.46"/>
    <n v="1189966.31"/>
  </r>
  <r>
    <s v="314080801"/>
    <s v="450677"/>
    <s v="314080801"/>
    <s v="Private"/>
    <s v=" "/>
    <s v="Texas Health Huguley Inc"/>
    <s v="Tarrant"/>
    <x v="5"/>
    <s v="450-19-0007-00051"/>
    <s v="Yes"/>
    <s v="Yes"/>
    <n v="8346643.4299999997"/>
    <n v="12045424.237952385"/>
    <n v="4684534.59"/>
    <n v="1589462.58"/>
  </r>
  <r>
    <s v="314161601"/>
    <s v="670082"/>
    <s v="314161601"/>
    <s v="Private"/>
    <s v=" "/>
    <s v="Baylor Medical Centers at Garland and McKinney"/>
    <s v="Collin"/>
    <x v="3"/>
    <s v="450-19-0007-00084"/>
    <s v="Yes"/>
    <s v="Yes"/>
    <n v="4738502.25"/>
    <n v="10329571.97212434"/>
    <n v="4017229.8"/>
    <n v="1363046.07"/>
  </r>
  <r>
    <s v="315440301"/>
    <s v="453314"/>
    <s v="315440301"/>
    <s v="Private"/>
    <s v=" "/>
    <s v="Texas Scottish Rite Hospital for Children"/>
    <s v="Dallas"/>
    <x v="3"/>
    <s v="450-19-0007-00095"/>
    <s v="Yes"/>
    <s v="Yes"/>
    <n v="6067824.5499999998"/>
    <n v="12934271.421148898"/>
    <n v="5030212.3600000003"/>
    <n v="1706751.05"/>
  </r>
  <r>
    <s v="316076401"/>
    <s v="451349"/>
    <s v="316076401"/>
    <s v="Small Public"/>
    <s v="Rural Hospital"/>
    <s v="Swisher Memorial Healthcare System"/>
    <s v="Swisher"/>
    <x v="12"/>
    <s v="600-12-0000-00210"/>
    <s v="Yes"/>
    <s v="Yes"/>
    <n v="553938.91"/>
    <n v="618267.09626393602"/>
    <n v="240447.62"/>
    <n v="81583.87"/>
  </r>
  <r>
    <s v="316296801"/>
    <s v="670085"/>
    <s v="316296801"/>
    <s v="Private"/>
    <s v=" "/>
    <s v="Texas Health Harris Methodist Hospital Alliance"/>
    <s v="Tarrant"/>
    <x v="5"/>
    <s v="450-19-0007-00052"/>
    <s v="Yes"/>
    <s v="Yes"/>
    <n v="3796514.2399999998"/>
    <n v="8252692.2776004253"/>
    <n v="3209519.37"/>
    <n v="1088989.92"/>
  </r>
  <r>
    <s v="316360201"/>
    <s v="451347"/>
    <s v="316360201"/>
    <s v="Private"/>
    <s v="Rural Hospital"/>
    <s v="Preferred Hospital Leasing Coleman Inc"/>
    <s v="Coleman"/>
    <x v="8"/>
    <s v="600-12-0000-00203"/>
    <s v="Yes"/>
    <s v="Yes"/>
    <n v="859939.83999999997"/>
    <n v="957462.33756149758"/>
    <n v="372362.59"/>
    <n v="126342.62"/>
  </r>
  <r>
    <s v="322879301"/>
    <s v="450231"/>
    <s v="322879301"/>
    <s v="Private"/>
    <s v=" "/>
    <s v="Baptist St. Anthony's Hospital"/>
    <s v="Potter"/>
    <x v="12"/>
    <s v="450-19-0007-00088"/>
    <s v="Yes"/>
    <s v="Yes"/>
    <n v="14277941.439999999"/>
    <n v="30553669.9542992"/>
    <n v="11882497.529999999"/>
    <n v="4031731.41"/>
  </r>
  <r>
    <s v="322916301"/>
    <s v="451348"/>
    <s v="322916301"/>
    <s v="Private"/>
    <s v="Rural Hospital"/>
    <s v="Heart Of Texas Healthcare System"/>
    <s v="McCulloch"/>
    <x v="8"/>
    <s v="600-12-0000-00106"/>
    <s v="Yes"/>
    <s v="Yes"/>
    <n v="1140647.1400000001"/>
    <n v="1301580.6380634112"/>
    <n v="506192.17"/>
    <n v="171751"/>
  </r>
  <r>
    <s v="326725404"/>
    <s v="670088"/>
    <s v="326725404"/>
    <s v="Private"/>
    <s v=" "/>
    <s v="Scott &amp; White Hospital - College Station"/>
    <s v="Brazos"/>
    <x v="9"/>
    <s v="450-19-0007-00023"/>
    <s v="Yes"/>
    <s v="Yes"/>
    <n v="4020822.2700000005"/>
    <n v="8750325.796882838"/>
    <n v="3403051.9"/>
    <n v="1154655.5"/>
  </r>
  <r>
    <s v="330388501"/>
    <s v="450893"/>
    <s v="330388501"/>
    <s v="Private"/>
    <s v=" "/>
    <s v="THHBP Management Company LLC "/>
    <s v="Denton"/>
    <x v="5"/>
    <s v="450-19-0007-00086"/>
    <s v="Yes"/>
    <s v="Yes"/>
    <n v="437931.42"/>
    <n v="879478.21616148483"/>
    <n v="342034.12"/>
    <n v="116052.17"/>
  </r>
  <r>
    <s v="330811601"/>
    <s v="451370"/>
    <s v="330811601"/>
    <s v="Small Public"/>
    <s v="Rural Hospital"/>
    <s v="Fannin County Hospital Authority"/>
    <s v="Fannin"/>
    <x v="7"/>
    <s v="100-15-0009-00001"/>
    <s v="Yes"/>
    <s v="Yes"/>
    <n v="1310043.43"/>
    <n v="1436641.6202611967"/>
    <n v="558718.16"/>
    <n v="189573.07"/>
  </r>
  <r>
    <n v="333086201"/>
    <n v="454121"/>
    <n v="333086201"/>
    <s v="Private "/>
    <s v=" "/>
    <s v="Austin Oaks Hospital"/>
    <s v="Travis"/>
    <x v="6"/>
    <s v="450-19-0008-00160"/>
    <s v="Yes "/>
    <s v="Yes"/>
    <n v="14539.24"/>
    <n v="32568.245003127071"/>
    <n v="12665.97"/>
    <n v="4297.5600000000004"/>
  </r>
  <r>
    <s v="333289201"/>
    <s v="454126"/>
    <s v="333289201"/>
    <s v="Private"/>
    <s v=" "/>
    <s v="Dallas Behavioral Healthcare Hospital, LLC"/>
    <s v="Dallas"/>
    <x v="3"/>
    <s v="600-19-0008-00000"/>
    <s v="Yes"/>
    <s v="Yes"/>
    <n v="202866.66999999998"/>
    <n v="439734.60777993058"/>
    <n v="171015.31"/>
    <n v="58025.49"/>
  </r>
  <r>
    <s v="336478801"/>
    <s v="450709"/>
    <s v="336478801"/>
    <s v="Private"/>
    <s v=" "/>
    <s v="Houston Methodist St John Hospital"/>
    <s v="Harris"/>
    <x v="1"/>
    <s v="450-19-0008-00169"/>
    <s v="Yes"/>
    <s v="Yes"/>
    <n v="6546871.9000000004"/>
    <n v="14046328.70101681"/>
    <n v="5462697.8099999996"/>
    <n v="1853493.36"/>
  </r>
  <r>
    <s v="337991901"/>
    <s v="450498"/>
    <s v="337991901"/>
    <s v="Small Public"/>
    <s v="Rural Hospital"/>
    <s v="Stephens Memorial Hospital District"/>
    <s v="Stephens"/>
    <x v="8"/>
    <s v="100-13-0000-00051"/>
    <s v="Yes"/>
    <s v="Yes"/>
    <n v="2008795.5"/>
    <n v="2295894.7842797567"/>
    <n v="892886.65"/>
    <n v="302956.44"/>
  </r>
  <r>
    <s v="339153401"/>
    <s v="670075"/>
    <s v="339153401"/>
    <s v="Private"/>
    <s v=" "/>
    <s v="St Lukes Hospital at the Vintage "/>
    <s v="Harris"/>
    <x v="1"/>
    <s v="450-19-0007-00183"/>
    <s v="Yes"/>
    <s v="Yes"/>
    <n v="2730909.52"/>
    <n v="5892694.1230210261"/>
    <n v="2291702.5499999998"/>
    <n v="777574.67"/>
  </r>
  <r>
    <s v="343723801"/>
    <s v="670098"/>
    <s v="343723801"/>
    <s v="Private"/>
    <s v=" "/>
    <s v="Resolute Hospital Company, LLC"/>
    <s v="Comal"/>
    <x v="2"/>
    <s v="450-19-0008-00097"/>
    <s v="Yes"/>
    <s v="Yes"/>
    <n v="3718157.13"/>
    <n v="8087400.5257332735"/>
    <n v="3145236.46"/>
    <n v="1067178.73"/>
  </r>
  <r>
    <s v="346945401"/>
    <s v="450085"/>
    <s v="346945401"/>
    <s v="Small Public"/>
    <s v="Rural Hospital"/>
    <s v="Graham Hospital District"/>
    <s v="Young"/>
    <x v="8"/>
    <s v="100-16-0008-00000"/>
    <s v="Yes"/>
    <s v="Yes"/>
    <n v="658860.85"/>
    <n v="710205.69315422722"/>
    <n v="276203.06"/>
    <n v="93715.69"/>
  </r>
  <r>
    <s v="348990801"/>
    <n v="454135"/>
    <n v="348990801"/>
    <s v="Private "/>
    <s v=" "/>
    <s v="Houston Behavioral Healthcare Hospital"/>
    <s v="Harris"/>
    <x v="1"/>
    <s v="450-20-0004-00002"/>
    <s v="Yes"/>
    <s v="Yes"/>
    <n v="101090.64000000001"/>
    <n v="220691.44886590383"/>
    <n v="85828.17"/>
    <n v="29121.49"/>
  </r>
  <r>
    <s v="349059101"/>
    <s v="454132"/>
    <s v="349059101"/>
    <s v="Private "/>
    <s v=" "/>
    <s v="San Antonio Behavioral Healthcare Hospital"/>
    <s v="Bexar"/>
    <x v="2"/>
    <s v="600-19-0008-00001"/>
    <s v="Yes"/>
    <s v="Yes"/>
    <n v="30576.589999999997"/>
    <n v="68578.081937776617"/>
    <n v="26670.400000000001"/>
    <n v="9049.26"/>
  </r>
  <r>
    <s v="349366001"/>
    <s v="670106"/>
    <s v="349366001"/>
    <s v="Private"/>
    <s v=" "/>
    <s v="CHCA Pearland LP"/>
    <s v="Brazoria"/>
    <x v="1"/>
    <s v="450-19-0008-00119"/>
    <s v="Yes"/>
    <s v="Yes"/>
    <n v="5204596.26"/>
    <n v="11237997.840438757"/>
    <n v="4370521.83"/>
    <n v="1482918.05"/>
  </r>
  <r>
    <s v="350190001"/>
    <s v="451372"/>
    <s v="350190001"/>
    <s v="Private"/>
    <s v="Rural Hospital"/>
    <s v="Preferred Hospital Leasing Muleshoe Inc"/>
    <s v="Bailey"/>
    <x v="8"/>
    <s v="600-16-0001-00018"/>
    <s v="Yes"/>
    <s v="Yes"/>
    <n v="746727.41999999993"/>
    <n v="840880.00795706874"/>
    <n v="327023.05"/>
    <n v="110958.92"/>
  </r>
  <r>
    <s v="350857401"/>
    <s v="670103"/>
    <s v="350857401"/>
    <s v="Private"/>
    <s v=" "/>
    <s v="North Texas MCA"/>
    <s v="Tarrant"/>
    <x v="5"/>
    <s v="450-19-0007-00034"/>
    <s v="Yes"/>
    <s v="Yes"/>
    <n v="5638583.9299999997"/>
    <n v="12073370.199458828"/>
    <n v="4695402.93"/>
    <n v="1593150.21"/>
  </r>
  <r>
    <s v="353712801"/>
    <s v="670108"/>
    <s v="353712801"/>
    <s v="Private"/>
    <s v="Rural Hospital"/>
    <s v="Scott &amp; White Hospital -Marble Falls"/>
    <s v="Burnet"/>
    <x v="6"/>
    <s v="450-19-0007-00011"/>
    <s v="Yes"/>
    <s v="Yes"/>
    <n v="7260781"/>
    <n v="8116395.8953210879"/>
    <n v="3156512.92"/>
    <n v="1071004.83"/>
  </r>
  <r>
    <s v="354018901"/>
    <s v="450688"/>
    <s v="354018901"/>
    <s v="Private"/>
    <s v=" "/>
    <s v="Prime Healthcare Services - Mesquite, LLC"/>
    <s v="Dallas"/>
    <x v="3"/>
    <s v="450-19-0007-00068"/>
    <s v="Yes"/>
    <s v="Yes"/>
    <n v="6298722.5700000003"/>
    <n v="13614739.404781928"/>
    <n v="5294850.26"/>
    <n v="1796542.69"/>
  </r>
  <r>
    <s v="354178101"/>
    <s v="453316"/>
    <s v="354178101"/>
    <s v="Private"/>
    <s v=" "/>
    <s v="Children's Health Plano"/>
    <s v="Collin"/>
    <x v="3"/>
    <s v="450-19-0007-00076"/>
    <s v="Yes"/>
    <s v="Yes"/>
    <n v="1830865.9199999999"/>
    <n v="4218119.8451263206"/>
    <n v="1640451"/>
    <n v="556605.02"/>
  </r>
  <r>
    <s v="361635101"/>
    <s v="454139"/>
    <s v="361635101"/>
    <s v="Private "/>
    <s v=" "/>
    <s v="SUN Houston LLC"/>
    <s v="Harris"/>
    <x v="1"/>
    <s v="450-19-0008-00118"/>
    <s v="Yes"/>
    <s v="Yes"/>
    <n v="44369.66"/>
    <n v="102222.96909678947"/>
    <n v="39755.089999999997"/>
    <n v="13488.9"/>
  </r>
  <r>
    <s v="364187001"/>
    <s v="450078"/>
    <s v="364187001"/>
    <s v="Small Public"/>
    <s v="Rural Hospital"/>
    <s v="Anson General Hospital"/>
    <s v="Jones"/>
    <x v="8"/>
    <s v="100-17-0001-00000"/>
    <s v="Yes"/>
    <s v="Yes"/>
    <n v="162162.51"/>
    <n v="182492.76365178879"/>
    <n v="70972.479999999996"/>
    <n v="24080.959999999999"/>
  </r>
  <r>
    <s v="366812101"/>
    <s v="450236"/>
    <s v="366812101"/>
    <s v="Private"/>
    <s v="Rural Hospital"/>
    <s v="CHRISTUS Mother Frances Hospital - Sulphur Springs"/>
    <s v="Hopkins"/>
    <x v="7"/>
    <s v="450-19-0007-00028"/>
    <s v="Yes"/>
    <s v="Yes"/>
    <n v="10331849.02"/>
    <n v="11513211.918059694"/>
    <n v="4477554.16"/>
    <n v="1519234.12"/>
  </r>
  <r>
    <s v="369162801"/>
    <s v="670120"/>
    <s v="369162801"/>
    <s v="Private"/>
    <s v=" "/>
    <s v="Tenet Hospitals LTD. Transmountain"/>
    <s v="El Paso"/>
    <x v="11"/>
    <s v="450-19-0008-00177"/>
    <s v="Yes"/>
    <s v="Yes"/>
    <n v="3361735.69"/>
    <n v="7211773.9723613942"/>
    <n v="2804700.27"/>
    <n v="951634.8"/>
  </r>
  <r>
    <s v="371439601"/>
    <s v="454141"/>
    <s v="371439601"/>
    <s v="Private "/>
    <s v=" "/>
    <s v="Strategic BH-Brownsville, LLC"/>
    <s v="Cameron"/>
    <x v="4"/>
    <s v="450-19-0007-00227"/>
    <s v="Yes"/>
    <s v="Yes"/>
    <n v="0"/>
    <n v="0"/>
    <n v="0"/>
    <n v="0"/>
  </r>
  <r>
    <s v="376537203"/>
    <s v="450658"/>
    <s v="376537203"/>
    <s v="Small Public"/>
    <s v="Rural Hospital"/>
    <s v="Freestone Medical Center"/>
    <s v="Freestone"/>
    <x v="9"/>
    <s v="100-18-0006-00000"/>
    <s v="Yes"/>
    <s v="Yes"/>
    <n v="1189154.6599999999"/>
    <n v="1334313.6759667455"/>
    <n v="518922.23999999999"/>
    <n v="176070.31"/>
  </r>
  <r>
    <s v="376837601"/>
    <s v="670122"/>
    <s v="376837601"/>
    <s v="Private"/>
    <s v=" "/>
    <s v="Houston Methodist The Woodlands Hospital"/>
    <s v="Montgomery"/>
    <x v="1"/>
    <s v="450-19-0008-00185"/>
    <s v="Yes"/>
    <s v="Yes"/>
    <n v="9822947.0099999998"/>
    <n v="21271387.532062642"/>
    <n v="8272564.6399999997"/>
    <n v="2806881.18"/>
  </r>
  <r>
    <s v="378943001"/>
    <s v="450659"/>
    <s v="378943001"/>
    <s v="Private"/>
    <s v=" "/>
    <s v="HCA Houston Healthcare Medical Center"/>
    <s v="Harris"/>
    <x v="1"/>
    <s v="450-19-0008-00127"/>
    <s v="Yes"/>
    <s v="Yes"/>
    <n v="2764256.01"/>
    <n v="5930017.8621434486"/>
    <n v="2306217.96"/>
    <n v="782499.75"/>
  </r>
  <r>
    <s v="379200401"/>
    <s v="450165"/>
    <s v="379200401"/>
    <s v="Private"/>
    <s v="Rural Hospital"/>
    <s v="Methodist Hospital South"/>
    <s v="Atascosa"/>
    <x v="2"/>
    <s v="450-19-0008-00094"/>
    <s v="Yes"/>
    <s v="Yes"/>
    <n v="4458602.8900000006"/>
    <n v="5001039.3441405958"/>
    <n v="1944932.89"/>
    <n v="659915.72"/>
  </r>
  <r>
    <s v="385345901"/>
    <s v="450203"/>
    <s v="385345901"/>
    <s v="Private"/>
    <s v=" "/>
    <s v="Weatherford Health Services"/>
    <s v="Parker"/>
    <x v="5"/>
    <s v="450-19-0007-00196"/>
    <s v="Yes"/>
    <s v="Yes"/>
    <n v="3835433.16"/>
    <n v="8185419.1812132867"/>
    <n v="3183356.48"/>
    <n v="1080112.8500000001"/>
  </r>
  <r>
    <s v="387377001"/>
    <s v="450475"/>
    <s v="387377001"/>
    <s v="Private"/>
    <s v="Rural Hospital"/>
    <s v="UT Health Henderson"/>
    <s v="Rusk"/>
    <x v="7"/>
    <s v="450-19-0007-00140"/>
    <s v="Yes"/>
    <s v="Yes"/>
    <n v="3851353.95"/>
    <n v="4331346.1620875364"/>
    <n v="1684485.37"/>
    <n v="571545.88"/>
  </r>
  <r>
    <s v="387381201"/>
    <s v="450194"/>
    <s v="387381201"/>
    <s v="Private"/>
    <s v="Rural Hospital"/>
    <s v="UT Health Jacksonville"/>
    <s v="Cherokee"/>
    <x v="7"/>
    <s v="450-19-0007-00141"/>
    <s v="Yes"/>
    <s v="Yes"/>
    <n v="4536682.3"/>
    <n v="5114743.1846184321"/>
    <n v="1989152.96"/>
    <n v="674919.59"/>
  </r>
  <r>
    <s v="387515501"/>
    <s v="450389"/>
    <s v="387515501"/>
    <s v="Private"/>
    <s v=" "/>
    <s v="UT Health Athens"/>
    <s v="Henderson"/>
    <x v="7"/>
    <s v="450-19-0007-00138"/>
    <s v="Yes"/>
    <s v="Yes"/>
    <n v="5381483.5999999996"/>
    <n v="10457668.305224055"/>
    <n v="4067047.2"/>
    <n v="1379949.11"/>
  </r>
  <r>
    <s v="387663301"/>
    <s v="450210"/>
    <s v="387663301"/>
    <s v="Private"/>
    <s v="Rural Hospital"/>
    <s v="UT Health Carthage"/>
    <s v="Panola"/>
    <x v="7"/>
    <s v="450-19-0007-00139"/>
    <s v="Yes"/>
    <s v="Yes"/>
    <n v="2392748.9500000002"/>
    <n v="2674242.798925505"/>
    <n v="1040028.36"/>
    <n v="352881.62"/>
  </r>
  <r>
    <s v="388347201"/>
    <s v="450083"/>
    <s v="388347201"/>
    <s v="Private"/>
    <s v=" "/>
    <s v="UT Health Tyler"/>
    <s v="Smith"/>
    <x v="7"/>
    <s v="450-19-0007-00137"/>
    <s v="Yes"/>
    <s v="Yes"/>
    <n v="26443367.789999999"/>
    <n v="58795725.518525392"/>
    <n v="22865994.969999999"/>
    <n v="7758432.0899999999"/>
  </r>
  <r>
    <s v="388696201"/>
    <s v="451367"/>
    <s v="388696201"/>
    <s v="Private"/>
    <s v="Rural Hospital"/>
    <s v="UT Health Pittsburg"/>
    <s v="Camp"/>
    <x v="7"/>
    <s v="450-19-0007-00142"/>
    <s v="Yes"/>
    <s v="Yes"/>
    <n v="5947223.6600000001"/>
    <n v="6708827.3471685806"/>
    <n v="2609101.44"/>
    <n v="885268.11"/>
  </r>
  <r>
    <s v="388701003"/>
    <s v="451380"/>
    <s v="388701003"/>
    <s v="Private"/>
    <s v="Rural Hospital"/>
    <s v="UT Health Quitman"/>
    <s v="Wood"/>
    <x v="7"/>
    <s v="450-19-0007-00143"/>
    <s v="Yes"/>
    <s v="Yes"/>
    <n v="3486482.74"/>
    <n v="3889939.5844607847"/>
    <n v="1512819.82"/>
    <n v="513299.76"/>
  </r>
  <r>
    <s v="391575301"/>
    <s v="450678"/>
    <s v="391575301"/>
    <s v="Private"/>
    <s v=" "/>
    <s v="Pipeline East Dallas LLC"/>
    <s v="Dallas"/>
    <x v="3"/>
    <s v="450-19-0007-00060"/>
    <s v="Yes"/>
    <s v="Yes"/>
    <n v="8247801.9699999997"/>
    <n v="17693641.578727335"/>
    <n v="6881158.7199999997"/>
    <n v="2334777.15"/>
  </r>
  <r>
    <s v="391576104"/>
    <s v="451393"/>
    <s v="391576104"/>
    <s v="Private"/>
    <s v="Rural Hospital"/>
    <s v="Crockett Medical Center"/>
    <s v="Houston"/>
    <x v="7"/>
    <s v="450-20-0004-00000"/>
    <s v="Yes"/>
    <s v="Yes"/>
    <n v="3249749.0900000003"/>
    <n v="3752683.2890124088"/>
    <n v="1459440.06"/>
    <n v="495188.01"/>
  </r>
  <r>
    <s v="395486901"/>
    <s v="670128"/>
    <s v="395486901"/>
    <s v="Private"/>
    <s v=" "/>
    <s v="Baylor Scott &amp; White Medical Centers -Capitol Area"/>
    <s v="Travis"/>
    <x v="6"/>
    <s v="450-21-0007-00001"/>
    <s v="Yes"/>
    <s v="Yes"/>
    <n v="1025594.54"/>
    <n v="2270049.7584415232"/>
    <n v="882835.37"/>
    <n v="299546.03999999998"/>
  </r>
  <r>
    <s v="396650901"/>
    <s v="450090"/>
    <s v="396650901"/>
    <s v="Private"/>
    <s v="Rural Hospital"/>
    <s v="Gainesville Community Hospital, Inc."/>
    <s v="Cooke"/>
    <x v="7"/>
    <s v="100-13-0000-00035"/>
    <s v="Yes"/>
    <s v="Yes"/>
    <n v="2674562.42"/>
    <n v="3006650.8533517565"/>
    <n v="1169303.76"/>
    <n v="396744.76"/>
  </r>
  <r>
    <s v="401736001"/>
    <s v="451385"/>
    <s v="401736001"/>
    <s v="Small Public"/>
    <s v="Rural Hospital"/>
    <s v="Bosque County Hospital District"/>
    <s v="Bosque"/>
    <x v="9"/>
    <s v="100-20-0005-00000"/>
    <s v="Yes"/>
    <s v="Yes"/>
    <n v="1056499.6600000001"/>
    <n v="1184074.8462558463"/>
    <n v="460493.5"/>
    <n v="156245.44"/>
  </r>
  <r>
    <s v="402628801"/>
    <s v="451314"/>
    <s v="402628801"/>
    <s v="Small Public"/>
    <s v="Rural Hospital"/>
    <s v="Winkler County Memorial Hospital"/>
    <s v="Winkler"/>
    <x v="8"/>
    <s v="800-12-0000-00108"/>
    <s v="Yes"/>
    <s v="Yes"/>
    <n v="1659982.71"/>
    <n v="1860123.3695616766"/>
    <n v="723412.65"/>
    <n v="245453.91"/>
  </r>
  <r>
    <s v="407926101"/>
    <s v="670131"/>
    <s v="407926101"/>
    <s v="Private"/>
    <m/>
    <s v="Baylor Scott &amp; White Medical Centers -Capitol Area"/>
    <s v="Hays"/>
    <x v="6"/>
    <s v="450-21-0007-00002"/>
    <s v="Yes"/>
    <s v="Yes"/>
    <n v="839553"/>
    <n v="1934240.5777900289"/>
    <n v="752237.25"/>
    <n v="255234.09"/>
  </r>
  <r>
    <s v="409204101"/>
    <s v="670136"/>
    <s v="409204101"/>
    <s v="Private"/>
    <m/>
    <s v="Baylor Scott &amp; White Medical Centers -Capitol Area"/>
    <s v="Travis"/>
    <x v="6"/>
    <s v="450-21-0007-00000"/>
    <s v="Yes"/>
    <s v="Yes"/>
    <n v="569571.29"/>
    <n v="1312231.5210476799"/>
    <n v="510334.36"/>
    <n v="173156.44"/>
  </r>
  <r>
    <s v="412883701"/>
    <s v="450730"/>
    <s v="412883701"/>
    <s v="Private"/>
    <s v=" "/>
    <s v="Sana Healthcare Carrollton"/>
    <s v="Denton"/>
    <x v="5"/>
    <s v="450-20-0012-00000"/>
    <s v="Yes"/>
    <s v="Yes"/>
    <n v="4379515.0200000005"/>
    <n v="9360272.5007533561"/>
    <n v="3640263.67"/>
    <n v="1235141.46"/>
  </r>
  <r>
    <s v="414962701"/>
    <s v="670136"/>
    <s v="409204101"/>
    <s v="Private"/>
    <m/>
    <s v="Ascension Seton"/>
    <s v="Bastrop"/>
    <x v="6"/>
    <s v="450-21-0007-00000"/>
    <s v="Yes"/>
    <s v="Yes"/>
    <n v="835794.42"/>
    <n v="1925581.2176081408"/>
    <n v="748869.58"/>
    <n v="254091.44"/>
  </r>
  <r>
    <s v="415580601"/>
    <s v="450272"/>
    <s v="415580601"/>
    <s v="Private"/>
    <s v=" "/>
    <s v="CHRISTUS Santa Rosa Health Care Corporation"/>
    <s v="Hays"/>
    <x v="6"/>
    <s v="450-21-0001-00000"/>
    <s v="Yes"/>
    <s v="Yes"/>
    <n v="5959320.9699999997"/>
    <n v="12694953.114087809"/>
    <n v="4937140.09"/>
    <n v="1675171.63"/>
  </r>
  <r>
    <n v="420957903"/>
    <n v="450587"/>
    <n v="420957901"/>
    <s v="Private"/>
    <s v="Rural Hospital"/>
    <s v="Hendrick Medical Center Brownwood"/>
    <s v="Brown"/>
    <x v="8"/>
    <s v="450-21-0005-00000"/>
    <s v="Yes"/>
    <s v="Yes"/>
    <n v="1080869.78"/>
    <n v="1234946.7460139263"/>
    <n v="480277.87"/>
    <n v="162958.28"/>
  </r>
  <r>
    <s v="081939301"/>
    <m/>
    <s v="081939301"/>
    <s v="Physician Group Practice"/>
    <m/>
    <s v="Texas Tech University Health Science Center - Odessa"/>
    <s v="Ector"/>
    <x v="8"/>
    <s v="100-13-0000-00002"/>
    <s v="Yes"/>
    <m/>
    <n v="841795.44000000006"/>
    <n v="1660207.1926414245"/>
    <n v="645664.1"/>
    <n v="219073.82"/>
  </r>
  <r>
    <s v="084563802"/>
    <m/>
    <s v="084563802"/>
    <s v="Physician Group Practice"/>
    <m/>
    <s v="Texas Tech University Health Sciences Center - Amarillo"/>
    <s v="Potter"/>
    <x v="12"/>
    <s v="100-13-0000-00106"/>
    <s v="Yes"/>
    <m/>
    <n v="807173.55"/>
    <n v="1633592.4778658811"/>
    <n v="635313.48"/>
    <n v="215561.86"/>
  </r>
  <r>
    <s v="084597603"/>
    <m/>
    <s v="084597603"/>
    <s v="Physician Group Practice"/>
    <m/>
    <s v="TEXAS TECH UNIVERSITY HSC EL PASO"/>
    <s v="El Paso"/>
    <x v="11"/>
    <s v="100-13-0000-00025"/>
    <s v="Yes"/>
    <m/>
    <n v="3300266.62"/>
    <n v="6542740.0637753094"/>
    <n v="2544509.14"/>
    <n v="863351.95"/>
  </r>
  <r>
    <s v="084599202"/>
    <m/>
    <s v="084599202"/>
    <s v="Physician Group Practice"/>
    <m/>
    <s v="Texas Tech University Health Sciences Center - Lubbock"/>
    <s v="Lubbock"/>
    <x v="12"/>
    <s v="100-13-0000-00107"/>
    <s v="Yes"/>
    <m/>
    <n v="4102107.31"/>
    <n v="8247711.6077478454"/>
    <n v="3207582.36"/>
    <n v="1088332.69"/>
  </r>
  <r>
    <s v="085144601"/>
    <m/>
    <s v="085144601"/>
    <s v="Physician Group Practice"/>
    <m/>
    <s v="UT Health Science Center at San Antonio"/>
    <s v="Bexar"/>
    <x v="2"/>
    <s v="100-13-0000-00077"/>
    <s v="Yes"/>
    <m/>
    <n v="695231.88"/>
    <n v="1375863.520162716"/>
    <n v="535081.21"/>
    <n v="181553.05"/>
  </r>
  <r>
    <s v="092414401"/>
    <m/>
    <s v="092414401"/>
    <s v="Physician Group Practice"/>
    <m/>
    <s v="University Medicince Associates"/>
    <s v="Bexar"/>
    <x v="2"/>
    <s v="300-12-0000-00008"/>
    <s v="Yes"/>
    <m/>
    <n v="3746456.46"/>
    <n v="7653307.4121672399"/>
    <n v="2976415.16"/>
    <n v="1009897.66"/>
  </r>
  <r>
    <s v="109372601"/>
    <m/>
    <s v="109372601"/>
    <s v="Physician Group Practice"/>
    <m/>
    <s v="The University of Texas Medical Branch at Galveston"/>
    <s v="Galveston"/>
    <x v="1"/>
    <s v="250-13-0000-00010"/>
    <s v="Yes"/>
    <m/>
    <n v="1341900.67"/>
    <n v="2649897.382601738"/>
    <n v="1030560.29"/>
    <n v="349669.1"/>
  </r>
  <r>
    <s v="1118101101"/>
    <m/>
    <s v="1118101101"/>
    <s v="Physician Group Practice"/>
    <m/>
    <s v="UT Health Science Center Houston"/>
    <s v="Harris"/>
    <x v="1"/>
    <s v="250-13-0000-00008"/>
    <s v="Yes"/>
    <m/>
    <n v="13976223.84"/>
    <n v="17401701.179420464"/>
    <n v="6767621.4199999999"/>
    <n v="2296253.94"/>
  </r>
  <r>
    <s v="126672804"/>
    <m/>
    <s v="126672804"/>
    <s v="Physician Group Practice"/>
    <m/>
    <s v="Scott &amp; White Clinic"/>
    <s v="Bell"/>
    <x v="9"/>
    <s v="300-12-0000-00009"/>
    <s v="Yes"/>
    <m/>
    <n v="11175983.289999999"/>
    <n v="22684027.540432937"/>
    <n v="8821948.4499999993"/>
    <n v="2993287.1"/>
  </r>
  <r>
    <s v="126686802"/>
    <m/>
    <s v="126686802"/>
    <s v="Physician Group Practice"/>
    <m/>
    <s v="UT SOUTHWESTERN MEDICAL CENTER"/>
    <s v="Dallas"/>
    <x v="3"/>
    <s v="100-13-0000-00138"/>
    <s v="Yes"/>
    <m/>
    <n v="3101538.83"/>
    <n v="4004496.4877925497"/>
    <n v="1557371.65"/>
    <n v="528416.19999999995"/>
  </r>
  <r>
    <s v="138980111"/>
    <m/>
    <s v="138980111"/>
    <s v="Physician Group Practice"/>
    <m/>
    <s v="University of North Texas Health Science Center"/>
    <s v="Tarrant"/>
    <x v="5"/>
    <s v="100-13-0000-00037"/>
    <s v="Yes"/>
    <m/>
    <n v="79679.97"/>
    <n v="160034.43621855351"/>
    <n v="62238.31"/>
    <n v="21117.45"/>
  </r>
  <r>
    <s v="198523601"/>
    <m/>
    <s v="198523601"/>
    <s v="Physician Group Practice"/>
    <m/>
    <s v="Texas A&amp;M Health Science Center"/>
    <s v="Brazos"/>
    <x v="9"/>
    <s v="100-13-0000-00011"/>
    <s v="Yes"/>
    <m/>
    <n v="47692.82"/>
    <n v="0"/>
    <n v="0"/>
    <n v="0"/>
  </r>
  <r>
    <s v="007068203"/>
    <s v="451392"/>
    <s v="007068203"/>
    <s v="Small Public"/>
    <s v="Rural Hospital"/>
    <s v="Hamilton County Hospital District"/>
    <s v="Hamilton"/>
    <x v="9"/>
    <s v="450-19-0007-00002"/>
    <s v="Yes"/>
    <s v="Yes"/>
    <n v="1630900.4"/>
    <n v="1836218.7488952833"/>
    <n v="714116"/>
    <n v="242299.55"/>
  </r>
  <r>
    <s v="020844901"/>
    <s v="450237"/>
    <s v="020844909"/>
    <s v="Private"/>
    <m/>
    <s v="Christus Santa Rosa Medical Center"/>
    <s v="Bexar"/>
    <x v="2"/>
    <s v="600-12-0000-00047"/>
    <s v="Yes"/>
    <s v="Yes"/>
    <n v="21127613.580000002"/>
    <n v="45651481.863400191"/>
    <n v="17754123.199999999"/>
    <n v="6023974"/>
  </r>
  <r>
    <n v="94353202"/>
    <s v="453065"/>
    <n v="94353202"/>
    <s v="Private"/>
    <m/>
    <s v="Christus Health ARK LA TEX-Christus St Michael REH"/>
    <s v="Bowie"/>
    <x v="7"/>
    <s v="600-12-0000-00186"/>
    <s v="Yes"/>
    <s v="Yes"/>
    <n v="433100.67"/>
    <n v="997817.75002918404"/>
    <n v="388057.04"/>
    <n v="131667.75"/>
  </r>
  <r>
    <s v="133252009"/>
    <s v="451395"/>
    <s v="133252009"/>
    <s v="Private"/>
    <s v="Rural Hospital"/>
    <s v="NHCI of Hillsboro, Inc"/>
    <s v="Hill"/>
    <x v="9"/>
    <s v="600-12-0000-00186"/>
    <s v="Yes"/>
    <s v="Yes"/>
    <n v="1450748.57"/>
    <n v="1619132.4000350465"/>
    <n v="629689.87"/>
    <n v="213653.77"/>
  </r>
  <r>
    <n v="138644310"/>
    <n v="450229"/>
    <n v="138644310"/>
    <s v="Private"/>
    <s v="Rural Hospital"/>
    <s v="Hendrick Medical Center"/>
    <s v="Taylor"/>
    <x v="8"/>
    <s v="600-18-0005-00002"/>
    <s v="Yes"/>
    <s v="Yes"/>
    <n v="23620927.469999999"/>
    <n v="26237252.946603611"/>
    <n v="10203818.189999999"/>
    <n v="3462155.51"/>
  </r>
  <r>
    <s v="220798704"/>
    <s v="451396"/>
    <s v="220798704"/>
    <s v="Private"/>
    <s v="Rural Hospital"/>
    <s v="SCOTT &amp; WHITE HOSPITAL - LLANO"/>
    <s v="Llano"/>
    <x v="9"/>
    <s v="600-18-0010-00047"/>
    <s v="Yes"/>
    <s v="Yes"/>
    <n v="896299.55"/>
    <n v="892253.88351644168"/>
    <n v="347002.65"/>
    <n v="117737.99"/>
  </r>
  <r>
    <s v="281514401"/>
    <s v="450162"/>
    <s v="281514404"/>
    <s v="Private"/>
    <s v=" "/>
    <s v="Lubbock Heritage Hospital LLC"/>
    <s v="Lubbock"/>
    <x v="12"/>
    <s v="529-10-0065-00090"/>
    <s v="Yes"/>
    <s v="Yes"/>
    <n v="394109.05"/>
    <n v="907985.21575710725"/>
    <n v="353120.65"/>
    <n v="119813.83"/>
  </r>
  <r>
    <n v="377705401"/>
    <s v="450670"/>
    <s v="377705402"/>
    <s v="Private"/>
    <s v=" "/>
    <s v="HCA Houston Healthcare Tomball"/>
    <s v="Harris"/>
    <x v="1"/>
    <s v="600-13-0000-00653"/>
    <s v="Yes"/>
    <s v="Yes"/>
    <n v="12674542.57"/>
    <n v="21801518.282922935"/>
    <n v="8478735.5299999993"/>
    <n v="2876834.96"/>
  </r>
  <r>
    <n v="388217701"/>
    <n v="450885"/>
    <n v="388217701"/>
    <s v="Private"/>
    <s v=" "/>
    <s v="Baylor Scott &amp; White Medical Center - Centennial"/>
    <s v="Collin"/>
    <x v="3"/>
    <s v="600-12-0000-00042"/>
    <s v="Yes"/>
    <s v="Yes"/>
    <n v="1688541.5"/>
    <n v="3656358.0896471548"/>
    <n v="1421978.63"/>
    <n v="482477.34"/>
  </r>
  <r>
    <s v="388758001"/>
    <s v="452051"/>
    <n v="388758001"/>
    <s v="Private"/>
    <m/>
    <s v="Specialty Hospital LLC"/>
    <s v="Smith"/>
    <x v="7"/>
    <s v="450-22-0007-00001"/>
    <s v="Yes"/>
    <s v="Yes"/>
    <n v="280495.21000000002"/>
    <n v="646231.05876163824"/>
    <n v="251322.96"/>
    <n v="85273.88"/>
  </r>
  <r>
    <n v="389645801"/>
    <s v="453072"/>
    <s v="389645801"/>
    <s v="Private"/>
    <m/>
    <s v="UT Health East Texas Rehabilitation Hospital"/>
    <s v="Smith"/>
    <x v="7"/>
    <s v="450-22-0007-00000"/>
    <s v="Yes"/>
    <s v="Yes"/>
    <n v="245692.49"/>
    <n v="566049.2973331816"/>
    <n v="220139.81"/>
    <n v="74693.429999999993"/>
  </r>
  <r>
    <n v="405102101"/>
    <s v="450653"/>
    <n v="405102101"/>
    <s v="Private"/>
    <s v="Rural Hospital"/>
    <s v="Scenic Mountain Medical Center"/>
    <s v="Howard"/>
    <x v="8"/>
    <s v="600-19-0008-00007"/>
    <s v="Yes"/>
    <s v="Yes"/>
    <n v="5741671.1699999999"/>
    <n v="6451173.1784248259"/>
    <n v="2508898.2599999998"/>
    <n v="851269.17"/>
  </r>
  <r>
    <n v="408600101"/>
    <s v="450040"/>
    <s v="408600101"/>
    <s v="Private"/>
    <s v=" "/>
    <s v="Covenant Medical Center"/>
    <s v="Lubbock"/>
    <x v="12"/>
    <s v="529-08-0236-00025"/>
    <s v="Yes"/>
    <s v="Yes"/>
    <n v="14435336.470000001"/>
    <n v="30756802.517557226"/>
    <n v="11961496.949999999"/>
    <n v="4058535.91"/>
  </r>
  <r>
    <n v="409332001"/>
    <n v="450011"/>
    <n v="409332001"/>
    <s v="Private"/>
    <s v=" "/>
    <s v="St. Joseph Regional Health Center"/>
    <s v="Brazos"/>
    <x v="9"/>
    <s v="529-08-0236-00131"/>
    <s v="Yes"/>
    <s v="Yes"/>
    <n v="1772326.95"/>
    <n v="3817361.5326140672"/>
    <n v="1484593.8"/>
    <n v="503722.67"/>
  </r>
  <r>
    <n v="412747401"/>
    <s v="450347"/>
    <s v="412747401"/>
    <s v="Small Public"/>
    <s v=" "/>
    <s v="Huntsville Community Hospital"/>
    <s v="Walker"/>
    <x v="10"/>
    <s v="529-08-0236-00113"/>
    <s v="Yes"/>
    <s v="Yes"/>
    <n v="2993673.38"/>
    <n v="6280817.0888070473"/>
    <n v="2442645.7999999998"/>
    <n v="828789.71"/>
  </r>
  <r>
    <n v="121193005"/>
    <n v="451340"/>
    <n v="434254501"/>
    <s v="Private"/>
    <s v="Rural Hospital"/>
    <s v="Preferred Hospital Leasing Shamrock, Inc."/>
    <s v="Wheeler"/>
    <x v="8"/>
    <s v="600-22-0008-00000"/>
    <s v="Yes"/>
    <s v="Yes"/>
    <n v="586369.14"/>
    <n v="680427"/>
    <n v="264621.96000000002"/>
    <n v="89786.23"/>
  </r>
  <r>
    <n v="425740401"/>
    <s v="670300"/>
    <n v="425740401"/>
    <s v="Private"/>
    <m/>
    <s v="Methodist Hospitals Of Dallas"/>
    <s v="Ellis"/>
    <x v="3"/>
    <s v="450-22-0009-00000"/>
    <s v="Yes"/>
    <s v="Yes"/>
    <n v="1124229.99"/>
    <n v="2590106"/>
    <n v="1007307.08"/>
    <n v="341779.29"/>
  </r>
  <r>
    <s v="127278304"/>
    <s v="450690"/>
    <s v="127278304"/>
    <s v="Hosp - State"/>
    <s v=" "/>
    <s v="University Of Texas Health Science Center At Tyler"/>
    <s v="Smith"/>
    <x v="7"/>
    <s v="999-13-0000-00001"/>
    <s v="Yes"/>
    <s v="Yes"/>
    <n v="3003015.3879518686"/>
    <n v="2476404.3979518684"/>
    <n v="963087.87"/>
    <n v="326775.71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2AEB27-67E8-4B09-B3AF-6DBD1D5FD5FB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7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2"/>
        <item x="3"/>
        <item x="11"/>
        <item x="1"/>
        <item x="4"/>
        <item x="10"/>
        <item x="12"/>
        <item x="9"/>
        <item x="7"/>
        <item x="8"/>
        <item x="0"/>
        <item x="5"/>
        <item x="6"/>
        <item t="default"/>
      </items>
    </pivotField>
    <pivotField showAll="0"/>
    <pivotField showAll="0"/>
    <pivotField showAll="0"/>
    <pivotField numFmtId="44" showAll="0"/>
    <pivotField numFmtId="44" showAll="0"/>
    <pivotField dataField="1" numFmtId="166" showAll="0"/>
    <pivotField dataField="1" numFmtId="166"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nal DY 12 UC Advance Payment Amount" fld="13" baseField="0" baseItem="0"/>
    <dataField name="Sum of DY 12 UC Advance IGT Amount" fld="14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79" dT="2023-01-04T22:01:37.50" personId="{00000000-0000-0000-0000-000000000000}" id="{B58B7861-6187-45FA-B554-33D01154782A}">
    <text>file for this hospital is filled with data from another unrelated hospital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4B8B-45BF-47F4-A138-7C1D496F6A07}">
  <dimension ref="A3:C17"/>
  <sheetViews>
    <sheetView tabSelected="1" workbookViewId="0">
      <selection activeCell="B42" sqref="B42"/>
    </sheetView>
  </sheetViews>
  <sheetFormatPr defaultRowHeight="15" x14ac:dyDescent="0.2"/>
  <cols>
    <col min="1" max="1" width="13.69921875" bestFit="1" customWidth="1"/>
    <col min="2" max="2" width="45.5" bestFit="1" customWidth="1"/>
    <col min="3" max="3" width="35.69921875" bestFit="1" customWidth="1"/>
  </cols>
  <sheetData>
    <row r="3" spans="1:3" x14ac:dyDescent="0.2">
      <c r="A3" s="31" t="s">
        <v>0</v>
      </c>
      <c r="B3" t="s">
        <v>1</v>
      </c>
      <c r="C3" t="s">
        <v>2</v>
      </c>
    </row>
    <row r="4" spans="1:3" x14ac:dyDescent="0.2">
      <c r="A4" s="26" t="s">
        <v>3</v>
      </c>
      <c r="B4" s="27">
        <v>218609822.01000002</v>
      </c>
      <c r="C4" s="27">
        <v>74174312.519999981</v>
      </c>
    </row>
    <row r="5" spans="1:3" x14ac:dyDescent="0.2">
      <c r="A5" s="26" t="s">
        <v>4</v>
      </c>
      <c r="B5" s="27">
        <v>504878023.69</v>
      </c>
      <c r="C5" s="27">
        <v>171305113.24999997</v>
      </c>
    </row>
    <row r="6" spans="1:3" x14ac:dyDescent="0.2">
      <c r="A6" s="26" t="s">
        <v>5</v>
      </c>
      <c r="B6" s="27">
        <v>90222939.74000001</v>
      </c>
      <c r="C6" s="27">
        <v>30612643.400000002</v>
      </c>
    </row>
    <row r="7" spans="1:3" x14ac:dyDescent="0.2">
      <c r="A7" s="26" t="s">
        <v>6</v>
      </c>
      <c r="B7" s="27">
        <v>809690416.1699996</v>
      </c>
      <c r="C7" s="27">
        <v>274727957.93999994</v>
      </c>
    </row>
    <row r="8" spans="1:3" x14ac:dyDescent="0.2">
      <c r="A8" s="26" t="s">
        <v>7</v>
      </c>
      <c r="B8" s="27">
        <v>76319046.900000006</v>
      </c>
      <c r="C8" s="27">
        <v>25895052.560000002</v>
      </c>
    </row>
    <row r="9" spans="1:3" x14ac:dyDescent="0.2">
      <c r="A9" s="26" t="s">
        <v>8</v>
      </c>
      <c r="B9" s="27">
        <v>45004644.189999998</v>
      </c>
      <c r="C9" s="27">
        <v>15270075.710000005</v>
      </c>
    </row>
    <row r="10" spans="1:3" x14ac:dyDescent="0.2">
      <c r="A10" s="26" t="s">
        <v>9</v>
      </c>
      <c r="B10" s="27">
        <v>109537024.67000002</v>
      </c>
      <c r="C10" s="27">
        <v>37165912.380000003</v>
      </c>
    </row>
    <row r="11" spans="1:3" x14ac:dyDescent="0.2">
      <c r="A11" s="26" t="s">
        <v>10</v>
      </c>
      <c r="B11" s="27">
        <v>90870342.079999998</v>
      </c>
      <c r="C11" s="27">
        <v>30832306.880000006</v>
      </c>
    </row>
    <row r="12" spans="1:3" x14ac:dyDescent="0.2">
      <c r="A12" s="26" t="s">
        <v>11</v>
      </c>
      <c r="B12" s="27">
        <v>145414507.57999998</v>
      </c>
      <c r="C12" s="27">
        <v>49339142.260000005</v>
      </c>
    </row>
    <row r="13" spans="1:3" x14ac:dyDescent="0.2">
      <c r="A13" s="26" t="s">
        <v>12</v>
      </c>
      <c r="B13" s="27">
        <v>90981657.580000028</v>
      </c>
      <c r="C13" s="27">
        <v>30870076.030000005</v>
      </c>
    </row>
    <row r="14" spans="1:3" x14ac:dyDescent="0.2">
      <c r="A14" s="26" t="s">
        <v>13</v>
      </c>
      <c r="B14" s="27">
        <v>73414217.849999994</v>
      </c>
      <c r="C14" s="27">
        <v>24909444.070000004</v>
      </c>
    </row>
    <row r="15" spans="1:3" x14ac:dyDescent="0.2">
      <c r="A15" s="26" t="s">
        <v>14</v>
      </c>
      <c r="B15" s="27">
        <v>283177910.98000002</v>
      </c>
      <c r="C15" s="27">
        <v>96082265.079999968</v>
      </c>
    </row>
    <row r="16" spans="1:3" x14ac:dyDescent="0.2">
      <c r="A16" s="26" t="s">
        <v>15</v>
      </c>
      <c r="B16" s="27">
        <v>173123779.78</v>
      </c>
      <c r="C16" s="27">
        <v>58740898.370000005</v>
      </c>
    </row>
    <row r="17" spans="1:3" x14ac:dyDescent="0.2">
      <c r="A17" s="26" t="s">
        <v>16</v>
      </c>
      <c r="B17" s="27">
        <v>2711244333.2199998</v>
      </c>
      <c r="C17" s="27">
        <v>919925200.44999981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751B-B686-4432-A968-5F72362EC94E}">
  <dimension ref="A1:Q387"/>
  <sheetViews>
    <sheetView topLeftCell="F1" zoomScale="70" zoomScaleNormal="70" workbookViewId="0">
      <selection activeCell="O1" sqref="O1"/>
    </sheetView>
  </sheetViews>
  <sheetFormatPr defaultRowHeight="15" x14ac:dyDescent="0.2"/>
  <cols>
    <col min="1" max="1" width="12.296875" customWidth="1"/>
    <col min="2" max="2" width="17.3984375" style="1" bestFit="1" customWidth="1"/>
    <col min="3" max="3" width="17.3984375" style="2" bestFit="1" customWidth="1"/>
    <col min="4" max="4" width="52.8984375" style="1" customWidth="1"/>
    <col min="5" max="5" width="11.8984375" style="1" bestFit="1" customWidth="1"/>
    <col min="6" max="6" width="11.5" style="1" bestFit="1" customWidth="1"/>
    <col min="7" max="7" width="17.19921875" style="1" customWidth="1"/>
    <col min="8" max="8" width="7.09765625" style="1" customWidth="1"/>
    <col min="9" max="9" width="8.5" style="1" bestFit="1" customWidth="1"/>
    <col min="10" max="10" width="18.5" style="3" customWidth="1"/>
    <col min="11" max="11" width="20.296875" style="25" customWidth="1"/>
    <col min="12" max="12" width="16.5" style="3" bestFit="1" customWidth="1"/>
    <col min="13" max="13" width="18.3984375" style="4" customWidth="1"/>
    <col min="14" max="14" width="12.59765625" style="4" bestFit="1" customWidth="1"/>
    <col min="15" max="15" width="15" style="4" bestFit="1" customWidth="1"/>
    <col min="16" max="16" width="13.69921875" style="4" bestFit="1" customWidth="1"/>
    <col min="17" max="17" width="12.5" style="4" bestFit="1" customWidth="1"/>
  </cols>
  <sheetData>
    <row r="1" spans="1:17" ht="15.75" thickBot="1" x14ac:dyDescent="0.25">
      <c r="J1" s="3">
        <f>SUM(J3:J382)</f>
        <v>3756984382.2552528</v>
      </c>
      <c r="K1" s="3">
        <f>SUM(K3:K382)</f>
        <v>6971469113.9096365</v>
      </c>
      <c r="L1" s="3">
        <f>SUM(L3:L382)</f>
        <v>2711244333.2200007</v>
      </c>
      <c r="M1" s="3">
        <f>SUM(M3:M382)</f>
        <v>919925200.45000088</v>
      </c>
      <c r="O1" s="5">
        <v>2711244335.0999999</v>
      </c>
      <c r="P1" s="6">
        <v>0.66069999999999995</v>
      </c>
      <c r="Q1" s="6">
        <f>1-P1</f>
        <v>0.33930000000000005</v>
      </c>
    </row>
    <row r="2" spans="1:17" ht="45" x14ac:dyDescent="0.2">
      <c r="A2" s="29" t="s">
        <v>17</v>
      </c>
      <c r="B2" s="8" t="s">
        <v>18</v>
      </c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9" t="s">
        <v>24</v>
      </c>
      <c r="I2" s="9" t="s">
        <v>25</v>
      </c>
      <c r="J2" s="9" t="s">
        <v>26</v>
      </c>
      <c r="K2" s="8" t="s">
        <v>27</v>
      </c>
      <c r="L2" s="10" t="s">
        <v>28</v>
      </c>
      <c r="M2" s="10" t="s">
        <v>29</v>
      </c>
      <c r="N2" s="11"/>
      <c r="O2" s="12" t="s">
        <v>30</v>
      </c>
      <c r="P2" s="13" t="s">
        <v>31</v>
      </c>
      <c r="Q2" s="13" t="s">
        <v>32</v>
      </c>
    </row>
    <row r="3" spans="1:17" ht="15.95" customHeight="1" x14ac:dyDescent="0.2">
      <c r="A3" s="30" t="s">
        <v>33</v>
      </c>
      <c r="B3" s="15" t="s">
        <v>34</v>
      </c>
      <c r="C3" s="15" t="s">
        <v>35</v>
      </c>
      <c r="D3" s="14" t="s">
        <v>36</v>
      </c>
      <c r="E3" s="15" t="s">
        <v>37</v>
      </c>
      <c r="F3" s="15" t="s">
        <v>13</v>
      </c>
      <c r="G3" s="14" t="s">
        <v>38</v>
      </c>
      <c r="H3" s="14" t="s">
        <v>39</v>
      </c>
      <c r="I3" s="14" t="s">
        <v>39</v>
      </c>
      <c r="J3" s="16">
        <v>5797775.0999999996</v>
      </c>
      <c r="K3" s="16">
        <v>6510179.7306085192</v>
      </c>
      <c r="L3" s="17">
        <f t="shared" ref="L3:L66" si="0">ROUNDDOWN(((K3/K$1)*O$1),2)</f>
        <v>2531846.2400000002</v>
      </c>
      <c r="M3" s="17">
        <f t="shared" ref="M3:M66" si="1">ROUNDDOWN(L3*Q$1,2)</f>
        <v>859055.42</v>
      </c>
      <c r="N3" s="18"/>
      <c r="O3"/>
      <c r="P3"/>
      <c r="Q3"/>
    </row>
    <row r="4" spans="1:17" ht="15.6" customHeight="1" x14ac:dyDescent="0.2">
      <c r="A4" s="30" t="s">
        <v>40</v>
      </c>
      <c r="B4" s="15" t="s">
        <v>34</v>
      </c>
      <c r="C4" s="15"/>
      <c r="D4" s="14" t="s">
        <v>41</v>
      </c>
      <c r="E4" s="15" t="s">
        <v>6</v>
      </c>
      <c r="F4" s="15" t="s">
        <v>6</v>
      </c>
      <c r="G4" s="14" t="s">
        <v>42</v>
      </c>
      <c r="H4" s="14" t="s">
        <v>39</v>
      </c>
      <c r="I4" s="14" t="s">
        <v>39</v>
      </c>
      <c r="J4" s="16">
        <v>16784762.559999999</v>
      </c>
      <c r="K4" s="16">
        <v>36054819.785237707</v>
      </c>
      <c r="L4" s="17">
        <f t="shared" si="0"/>
        <v>14021926.26</v>
      </c>
      <c r="M4" s="17">
        <f t="shared" si="1"/>
        <v>4757639.58</v>
      </c>
      <c r="N4" s="18"/>
      <c r="O4"/>
      <c r="P4"/>
      <c r="Q4"/>
    </row>
    <row r="5" spans="1:17" ht="15.6" customHeight="1" x14ac:dyDescent="0.2">
      <c r="A5" s="30" t="s">
        <v>43</v>
      </c>
      <c r="B5" s="15" t="s">
        <v>34</v>
      </c>
      <c r="C5" s="15"/>
      <c r="D5" s="14" t="s">
        <v>44</v>
      </c>
      <c r="E5" s="15" t="s">
        <v>6</v>
      </c>
      <c r="F5" s="15" t="s">
        <v>6</v>
      </c>
      <c r="G5" s="14" t="s">
        <v>45</v>
      </c>
      <c r="H5" s="14" t="s">
        <v>39</v>
      </c>
      <c r="I5" s="14" t="s">
        <v>39</v>
      </c>
      <c r="J5" s="16">
        <v>72369147.370000005</v>
      </c>
      <c r="K5" s="16">
        <v>158025404.96542254</v>
      </c>
      <c r="L5" s="17">
        <f t="shared" si="0"/>
        <v>61456986.609999999</v>
      </c>
      <c r="M5" s="17">
        <f t="shared" si="1"/>
        <v>20852355.550000001</v>
      </c>
      <c r="N5" s="18"/>
      <c r="O5"/>
      <c r="P5"/>
      <c r="Q5"/>
    </row>
    <row r="6" spans="1:17" ht="15.6" customHeight="1" x14ac:dyDescent="0.2">
      <c r="A6" s="30" t="s">
        <v>46</v>
      </c>
      <c r="B6" s="15" t="s">
        <v>34</v>
      </c>
      <c r="C6" s="15"/>
      <c r="D6" s="14" t="s">
        <v>47</v>
      </c>
      <c r="E6" s="15" t="s">
        <v>48</v>
      </c>
      <c r="F6" s="15" t="s">
        <v>6</v>
      </c>
      <c r="G6" s="14" t="s">
        <v>49</v>
      </c>
      <c r="H6" s="14" t="s">
        <v>39</v>
      </c>
      <c r="I6" s="14" t="s">
        <v>39</v>
      </c>
      <c r="J6" s="16">
        <v>13829379.07</v>
      </c>
      <c r="K6" s="16">
        <v>29633049.26404231</v>
      </c>
      <c r="L6" s="17">
        <f t="shared" si="0"/>
        <v>11524462.859999999</v>
      </c>
      <c r="M6" s="17">
        <f t="shared" si="1"/>
        <v>3910250.24</v>
      </c>
      <c r="N6" s="18"/>
      <c r="O6"/>
      <c r="P6"/>
      <c r="Q6"/>
    </row>
    <row r="7" spans="1:17" x14ac:dyDescent="0.2">
      <c r="A7" s="30" t="s">
        <v>50</v>
      </c>
      <c r="B7" s="15" t="s">
        <v>34</v>
      </c>
      <c r="C7" s="15"/>
      <c r="D7" s="14" t="s">
        <v>51</v>
      </c>
      <c r="E7" s="15" t="s">
        <v>3</v>
      </c>
      <c r="F7" s="15" t="s">
        <v>3</v>
      </c>
      <c r="G7" s="14" t="s">
        <v>52</v>
      </c>
      <c r="H7" s="14" t="s">
        <v>39</v>
      </c>
      <c r="I7" s="14" t="s">
        <v>39</v>
      </c>
      <c r="J7" s="16">
        <v>4271740.47</v>
      </c>
      <c r="K7" s="16">
        <v>9195430.0648647752</v>
      </c>
      <c r="L7" s="17">
        <f t="shared" si="0"/>
        <v>3576155.5</v>
      </c>
      <c r="M7" s="17">
        <f t="shared" si="1"/>
        <v>1213389.56</v>
      </c>
      <c r="N7" s="18"/>
      <c r="O7"/>
      <c r="P7"/>
      <c r="Q7"/>
    </row>
    <row r="8" spans="1:17" x14ac:dyDescent="0.2">
      <c r="A8" s="30" t="s">
        <v>53</v>
      </c>
      <c r="B8" s="15" t="s">
        <v>34</v>
      </c>
      <c r="C8" s="15"/>
      <c r="D8" s="14" t="s">
        <v>54</v>
      </c>
      <c r="E8" s="15" t="s">
        <v>4</v>
      </c>
      <c r="F8" s="15" t="s">
        <v>4</v>
      </c>
      <c r="G8" s="14" t="s">
        <v>55</v>
      </c>
      <c r="H8" s="14" t="s">
        <v>39</v>
      </c>
      <c r="I8" s="14" t="s">
        <v>39</v>
      </c>
      <c r="J8" s="16">
        <v>27376632.260000002</v>
      </c>
      <c r="K8" s="16">
        <v>58611465.671709932</v>
      </c>
      <c r="L8" s="17">
        <f t="shared" si="0"/>
        <v>22794335.260000002</v>
      </c>
      <c r="M8" s="17">
        <f t="shared" si="1"/>
        <v>7734117.9500000002</v>
      </c>
      <c r="N8" s="18"/>
      <c r="O8"/>
      <c r="P8"/>
      <c r="Q8"/>
    </row>
    <row r="9" spans="1:17" ht="15.6" customHeight="1" x14ac:dyDescent="0.2">
      <c r="A9" s="30" t="s">
        <v>56</v>
      </c>
      <c r="B9" s="15" t="s">
        <v>34</v>
      </c>
      <c r="C9" s="15"/>
      <c r="D9" s="14" t="s">
        <v>57</v>
      </c>
      <c r="E9" s="15" t="s">
        <v>6</v>
      </c>
      <c r="F9" s="15" t="s">
        <v>6</v>
      </c>
      <c r="G9" s="14" t="s">
        <v>58</v>
      </c>
      <c r="H9" s="14" t="s">
        <v>39</v>
      </c>
      <c r="I9" s="14" t="s">
        <v>39</v>
      </c>
      <c r="J9" s="16">
        <v>17280326.289999999</v>
      </c>
      <c r="K9" s="16">
        <v>37353820.700301029</v>
      </c>
      <c r="L9" s="17">
        <f t="shared" si="0"/>
        <v>14527115.17</v>
      </c>
      <c r="M9" s="17">
        <f t="shared" si="1"/>
        <v>4929050.17</v>
      </c>
      <c r="N9" s="18"/>
      <c r="O9"/>
      <c r="P9"/>
      <c r="Q9"/>
    </row>
    <row r="10" spans="1:17" ht="15.6" customHeight="1" x14ac:dyDescent="0.2">
      <c r="A10" s="30" t="s">
        <v>59</v>
      </c>
      <c r="B10" s="15" t="s">
        <v>34</v>
      </c>
      <c r="C10" s="15"/>
      <c r="D10" s="14" t="s">
        <v>60</v>
      </c>
      <c r="E10" s="15" t="s">
        <v>4</v>
      </c>
      <c r="F10" s="15" t="s">
        <v>4</v>
      </c>
      <c r="G10" s="14" t="s">
        <v>61</v>
      </c>
      <c r="H10" s="14" t="s">
        <v>39</v>
      </c>
      <c r="I10" s="14" t="s">
        <v>39</v>
      </c>
      <c r="J10" s="16">
        <v>25556371.399999999</v>
      </c>
      <c r="K10" s="16">
        <v>54965551.331051275</v>
      </c>
      <c r="L10" s="17">
        <f t="shared" si="0"/>
        <v>21376418.260000002</v>
      </c>
      <c r="M10" s="17">
        <f t="shared" si="1"/>
        <v>7253018.71</v>
      </c>
      <c r="N10" s="18"/>
      <c r="O10"/>
      <c r="P10"/>
      <c r="Q10"/>
    </row>
    <row r="11" spans="1:17" ht="15.6" customHeight="1" x14ac:dyDescent="0.2">
      <c r="A11" s="30" t="s">
        <v>62</v>
      </c>
      <c r="B11" s="15" t="s">
        <v>34</v>
      </c>
      <c r="C11" s="15"/>
      <c r="D11" s="14" t="s">
        <v>63</v>
      </c>
      <c r="E11" s="15" t="s">
        <v>64</v>
      </c>
      <c r="F11" s="15" t="s">
        <v>7</v>
      </c>
      <c r="G11" s="14" t="s">
        <v>65</v>
      </c>
      <c r="H11" s="14" t="s">
        <v>39</v>
      </c>
      <c r="I11" s="14" t="s">
        <v>39</v>
      </c>
      <c r="J11" s="16">
        <v>6109563.0599999996</v>
      </c>
      <c r="K11" s="16">
        <v>11097968.180186501</v>
      </c>
      <c r="L11" s="17">
        <f t="shared" si="0"/>
        <v>4316063.49</v>
      </c>
      <c r="M11" s="17">
        <f t="shared" si="1"/>
        <v>1464440.34</v>
      </c>
      <c r="N11" s="18"/>
      <c r="O11"/>
      <c r="P11"/>
      <c r="Q11"/>
    </row>
    <row r="12" spans="1:17" ht="15.6" customHeight="1" x14ac:dyDescent="0.2">
      <c r="A12" s="30" t="s">
        <v>66</v>
      </c>
      <c r="B12" s="15" t="s">
        <v>34</v>
      </c>
      <c r="C12" s="15"/>
      <c r="D12" s="14" t="s">
        <v>67</v>
      </c>
      <c r="E12" s="15" t="s">
        <v>14</v>
      </c>
      <c r="F12" s="15" t="s">
        <v>14</v>
      </c>
      <c r="G12" s="14" t="s">
        <v>68</v>
      </c>
      <c r="H12" s="14" t="s">
        <v>39</v>
      </c>
      <c r="I12" s="14" t="s">
        <v>39</v>
      </c>
      <c r="J12" s="16">
        <v>17659664.949999999</v>
      </c>
      <c r="K12" s="16">
        <v>37709284.665475368</v>
      </c>
      <c r="L12" s="17">
        <f t="shared" si="0"/>
        <v>14665357.15</v>
      </c>
      <c r="M12" s="17">
        <f t="shared" si="1"/>
        <v>4975955.68</v>
      </c>
      <c r="N12" s="18"/>
      <c r="O12"/>
      <c r="P12"/>
      <c r="Q12"/>
    </row>
    <row r="13" spans="1:17" ht="15.6" customHeight="1" x14ac:dyDescent="0.2">
      <c r="A13" s="30" t="s">
        <v>69</v>
      </c>
      <c r="B13" s="15" t="s">
        <v>34</v>
      </c>
      <c r="C13" s="15"/>
      <c r="D13" s="14" t="s">
        <v>70</v>
      </c>
      <c r="E13" s="15" t="s">
        <v>71</v>
      </c>
      <c r="F13" s="15" t="s">
        <v>15</v>
      </c>
      <c r="G13" s="14" t="s">
        <v>72</v>
      </c>
      <c r="H13" s="14" t="s">
        <v>39</v>
      </c>
      <c r="I13" s="14" t="s">
        <v>39</v>
      </c>
      <c r="J13" s="16">
        <v>9260915.8599999994</v>
      </c>
      <c r="K13" s="16">
        <v>19975857.379826862</v>
      </c>
      <c r="L13" s="17">
        <f t="shared" si="0"/>
        <v>7768725.54</v>
      </c>
      <c r="M13" s="17">
        <f t="shared" si="1"/>
        <v>2635928.5699999998</v>
      </c>
      <c r="N13" s="18"/>
      <c r="O13"/>
      <c r="P13"/>
      <c r="Q13"/>
    </row>
    <row r="14" spans="1:17" ht="15.6" customHeight="1" x14ac:dyDescent="0.2">
      <c r="A14" s="30" t="s">
        <v>73</v>
      </c>
      <c r="B14" s="15" t="s">
        <v>34</v>
      </c>
      <c r="C14" s="15"/>
      <c r="D14" s="14" t="s">
        <v>74</v>
      </c>
      <c r="E14" s="15" t="s">
        <v>75</v>
      </c>
      <c r="F14" s="15" t="s">
        <v>4</v>
      </c>
      <c r="G14" s="14" t="s">
        <v>76</v>
      </c>
      <c r="H14" s="14" t="s">
        <v>39</v>
      </c>
      <c r="I14" s="14" t="s">
        <v>39</v>
      </c>
      <c r="J14" s="16">
        <v>3607526.9299999997</v>
      </c>
      <c r="K14" s="16">
        <v>7743057.659898974</v>
      </c>
      <c r="L14" s="17">
        <f t="shared" si="0"/>
        <v>3011319.54</v>
      </c>
      <c r="M14" s="17">
        <f t="shared" si="1"/>
        <v>1021740.71</v>
      </c>
      <c r="N14" s="18"/>
      <c r="O14"/>
      <c r="P14"/>
      <c r="Q14"/>
    </row>
    <row r="15" spans="1:17" ht="15.6" customHeight="1" x14ac:dyDescent="0.2">
      <c r="A15" s="30" t="s">
        <v>77</v>
      </c>
      <c r="B15" s="15" t="s">
        <v>34</v>
      </c>
      <c r="C15" s="15"/>
      <c r="D15" s="14" t="s">
        <v>78</v>
      </c>
      <c r="E15" s="15" t="s">
        <v>79</v>
      </c>
      <c r="F15" s="15" t="s">
        <v>14</v>
      </c>
      <c r="G15" s="14" t="s">
        <v>80</v>
      </c>
      <c r="H15" s="14" t="s">
        <v>39</v>
      </c>
      <c r="I15" s="14" t="s">
        <v>39</v>
      </c>
      <c r="J15" s="16">
        <v>9344808.5600000005</v>
      </c>
      <c r="K15" s="16">
        <v>20178198.936584014</v>
      </c>
      <c r="L15" s="17">
        <f t="shared" si="0"/>
        <v>7847417.3300000001</v>
      </c>
      <c r="M15" s="17">
        <f t="shared" si="1"/>
        <v>2662628.7000000002</v>
      </c>
      <c r="N15" s="18"/>
      <c r="O15"/>
      <c r="P15"/>
      <c r="Q15"/>
    </row>
    <row r="16" spans="1:17" ht="15.6" customHeight="1" x14ac:dyDescent="0.2">
      <c r="A16" s="30" t="s">
        <v>81</v>
      </c>
      <c r="B16" s="15" t="s">
        <v>34</v>
      </c>
      <c r="C16" s="15"/>
      <c r="D16" s="14" t="s">
        <v>82</v>
      </c>
      <c r="E16" s="15" t="s">
        <v>13</v>
      </c>
      <c r="F16" s="15" t="s">
        <v>13</v>
      </c>
      <c r="G16" s="14" t="s">
        <v>83</v>
      </c>
      <c r="H16" s="14" t="s">
        <v>39</v>
      </c>
      <c r="I16" s="14" t="s">
        <v>39</v>
      </c>
      <c r="J16" s="16">
        <v>16960140.91</v>
      </c>
      <c r="K16" s="16">
        <v>28800315.198819749</v>
      </c>
      <c r="L16" s="17">
        <f t="shared" si="0"/>
        <v>11200607.810000001</v>
      </c>
      <c r="M16" s="17">
        <f t="shared" si="1"/>
        <v>3800366.22</v>
      </c>
      <c r="N16" s="18"/>
      <c r="O16"/>
      <c r="P16"/>
      <c r="Q16"/>
    </row>
    <row r="17" spans="1:17" ht="15.6" customHeight="1" x14ac:dyDescent="0.2">
      <c r="A17" s="30" t="s">
        <v>84</v>
      </c>
      <c r="B17" s="15" t="s">
        <v>34</v>
      </c>
      <c r="C17" s="15"/>
      <c r="D17" s="14" t="s">
        <v>85</v>
      </c>
      <c r="E17" s="15" t="s">
        <v>86</v>
      </c>
      <c r="F17" s="15" t="s">
        <v>11</v>
      </c>
      <c r="G17" s="14" t="s">
        <v>87</v>
      </c>
      <c r="H17" s="14" t="s">
        <v>39</v>
      </c>
      <c r="I17" s="14" t="s">
        <v>39</v>
      </c>
      <c r="J17" s="16">
        <v>14729007.15</v>
      </c>
      <c r="K17" s="16">
        <v>31994721.870866586</v>
      </c>
      <c r="L17" s="17">
        <f t="shared" si="0"/>
        <v>12442930.890000001</v>
      </c>
      <c r="M17" s="17">
        <f t="shared" si="1"/>
        <v>4221886.45</v>
      </c>
      <c r="N17" s="18"/>
      <c r="O17"/>
      <c r="P17"/>
      <c r="Q17"/>
    </row>
    <row r="18" spans="1:17" ht="15.6" customHeight="1" x14ac:dyDescent="0.2">
      <c r="A18" s="30" t="s">
        <v>88</v>
      </c>
      <c r="B18" s="15" t="s">
        <v>34</v>
      </c>
      <c r="C18" s="15"/>
      <c r="D18" s="14" t="s">
        <v>89</v>
      </c>
      <c r="E18" s="15" t="s">
        <v>6</v>
      </c>
      <c r="F18" s="15" t="s">
        <v>6</v>
      </c>
      <c r="G18" s="14" t="s">
        <v>90</v>
      </c>
      <c r="H18" s="14" t="s">
        <v>39</v>
      </c>
      <c r="I18" s="14" t="s">
        <v>39</v>
      </c>
      <c r="J18" s="16">
        <v>249464.65999999997</v>
      </c>
      <c r="K18" s="16">
        <v>545608.14106286759</v>
      </c>
      <c r="L18" s="17">
        <f t="shared" si="0"/>
        <v>212190.13</v>
      </c>
      <c r="M18" s="17">
        <f t="shared" si="1"/>
        <v>71996.11</v>
      </c>
      <c r="N18" s="18"/>
      <c r="O18"/>
      <c r="P18"/>
      <c r="Q18"/>
    </row>
    <row r="19" spans="1:17" ht="15.6" customHeight="1" x14ac:dyDescent="0.2">
      <c r="A19" s="30" t="s">
        <v>91</v>
      </c>
      <c r="B19" s="15" t="s">
        <v>34</v>
      </c>
      <c r="C19" s="15"/>
      <c r="D19" s="14" t="s">
        <v>92</v>
      </c>
      <c r="E19" s="15" t="s">
        <v>4</v>
      </c>
      <c r="F19" s="15" t="s">
        <v>4</v>
      </c>
      <c r="G19" s="14" t="s">
        <v>93</v>
      </c>
      <c r="H19" s="14" t="s">
        <v>39</v>
      </c>
      <c r="I19" s="14" t="s">
        <v>39</v>
      </c>
      <c r="J19" s="16">
        <v>5355472.21</v>
      </c>
      <c r="K19" s="16">
        <v>11559079.488248728</v>
      </c>
      <c r="L19" s="17">
        <f t="shared" si="0"/>
        <v>4495392.32</v>
      </c>
      <c r="M19" s="17">
        <f t="shared" si="1"/>
        <v>1525286.61</v>
      </c>
      <c r="N19" s="18"/>
      <c r="O19"/>
      <c r="P19"/>
      <c r="Q19"/>
    </row>
    <row r="20" spans="1:17" ht="15" customHeight="1" x14ac:dyDescent="0.2">
      <c r="A20" s="30" t="s">
        <v>94</v>
      </c>
      <c r="B20" s="15" t="s">
        <v>34</v>
      </c>
      <c r="C20" s="15"/>
      <c r="D20" s="14" t="s">
        <v>95</v>
      </c>
      <c r="E20" s="15" t="s">
        <v>96</v>
      </c>
      <c r="F20" s="15" t="s">
        <v>4</v>
      </c>
      <c r="G20" s="14" t="s">
        <v>97</v>
      </c>
      <c r="H20" s="14" t="s">
        <v>39</v>
      </c>
      <c r="I20" s="14" t="s">
        <v>39</v>
      </c>
      <c r="J20" s="16">
        <v>3224578.32</v>
      </c>
      <c r="K20" s="16">
        <v>5950097.9196200203</v>
      </c>
      <c r="L20" s="17">
        <f t="shared" si="0"/>
        <v>2314027.21</v>
      </c>
      <c r="M20" s="17">
        <f t="shared" si="1"/>
        <v>785149.43</v>
      </c>
      <c r="N20" s="18"/>
      <c r="O20"/>
      <c r="P20"/>
      <c r="Q20"/>
    </row>
    <row r="21" spans="1:17" ht="15" customHeight="1" x14ac:dyDescent="0.2">
      <c r="A21" s="30" t="s">
        <v>98</v>
      </c>
      <c r="B21" s="15" t="s">
        <v>99</v>
      </c>
      <c r="C21" s="15" t="s">
        <v>35</v>
      </c>
      <c r="D21" s="14" t="s">
        <v>100</v>
      </c>
      <c r="E21" s="15" t="s">
        <v>101</v>
      </c>
      <c r="F21" s="15" t="s">
        <v>6</v>
      </c>
      <c r="G21" s="14" t="s">
        <v>102</v>
      </c>
      <c r="H21" s="14" t="s">
        <v>39</v>
      </c>
      <c r="I21" s="14" t="s">
        <v>39</v>
      </c>
      <c r="J21" s="16">
        <v>2009712.1099999999</v>
      </c>
      <c r="K21" s="16">
        <v>2243687.4038465279</v>
      </c>
      <c r="L21" s="17">
        <f t="shared" si="0"/>
        <v>872582.9</v>
      </c>
      <c r="M21" s="17">
        <f t="shared" si="1"/>
        <v>296067.37</v>
      </c>
      <c r="N21" s="18"/>
      <c r="O21"/>
      <c r="P21"/>
      <c r="Q21"/>
    </row>
    <row r="22" spans="1:17" ht="15" customHeight="1" x14ac:dyDescent="0.2">
      <c r="A22" s="30" t="s">
        <v>103</v>
      </c>
      <c r="B22" s="15" t="s">
        <v>99</v>
      </c>
      <c r="C22" s="15" t="s">
        <v>35</v>
      </c>
      <c r="D22" s="14" t="s">
        <v>104</v>
      </c>
      <c r="E22" s="15" t="s">
        <v>105</v>
      </c>
      <c r="F22" s="15" t="s">
        <v>12</v>
      </c>
      <c r="G22" s="14" t="s">
        <v>106</v>
      </c>
      <c r="H22" s="14" t="s">
        <v>39</v>
      </c>
      <c r="I22" s="14" t="s">
        <v>39</v>
      </c>
      <c r="J22" s="16">
        <v>123952.15</v>
      </c>
      <c r="K22" s="16">
        <v>140745.1891627264</v>
      </c>
      <c r="L22" s="17">
        <f t="shared" si="0"/>
        <v>54736.61</v>
      </c>
      <c r="M22" s="17">
        <f t="shared" si="1"/>
        <v>18572.13</v>
      </c>
      <c r="N22" s="18"/>
      <c r="O22"/>
      <c r="P22"/>
      <c r="Q22"/>
    </row>
    <row r="23" spans="1:17" ht="15" customHeight="1" x14ac:dyDescent="0.2">
      <c r="A23" s="30" t="s">
        <v>107</v>
      </c>
      <c r="B23" s="15" t="s">
        <v>34</v>
      </c>
      <c r="C23" s="15" t="s">
        <v>35</v>
      </c>
      <c r="D23" s="14" t="s">
        <v>108</v>
      </c>
      <c r="E23" s="15" t="s">
        <v>109</v>
      </c>
      <c r="F23" s="15" t="s">
        <v>10</v>
      </c>
      <c r="G23" s="14" t="s">
        <v>110</v>
      </c>
      <c r="H23" s="14" t="s">
        <v>39</v>
      </c>
      <c r="I23" s="14" t="s">
        <v>39</v>
      </c>
      <c r="J23" s="16">
        <v>1342649.3199999998</v>
      </c>
      <c r="K23" s="16">
        <v>1505390.4266275838</v>
      </c>
      <c r="L23" s="17">
        <f t="shared" si="0"/>
        <v>585454.97</v>
      </c>
      <c r="M23" s="17">
        <f t="shared" si="1"/>
        <v>198644.87</v>
      </c>
      <c r="N23" s="18"/>
      <c r="O23"/>
      <c r="P23"/>
      <c r="Q23"/>
    </row>
    <row r="24" spans="1:17" ht="15" customHeight="1" x14ac:dyDescent="0.2">
      <c r="A24" s="30" t="s">
        <v>111</v>
      </c>
      <c r="B24" s="15" t="s">
        <v>99</v>
      </c>
      <c r="C24" s="15" t="s">
        <v>35</v>
      </c>
      <c r="D24" s="14" t="s">
        <v>112</v>
      </c>
      <c r="E24" s="15" t="s">
        <v>113</v>
      </c>
      <c r="F24" s="15" t="s">
        <v>13</v>
      </c>
      <c r="G24" s="14" t="s">
        <v>114</v>
      </c>
      <c r="H24" s="14" t="s">
        <v>39</v>
      </c>
      <c r="I24" s="14" t="s">
        <v>39</v>
      </c>
      <c r="J24" s="16">
        <v>1302944.54</v>
      </c>
      <c r="K24" s="16">
        <v>1493208.0924900607</v>
      </c>
      <c r="L24" s="17">
        <f t="shared" si="0"/>
        <v>580717.18999999994</v>
      </c>
      <c r="M24" s="17">
        <f t="shared" si="1"/>
        <v>197037.34</v>
      </c>
      <c r="N24" s="18"/>
      <c r="O24"/>
      <c r="P24"/>
      <c r="Q24"/>
    </row>
    <row r="25" spans="1:17" ht="15" customHeight="1" x14ac:dyDescent="0.2">
      <c r="A25" s="30" t="s">
        <v>115</v>
      </c>
      <c r="B25" s="15" t="s">
        <v>99</v>
      </c>
      <c r="C25" s="15" t="s">
        <v>35</v>
      </c>
      <c r="D25" s="14" t="s">
        <v>116</v>
      </c>
      <c r="E25" s="15" t="s">
        <v>117</v>
      </c>
      <c r="F25" s="15" t="s">
        <v>12</v>
      </c>
      <c r="G25" s="14" t="s">
        <v>118</v>
      </c>
      <c r="H25" s="14" t="s">
        <v>39</v>
      </c>
      <c r="I25" s="14" t="s">
        <v>39</v>
      </c>
      <c r="J25" s="16">
        <v>246002.06</v>
      </c>
      <c r="K25" s="16">
        <v>275833.19269614079</v>
      </c>
      <c r="L25" s="17">
        <f t="shared" si="0"/>
        <v>107273.11</v>
      </c>
      <c r="M25" s="17">
        <f t="shared" si="1"/>
        <v>36397.760000000002</v>
      </c>
      <c r="N25" s="18"/>
      <c r="O25"/>
      <c r="P25"/>
      <c r="Q25"/>
    </row>
    <row r="26" spans="1:17" ht="15" customHeight="1" x14ac:dyDescent="0.2">
      <c r="A26" s="30" t="s">
        <v>119</v>
      </c>
      <c r="B26" s="15" t="s">
        <v>99</v>
      </c>
      <c r="C26" s="15" t="s">
        <v>35</v>
      </c>
      <c r="D26" s="14" t="s">
        <v>120</v>
      </c>
      <c r="E26" s="15" t="s">
        <v>121</v>
      </c>
      <c r="F26" s="15" t="s">
        <v>8</v>
      </c>
      <c r="G26" s="14" t="s">
        <v>122</v>
      </c>
      <c r="H26" s="14" t="s">
        <v>39</v>
      </c>
      <c r="I26" s="14" t="s">
        <v>39</v>
      </c>
      <c r="J26" s="16">
        <v>265305.89</v>
      </c>
      <c r="K26" s="16">
        <v>198409.29642311682</v>
      </c>
      <c r="L26" s="17">
        <f t="shared" si="0"/>
        <v>77162.509999999995</v>
      </c>
      <c r="M26" s="17">
        <f t="shared" si="1"/>
        <v>26181.23</v>
      </c>
      <c r="N26" s="18"/>
      <c r="O26"/>
      <c r="P26"/>
      <c r="Q26"/>
    </row>
    <row r="27" spans="1:17" ht="15" customHeight="1" x14ac:dyDescent="0.2">
      <c r="A27" s="30" t="s">
        <v>123</v>
      </c>
      <c r="B27" s="15" t="s">
        <v>34</v>
      </c>
      <c r="C27" s="15"/>
      <c r="D27" s="14" t="s">
        <v>124</v>
      </c>
      <c r="E27" s="15" t="s">
        <v>14</v>
      </c>
      <c r="F27" s="15" t="s">
        <v>14</v>
      </c>
      <c r="G27" s="14" t="s">
        <v>125</v>
      </c>
      <c r="H27" s="14" t="s">
        <v>39</v>
      </c>
      <c r="I27" s="14" t="s">
        <v>39</v>
      </c>
      <c r="J27" s="16">
        <v>11966814.32</v>
      </c>
      <c r="K27" s="16">
        <v>26074402.345307998</v>
      </c>
      <c r="L27" s="17">
        <f t="shared" si="0"/>
        <v>10140484.66</v>
      </c>
      <c r="M27" s="17">
        <f t="shared" si="1"/>
        <v>3440666.44</v>
      </c>
      <c r="N27" s="18"/>
      <c r="O27"/>
      <c r="P27"/>
      <c r="Q27"/>
    </row>
    <row r="28" spans="1:17" ht="15" customHeight="1" x14ac:dyDescent="0.2">
      <c r="A28" s="30" t="s">
        <v>126</v>
      </c>
      <c r="B28" s="15" t="s">
        <v>127</v>
      </c>
      <c r="C28" s="15"/>
      <c r="D28" s="14" t="s">
        <v>128</v>
      </c>
      <c r="E28" s="15" t="s">
        <v>6</v>
      </c>
      <c r="F28" s="15" t="s">
        <v>6</v>
      </c>
      <c r="G28" s="14" t="s">
        <v>129</v>
      </c>
      <c r="H28" s="14" t="s">
        <v>39</v>
      </c>
      <c r="I28" s="14" t="s">
        <v>39</v>
      </c>
      <c r="J28" s="16">
        <v>3767289.903777726</v>
      </c>
      <c r="K28" s="16">
        <v>4265595.3737777257</v>
      </c>
      <c r="L28" s="17">
        <f t="shared" si="0"/>
        <v>1658914.51</v>
      </c>
      <c r="M28" s="17">
        <f t="shared" si="1"/>
        <v>562869.68999999994</v>
      </c>
      <c r="N28" s="18"/>
      <c r="O28"/>
      <c r="P28"/>
      <c r="Q28"/>
    </row>
    <row r="29" spans="1:17" ht="15" customHeight="1" x14ac:dyDescent="0.2">
      <c r="A29" s="30" t="s">
        <v>130</v>
      </c>
      <c r="B29" s="15" t="s">
        <v>131</v>
      </c>
      <c r="C29" s="15"/>
      <c r="D29" s="14" t="s">
        <v>132</v>
      </c>
      <c r="E29" s="15" t="s">
        <v>14</v>
      </c>
      <c r="F29" s="15" t="s">
        <v>14</v>
      </c>
      <c r="G29" s="14" t="s">
        <v>133</v>
      </c>
      <c r="H29" s="14" t="s">
        <v>39</v>
      </c>
      <c r="I29" s="14" t="s">
        <v>39</v>
      </c>
      <c r="J29" s="16">
        <v>16454.810000000001</v>
      </c>
      <c r="K29" s="16">
        <v>0</v>
      </c>
      <c r="L29" s="17">
        <f t="shared" si="0"/>
        <v>0</v>
      </c>
      <c r="M29" s="17">
        <f t="shared" si="1"/>
        <v>0</v>
      </c>
      <c r="N29" s="18"/>
      <c r="O29"/>
      <c r="P29"/>
      <c r="Q29"/>
    </row>
    <row r="30" spans="1:17" ht="15" customHeight="1" x14ac:dyDescent="0.2">
      <c r="A30" s="30" t="s">
        <v>134</v>
      </c>
      <c r="B30" s="15" t="s">
        <v>127</v>
      </c>
      <c r="C30" s="15"/>
      <c r="D30" s="14" t="s">
        <v>135</v>
      </c>
      <c r="E30" s="15" t="s">
        <v>15</v>
      </c>
      <c r="F30" s="15" t="s">
        <v>15</v>
      </c>
      <c r="G30" s="14" t="s">
        <v>136</v>
      </c>
      <c r="H30" s="14" t="s">
        <v>39</v>
      </c>
      <c r="I30" s="14" t="s">
        <v>39</v>
      </c>
      <c r="J30" s="16">
        <v>854143.95</v>
      </c>
      <c r="K30" s="16">
        <v>147726.5</v>
      </c>
      <c r="L30" s="17">
        <f t="shared" si="0"/>
        <v>57451.68</v>
      </c>
      <c r="M30" s="17">
        <f t="shared" si="1"/>
        <v>19493.349999999999</v>
      </c>
      <c r="N30" s="18"/>
      <c r="O30"/>
      <c r="P30"/>
      <c r="Q30"/>
    </row>
    <row r="31" spans="1:17" ht="15" customHeight="1" x14ac:dyDescent="0.2">
      <c r="A31" s="30" t="s">
        <v>137</v>
      </c>
      <c r="B31" s="15" t="s">
        <v>127</v>
      </c>
      <c r="C31" s="15"/>
      <c r="D31" s="14" t="s">
        <v>138</v>
      </c>
      <c r="E31" s="15" t="s">
        <v>139</v>
      </c>
      <c r="F31" s="15" t="s">
        <v>12</v>
      </c>
      <c r="G31" s="14" t="s">
        <v>140</v>
      </c>
      <c r="H31" s="14" t="s">
        <v>39</v>
      </c>
      <c r="I31" s="14" t="s">
        <v>39</v>
      </c>
      <c r="J31" s="16">
        <v>1711692.7800000003</v>
      </c>
      <c r="K31" s="16">
        <v>959174.1</v>
      </c>
      <c r="L31" s="17">
        <f t="shared" si="0"/>
        <v>373028.31</v>
      </c>
      <c r="M31" s="17">
        <f t="shared" si="1"/>
        <v>126568.5</v>
      </c>
      <c r="N31" s="18"/>
      <c r="O31"/>
      <c r="P31"/>
      <c r="Q31"/>
    </row>
    <row r="32" spans="1:17" ht="15" customHeight="1" x14ac:dyDescent="0.2">
      <c r="A32" s="30" t="s">
        <v>141</v>
      </c>
      <c r="B32" s="15" t="s">
        <v>127</v>
      </c>
      <c r="C32" s="15"/>
      <c r="D32" s="14" t="s">
        <v>142</v>
      </c>
      <c r="E32" s="15" t="s">
        <v>143</v>
      </c>
      <c r="F32" s="15" t="s">
        <v>12</v>
      </c>
      <c r="G32" s="14" t="s">
        <v>144</v>
      </c>
      <c r="H32" s="14" t="s">
        <v>39</v>
      </c>
      <c r="I32" s="14" t="s">
        <v>39</v>
      </c>
      <c r="J32" s="16">
        <v>795335.40999999992</v>
      </c>
      <c r="K32" s="16">
        <v>370408.9</v>
      </c>
      <c r="L32" s="17">
        <f t="shared" si="0"/>
        <v>144054.14000000001</v>
      </c>
      <c r="M32" s="17">
        <f t="shared" si="1"/>
        <v>48877.56</v>
      </c>
      <c r="N32" s="18"/>
      <c r="O32"/>
      <c r="P32"/>
      <c r="Q32"/>
    </row>
    <row r="33" spans="1:17" ht="15" customHeight="1" x14ac:dyDescent="0.2">
      <c r="A33" s="30" t="s">
        <v>145</v>
      </c>
      <c r="B33" s="15" t="s">
        <v>131</v>
      </c>
      <c r="C33" s="15"/>
      <c r="D33" s="14" t="s">
        <v>146</v>
      </c>
      <c r="E33" s="15" t="s">
        <v>6</v>
      </c>
      <c r="F33" s="15" t="s">
        <v>6</v>
      </c>
      <c r="G33" s="14" t="s">
        <v>147</v>
      </c>
      <c r="H33" s="14" t="s">
        <v>39</v>
      </c>
      <c r="I33" s="14" t="s">
        <v>39</v>
      </c>
      <c r="J33" s="16">
        <v>5312.63</v>
      </c>
      <c r="K33" s="16">
        <v>0</v>
      </c>
      <c r="L33" s="17">
        <f t="shared" si="0"/>
        <v>0</v>
      </c>
      <c r="M33" s="17">
        <f t="shared" si="1"/>
        <v>0</v>
      </c>
      <c r="N33" s="18"/>
      <c r="O33"/>
      <c r="P33"/>
      <c r="Q33"/>
    </row>
    <row r="34" spans="1:17" ht="15" customHeight="1" x14ac:dyDescent="0.2">
      <c r="A34" s="30" t="s">
        <v>148</v>
      </c>
      <c r="B34" s="15" t="s">
        <v>127</v>
      </c>
      <c r="C34" s="15"/>
      <c r="D34" s="14" t="s">
        <v>149</v>
      </c>
      <c r="E34" s="15" t="s">
        <v>64</v>
      </c>
      <c r="F34" s="15" t="s">
        <v>7</v>
      </c>
      <c r="G34" s="14" t="s">
        <v>150</v>
      </c>
      <c r="H34" s="14" t="s">
        <v>39</v>
      </c>
      <c r="I34" s="14" t="s">
        <v>39</v>
      </c>
      <c r="J34" s="16">
        <v>539248.29</v>
      </c>
      <c r="K34" s="16">
        <v>338110</v>
      </c>
      <c r="L34" s="17">
        <f t="shared" si="0"/>
        <v>131492.91</v>
      </c>
      <c r="M34" s="17">
        <f t="shared" si="1"/>
        <v>44615.54</v>
      </c>
      <c r="N34" s="18"/>
      <c r="O34"/>
      <c r="P34"/>
      <c r="Q34"/>
    </row>
    <row r="35" spans="1:17" x14ac:dyDescent="0.2">
      <c r="A35" s="30" t="s">
        <v>151</v>
      </c>
      <c r="B35" s="15" t="s">
        <v>131</v>
      </c>
      <c r="C35" s="15"/>
      <c r="D35" s="14" t="s">
        <v>152</v>
      </c>
      <c r="E35" s="15" t="s">
        <v>3</v>
      </c>
      <c r="F35" s="15" t="s">
        <v>3</v>
      </c>
      <c r="G35" s="14" t="s">
        <v>153</v>
      </c>
      <c r="H35" s="14" t="s">
        <v>39</v>
      </c>
      <c r="I35" s="14" t="s">
        <v>39</v>
      </c>
      <c r="J35" s="16">
        <v>147558.05000000002</v>
      </c>
      <c r="K35" s="16">
        <v>337944.04410798085</v>
      </c>
      <c r="L35" s="17">
        <f t="shared" si="0"/>
        <v>131428.37</v>
      </c>
      <c r="M35" s="17">
        <f t="shared" si="1"/>
        <v>44593.64</v>
      </c>
      <c r="N35" s="18"/>
      <c r="O35"/>
      <c r="P35"/>
      <c r="Q35"/>
    </row>
    <row r="36" spans="1:17" x14ac:dyDescent="0.2">
      <c r="A36" s="30" t="s">
        <v>154</v>
      </c>
      <c r="B36" s="15" t="s">
        <v>99</v>
      </c>
      <c r="C36" s="15" t="s">
        <v>35</v>
      </c>
      <c r="D36" s="14" t="s">
        <v>155</v>
      </c>
      <c r="E36" s="15" t="s">
        <v>156</v>
      </c>
      <c r="F36" s="15" t="s">
        <v>6</v>
      </c>
      <c r="G36" s="14" t="s">
        <v>157</v>
      </c>
      <c r="H36" s="14" t="s">
        <v>39</v>
      </c>
      <c r="I36" s="14" t="s">
        <v>39</v>
      </c>
      <c r="J36" s="16">
        <v>622275.66</v>
      </c>
      <c r="K36" s="16">
        <v>693360.87506521598</v>
      </c>
      <c r="L36" s="17">
        <f t="shared" si="0"/>
        <v>269652.02</v>
      </c>
      <c r="M36" s="17">
        <f t="shared" si="1"/>
        <v>91492.93</v>
      </c>
      <c r="N36" s="18"/>
      <c r="O36"/>
      <c r="P36"/>
      <c r="Q36"/>
    </row>
    <row r="37" spans="1:17" x14ac:dyDescent="0.2">
      <c r="A37" s="30" t="s">
        <v>158</v>
      </c>
      <c r="B37" s="15" t="s">
        <v>99</v>
      </c>
      <c r="C37" s="15" t="s">
        <v>35</v>
      </c>
      <c r="D37" s="14" t="s">
        <v>159</v>
      </c>
      <c r="E37" s="15" t="s">
        <v>160</v>
      </c>
      <c r="F37" s="15" t="s">
        <v>12</v>
      </c>
      <c r="G37" s="14" t="s">
        <v>161</v>
      </c>
      <c r="H37" s="14" t="s">
        <v>39</v>
      </c>
      <c r="I37" s="14" t="s">
        <v>39</v>
      </c>
      <c r="J37" s="16">
        <v>649759.56000000006</v>
      </c>
      <c r="K37" s="16">
        <v>713370.83587394562</v>
      </c>
      <c r="L37" s="17">
        <f t="shared" si="0"/>
        <v>277434.01</v>
      </c>
      <c r="M37" s="17">
        <f t="shared" si="1"/>
        <v>94133.35</v>
      </c>
      <c r="N37" s="18"/>
      <c r="O37"/>
      <c r="P37"/>
      <c r="Q37"/>
    </row>
    <row r="38" spans="1:17" x14ac:dyDescent="0.2">
      <c r="A38" s="30" t="s">
        <v>162</v>
      </c>
      <c r="B38" s="15" t="s">
        <v>99</v>
      </c>
      <c r="C38" s="15" t="s">
        <v>35</v>
      </c>
      <c r="D38" s="14" t="s">
        <v>163</v>
      </c>
      <c r="E38" s="15" t="s">
        <v>164</v>
      </c>
      <c r="F38" s="15" t="s">
        <v>12</v>
      </c>
      <c r="G38" s="14" t="s">
        <v>165</v>
      </c>
      <c r="H38" s="14" t="s">
        <v>39</v>
      </c>
      <c r="I38" s="14" t="s">
        <v>39</v>
      </c>
      <c r="J38" s="16">
        <v>481989.68000000005</v>
      </c>
      <c r="K38" s="16">
        <v>547575.91596907517</v>
      </c>
      <c r="L38" s="17">
        <f t="shared" si="0"/>
        <v>212955.41</v>
      </c>
      <c r="M38" s="17">
        <f t="shared" si="1"/>
        <v>72255.77</v>
      </c>
      <c r="N38" s="18"/>
      <c r="O38"/>
      <c r="P38"/>
      <c r="Q38"/>
    </row>
    <row r="39" spans="1:17" x14ac:dyDescent="0.2">
      <c r="A39" s="30" t="s">
        <v>166</v>
      </c>
      <c r="B39" s="15" t="s">
        <v>127</v>
      </c>
      <c r="C39" s="15"/>
      <c r="D39" s="14" t="s">
        <v>167</v>
      </c>
      <c r="E39" s="15" t="s">
        <v>168</v>
      </c>
      <c r="F39" s="15" t="s">
        <v>6</v>
      </c>
      <c r="G39" s="14" t="s">
        <v>169</v>
      </c>
      <c r="H39" s="14" t="s">
        <v>39</v>
      </c>
      <c r="I39" s="14" t="s">
        <v>39</v>
      </c>
      <c r="J39" s="16">
        <v>59495591.149999991</v>
      </c>
      <c r="K39" s="16">
        <v>51753666.241000116</v>
      </c>
      <c r="L39" s="17">
        <f t="shared" si="0"/>
        <v>20127297.719999999</v>
      </c>
      <c r="M39" s="17">
        <f t="shared" si="1"/>
        <v>6829192.1100000003</v>
      </c>
      <c r="N39" s="18"/>
      <c r="O39"/>
      <c r="P39"/>
      <c r="Q39"/>
    </row>
    <row r="40" spans="1:17" x14ac:dyDescent="0.2">
      <c r="A40" s="30" t="s">
        <v>170</v>
      </c>
      <c r="B40" s="15" t="s">
        <v>34</v>
      </c>
      <c r="C40" s="15"/>
      <c r="D40" s="14" t="s">
        <v>171</v>
      </c>
      <c r="E40" s="15" t="s">
        <v>14</v>
      </c>
      <c r="F40" s="15" t="s">
        <v>14</v>
      </c>
      <c r="G40" s="14" t="s">
        <v>172</v>
      </c>
      <c r="H40" s="14" t="s">
        <v>39</v>
      </c>
      <c r="I40" s="14" t="s">
        <v>39</v>
      </c>
      <c r="J40" s="16">
        <v>6552921.1500000004</v>
      </c>
      <c r="K40" s="16">
        <v>14040212.4329623</v>
      </c>
      <c r="L40" s="17">
        <f t="shared" si="0"/>
        <v>5460319.1600000001</v>
      </c>
      <c r="M40" s="17">
        <f t="shared" si="1"/>
        <v>1852686.29</v>
      </c>
      <c r="N40" s="18"/>
      <c r="O40"/>
      <c r="P40"/>
      <c r="Q40"/>
    </row>
    <row r="41" spans="1:17" x14ac:dyDescent="0.2">
      <c r="A41" s="30" t="s">
        <v>173</v>
      </c>
      <c r="B41" s="15" t="s">
        <v>34</v>
      </c>
      <c r="C41" s="15"/>
      <c r="D41" s="14" t="s">
        <v>174</v>
      </c>
      <c r="E41" s="15" t="s">
        <v>175</v>
      </c>
      <c r="F41" s="15" t="s">
        <v>11</v>
      </c>
      <c r="G41" s="14" t="s">
        <v>176</v>
      </c>
      <c r="H41" s="14" t="s">
        <v>39</v>
      </c>
      <c r="I41" s="14" t="s">
        <v>39</v>
      </c>
      <c r="J41" s="16">
        <v>32817559.700000003</v>
      </c>
      <c r="K41" s="16">
        <v>70539803.002053201</v>
      </c>
      <c r="L41" s="17">
        <f t="shared" si="0"/>
        <v>27433334.079999998</v>
      </c>
      <c r="M41" s="17">
        <f t="shared" si="1"/>
        <v>9308130.25</v>
      </c>
      <c r="N41" s="18"/>
      <c r="O41"/>
      <c r="P41"/>
      <c r="Q41"/>
    </row>
    <row r="42" spans="1:17" x14ac:dyDescent="0.2">
      <c r="A42" s="30" t="s">
        <v>177</v>
      </c>
      <c r="B42" s="15" t="s">
        <v>34</v>
      </c>
      <c r="C42" s="15"/>
      <c r="D42" s="14" t="s">
        <v>178</v>
      </c>
      <c r="E42" s="15" t="s">
        <v>5</v>
      </c>
      <c r="F42" s="15" t="s">
        <v>5</v>
      </c>
      <c r="G42" s="14" t="s">
        <v>179</v>
      </c>
      <c r="H42" s="14" t="s">
        <v>39</v>
      </c>
      <c r="I42" s="14" t="s">
        <v>39</v>
      </c>
      <c r="J42" s="16">
        <v>17031419.75</v>
      </c>
      <c r="K42" s="16">
        <v>36485252.017317899</v>
      </c>
      <c r="L42" s="17">
        <f t="shared" si="0"/>
        <v>14189323.83</v>
      </c>
      <c r="M42" s="17">
        <f t="shared" si="1"/>
        <v>4814437.57</v>
      </c>
      <c r="N42" s="18"/>
      <c r="O42"/>
      <c r="P42"/>
      <c r="Q42"/>
    </row>
    <row r="43" spans="1:17" x14ac:dyDescent="0.2">
      <c r="A43" s="30" t="s">
        <v>180</v>
      </c>
      <c r="B43" s="15" t="s">
        <v>34</v>
      </c>
      <c r="C43" s="15"/>
      <c r="D43" s="14" t="s">
        <v>181</v>
      </c>
      <c r="E43" s="15" t="s">
        <v>7</v>
      </c>
      <c r="F43" s="15" t="s">
        <v>7</v>
      </c>
      <c r="G43" s="14" t="s">
        <v>182</v>
      </c>
      <c r="H43" s="14" t="s">
        <v>39</v>
      </c>
      <c r="I43" s="14" t="s">
        <v>39</v>
      </c>
      <c r="J43" s="16">
        <v>24723049.469999999</v>
      </c>
      <c r="K43" s="16">
        <v>42224497.955699779</v>
      </c>
      <c r="L43" s="17">
        <f t="shared" si="0"/>
        <v>16421349.5</v>
      </c>
      <c r="M43" s="17">
        <f t="shared" si="1"/>
        <v>5571763.8799999999</v>
      </c>
      <c r="N43" s="18"/>
      <c r="O43"/>
      <c r="P43"/>
      <c r="Q43"/>
    </row>
    <row r="44" spans="1:17" x14ac:dyDescent="0.2">
      <c r="A44" s="30" t="s">
        <v>183</v>
      </c>
      <c r="B44" s="15" t="s">
        <v>99</v>
      </c>
      <c r="C44" s="15" t="s">
        <v>35</v>
      </c>
      <c r="D44" s="14" t="s">
        <v>184</v>
      </c>
      <c r="E44" s="15" t="s">
        <v>185</v>
      </c>
      <c r="F44" s="15" t="s">
        <v>12</v>
      </c>
      <c r="G44" s="14" t="s">
        <v>186</v>
      </c>
      <c r="H44" s="14" t="s">
        <v>39</v>
      </c>
      <c r="I44" s="14" t="s">
        <v>39</v>
      </c>
      <c r="J44" s="16">
        <v>444418.67000000004</v>
      </c>
      <c r="K44" s="16">
        <v>499004.8231666176</v>
      </c>
      <c r="L44" s="17">
        <f t="shared" si="0"/>
        <v>194065.83</v>
      </c>
      <c r="M44" s="17">
        <f t="shared" si="1"/>
        <v>65846.53</v>
      </c>
      <c r="N44" s="18"/>
      <c r="O44"/>
      <c r="P44"/>
      <c r="Q44"/>
    </row>
    <row r="45" spans="1:17" x14ac:dyDescent="0.2">
      <c r="A45" s="30" t="s">
        <v>187</v>
      </c>
      <c r="B45" s="15" t="s">
        <v>34</v>
      </c>
      <c r="C45" s="15"/>
      <c r="D45" s="14" t="s">
        <v>188</v>
      </c>
      <c r="E45" s="15" t="s">
        <v>189</v>
      </c>
      <c r="F45" s="15" t="s">
        <v>13</v>
      </c>
      <c r="G45" s="14" t="s">
        <v>190</v>
      </c>
      <c r="H45" s="14" t="s">
        <v>39</v>
      </c>
      <c r="I45" s="14" t="s">
        <v>39</v>
      </c>
      <c r="J45" s="16">
        <v>4871146.53</v>
      </c>
      <c r="K45" s="16">
        <v>10543039.059046827</v>
      </c>
      <c r="L45" s="17">
        <f t="shared" si="0"/>
        <v>4100248.37</v>
      </c>
      <c r="M45" s="17">
        <f t="shared" si="1"/>
        <v>1391214.27</v>
      </c>
      <c r="N45" s="18"/>
      <c r="O45"/>
      <c r="P45"/>
      <c r="Q45"/>
    </row>
    <row r="46" spans="1:17" x14ac:dyDescent="0.2">
      <c r="A46" s="30" t="s">
        <v>191</v>
      </c>
      <c r="B46" s="15" t="s">
        <v>34</v>
      </c>
      <c r="C46" s="15"/>
      <c r="D46" s="14" t="s">
        <v>192</v>
      </c>
      <c r="E46" s="15" t="s">
        <v>193</v>
      </c>
      <c r="F46" s="15" t="s">
        <v>10</v>
      </c>
      <c r="G46" s="14" t="s">
        <v>194</v>
      </c>
      <c r="H46" s="14" t="s">
        <v>39</v>
      </c>
      <c r="I46" s="14" t="s">
        <v>39</v>
      </c>
      <c r="J46" s="16">
        <v>4979052.22</v>
      </c>
      <c r="K46" s="16">
        <v>8362027.3878291659</v>
      </c>
      <c r="L46" s="17">
        <f t="shared" si="0"/>
        <v>3252040.42</v>
      </c>
      <c r="M46" s="17">
        <f t="shared" si="1"/>
        <v>1103417.31</v>
      </c>
      <c r="N46" s="18"/>
      <c r="O46"/>
      <c r="P46"/>
      <c r="Q46"/>
    </row>
    <row r="47" spans="1:17" x14ac:dyDescent="0.2">
      <c r="A47" s="30" t="s">
        <v>195</v>
      </c>
      <c r="B47" s="15" t="s">
        <v>99</v>
      </c>
      <c r="C47" s="15" t="s">
        <v>35</v>
      </c>
      <c r="D47" s="14" t="s">
        <v>196</v>
      </c>
      <c r="E47" s="15" t="s">
        <v>197</v>
      </c>
      <c r="F47" s="15" t="s">
        <v>12</v>
      </c>
      <c r="G47" s="14" t="s">
        <v>198</v>
      </c>
      <c r="H47" s="14" t="s">
        <v>39</v>
      </c>
      <c r="I47" s="14" t="s">
        <v>39</v>
      </c>
      <c r="J47" s="16">
        <v>1065889.6800000002</v>
      </c>
      <c r="K47" s="16">
        <v>1218926.2292497919</v>
      </c>
      <c r="L47" s="17">
        <f t="shared" si="0"/>
        <v>474047.4</v>
      </c>
      <c r="M47" s="17">
        <f t="shared" si="1"/>
        <v>160844.28</v>
      </c>
      <c r="N47" s="18"/>
      <c r="O47"/>
      <c r="P47"/>
      <c r="Q47"/>
    </row>
    <row r="48" spans="1:17" x14ac:dyDescent="0.2">
      <c r="A48" s="30" t="s">
        <v>199</v>
      </c>
      <c r="B48" s="15" t="s">
        <v>99</v>
      </c>
      <c r="C48" s="15" t="s">
        <v>35</v>
      </c>
      <c r="D48" s="14" t="s">
        <v>200</v>
      </c>
      <c r="E48" s="15" t="s">
        <v>201</v>
      </c>
      <c r="F48" s="15" t="s">
        <v>12</v>
      </c>
      <c r="G48" s="14" t="s">
        <v>202</v>
      </c>
      <c r="H48" s="14" t="s">
        <v>39</v>
      </c>
      <c r="I48" s="14" t="s">
        <v>39</v>
      </c>
      <c r="J48" s="16">
        <v>1672032.21</v>
      </c>
      <c r="K48" s="16">
        <v>1863859.7487155967</v>
      </c>
      <c r="L48" s="17">
        <f t="shared" si="0"/>
        <v>724865.74</v>
      </c>
      <c r="M48" s="17">
        <f t="shared" si="1"/>
        <v>245946.94</v>
      </c>
      <c r="N48" s="18"/>
      <c r="O48"/>
      <c r="P48"/>
      <c r="Q48"/>
    </row>
    <row r="49" spans="1:17" x14ac:dyDescent="0.2">
      <c r="A49" s="30" t="s">
        <v>203</v>
      </c>
      <c r="B49" s="15" t="s">
        <v>99</v>
      </c>
      <c r="C49" s="15" t="s">
        <v>35</v>
      </c>
      <c r="D49" s="14" t="s">
        <v>204</v>
      </c>
      <c r="E49" s="15" t="s">
        <v>205</v>
      </c>
      <c r="F49" s="15" t="s">
        <v>12</v>
      </c>
      <c r="G49" s="14" t="s">
        <v>206</v>
      </c>
      <c r="H49" s="14" t="s">
        <v>39</v>
      </c>
      <c r="I49" s="14" t="s">
        <v>39</v>
      </c>
      <c r="J49" s="16">
        <v>577361.47</v>
      </c>
      <c r="K49" s="16">
        <v>641540.61654108157</v>
      </c>
      <c r="L49" s="17">
        <f t="shared" si="0"/>
        <v>249498.82</v>
      </c>
      <c r="M49" s="17">
        <f t="shared" si="1"/>
        <v>84654.94</v>
      </c>
      <c r="N49" s="18"/>
      <c r="O49"/>
      <c r="P49"/>
      <c r="Q49"/>
    </row>
    <row r="50" spans="1:17" x14ac:dyDescent="0.2">
      <c r="A50" s="30" t="s">
        <v>207</v>
      </c>
      <c r="B50" s="15" t="s">
        <v>34</v>
      </c>
      <c r="C50" s="15"/>
      <c r="D50" s="14" t="s">
        <v>208</v>
      </c>
      <c r="E50" s="15" t="s">
        <v>209</v>
      </c>
      <c r="F50" s="15" t="s">
        <v>4</v>
      </c>
      <c r="G50" s="14" t="s">
        <v>210</v>
      </c>
      <c r="H50" s="14" t="s">
        <v>39</v>
      </c>
      <c r="I50" s="14" t="s">
        <v>39</v>
      </c>
      <c r="J50" s="16">
        <v>2611382.69</v>
      </c>
      <c r="K50" s="16">
        <v>5430158.7234047996</v>
      </c>
      <c r="L50" s="17">
        <f t="shared" si="0"/>
        <v>2111819.88</v>
      </c>
      <c r="M50" s="17">
        <f t="shared" si="1"/>
        <v>716540.48</v>
      </c>
      <c r="N50" s="18"/>
      <c r="O50"/>
      <c r="P50"/>
      <c r="Q50"/>
    </row>
    <row r="51" spans="1:17" x14ac:dyDescent="0.2">
      <c r="A51" s="30" t="s">
        <v>211</v>
      </c>
      <c r="B51" s="15" t="s">
        <v>34</v>
      </c>
      <c r="C51" s="15" t="s">
        <v>35</v>
      </c>
      <c r="D51" s="14" t="s">
        <v>212</v>
      </c>
      <c r="E51" s="15" t="s">
        <v>213</v>
      </c>
      <c r="F51" s="15" t="s">
        <v>9</v>
      </c>
      <c r="G51" s="14" t="s">
        <v>214</v>
      </c>
      <c r="H51" s="14" t="s">
        <v>39</v>
      </c>
      <c r="I51" s="14" t="s">
        <v>39</v>
      </c>
      <c r="J51" s="16">
        <v>446599.29000000004</v>
      </c>
      <c r="K51" s="16">
        <v>508090.19723965437</v>
      </c>
      <c r="L51" s="17">
        <f t="shared" si="0"/>
        <v>197599.19</v>
      </c>
      <c r="M51" s="17">
        <f t="shared" si="1"/>
        <v>67045.399999999994</v>
      </c>
      <c r="N51" s="18"/>
      <c r="O51"/>
      <c r="P51"/>
      <c r="Q51"/>
    </row>
    <row r="52" spans="1:17" x14ac:dyDescent="0.2">
      <c r="A52" s="30" t="s">
        <v>215</v>
      </c>
      <c r="B52" s="15" t="s">
        <v>34</v>
      </c>
      <c r="C52" s="15"/>
      <c r="D52" s="14" t="s">
        <v>216</v>
      </c>
      <c r="E52" s="15" t="s">
        <v>8</v>
      </c>
      <c r="F52" s="15" t="s">
        <v>8</v>
      </c>
      <c r="G52" s="14" t="s">
        <v>217</v>
      </c>
      <c r="H52" s="14" t="s">
        <v>39</v>
      </c>
      <c r="I52" s="14" t="s">
        <v>39</v>
      </c>
      <c r="J52" s="16">
        <v>20982100.800000001</v>
      </c>
      <c r="K52" s="16">
        <v>45067495.531128578</v>
      </c>
      <c r="L52" s="17">
        <f t="shared" si="0"/>
        <v>17527007.57</v>
      </c>
      <c r="M52" s="17">
        <f t="shared" si="1"/>
        <v>5946913.6600000001</v>
      </c>
      <c r="N52" s="18"/>
      <c r="O52"/>
      <c r="P52"/>
      <c r="Q52"/>
    </row>
    <row r="53" spans="1:17" x14ac:dyDescent="0.2">
      <c r="A53" s="30" t="s">
        <v>218</v>
      </c>
      <c r="B53" s="15" t="s">
        <v>34</v>
      </c>
      <c r="C53" s="15" t="s">
        <v>35</v>
      </c>
      <c r="D53" s="14" t="s">
        <v>219</v>
      </c>
      <c r="E53" s="15" t="s">
        <v>220</v>
      </c>
      <c r="F53" s="15" t="s">
        <v>15</v>
      </c>
      <c r="G53" s="14" t="s">
        <v>221</v>
      </c>
      <c r="H53" s="14" t="s">
        <v>39</v>
      </c>
      <c r="I53" s="14" t="s">
        <v>39</v>
      </c>
      <c r="J53" s="16">
        <v>5957372.9100000001</v>
      </c>
      <c r="K53" s="16">
        <v>6702134.1696080389</v>
      </c>
      <c r="L53" s="17">
        <f t="shared" si="0"/>
        <v>2606498.4300000002</v>
      </c>
      <c r="M53" s="17">
        <f t="shared" si="1"/>
        <v>884384.91</v>
      </c>
      <c r="N53" s="18"/>
      <c r="O53"/>
      <c r="P53"/>
      <c r="Q53"/>
    </row>
    <row r="54" spans="1:17" x14ac:dyDescent="0.2">
      <c r="A54" s="30" t="s">
        <v>222</v>
      </c>
      <c r="B54" s="15" t="s">
        <v>99</v>
      </c>
      <c r="C54" s="15" t="s">
        <v>35</v>
      </c>
      <c r="D54" s="14" t="s">
        <v>223</v>
      </c>
      <c r="E54" s="15" t="s">
        <v>224</v>
      </c>
      <c r="F54" s="15" t="s">
        <v>12</v>
      </c>
      <c r="G54" s="14" t="s">
        <v>225</v>
      </c>
      <c r="H54" s="14" t="s">
        <v>39</v>
      </c>
      <c r="I54" s="14" t="s">
        <v>39</v>
      </c>
      <c r="J54" s="16">
        <v>161505.17000000001</v>
      </c>
      <c r="K54" s="16">
        <v>59306</v>
      </c>
      <c r="L54" s="17">
        <f t="shared" si="0"/>
        <v>23064.44</v>
      </c>
      <c r="M54" s="17">
        <f t="shared" si="1"/>
        <v>7825.76</v>
      </c>
      <c r="N54" s="18"/>
      <c r="O54"/>
      <c r="P54"/>
      <c r="Q54"/>
    </row>
    <row r="55" spans="1:17" x14ac:dyDescent="0.2">
      <c r="A55" s="30" t="s">
        <v>226</v>
      </c>
      <c r="B55" s="15" t="s">
        <v>34</v>
      </c>
      <c r="C55" s="15" t="s">
        <v>35</v>
      </c>
      <c r="D55" s="14" t="s">
        <v>219</v>
      </c>
      <c r="E55" s="15" t="s">
        <v>227</v>
      </c>
      <c r="F55" s="15" t="s">
        <v>15</v>
      </c>
      <c r="G55" s="14" t="s">
        <v>228</v>
      </c>
      <c r="H55" s="14" t="s">
        <v>39</v>
      </c>
      <c r="I55" s="14" t="s">
        <v>39</v>
      </c>
      <c r="J55" s="16">
        <v>4265125.7</v>
      </c>
      <c r="K55" s="16">
        <v>4786387.3617896698</v>
      </c>
      <c r="L55" s="17">
        <f t="shared" si="0"/>
        <v>1861453.5</v>
      </c>
      <c r="M55" s="17">
        <f t="shared" si="1"/>
        <v>631591.17000000004</v>
      </c>
      <c r="N55" s="18"/>
      <c r="O55"/>
      <c r="P55"/>
      <c r="Q55"/>
    </row>
    <row r="56" spans="1:17" x14ac:dyDescent="0.2">
      <c r="A56" s="30" t="s">
        <v>229</v>
      </c>
      <c r="B56" s="15" t="s">
        <v>34</v>
      </c>
      <c r="C56" s="15"/>
      <c r="D56" s="14" t="s">
        <v>230</v>
      </c>
      <c r="E56" s="15" t="s">
        <v>3</v>
      </c>
      <c r="F56" s="15" t="s">
        <v>3</v>
      </c>
      <c r="G56" s="14" t="s">
        <v>231</v>
      </c>
      <c r="H56" s="14" t="s">
        <v>39</v>
      </c>
      <c r="I56" s="14" t="s">
        <v>39</v>
      </c>
      <c r="J56" s="16">
        <v>62970602.550000004</v>
      </c>
      <c r="K56" s="16">
        <v>135110360.0333088</v>
      </c>
      <c r="L56" s="17">
        <f t="shared" si="0"/>
        <v>52545194.170000002</v>
      </c>
      <c r="M56" s="17">
        <f t="shared" si="1"/>
        <v>17828584.379999999</v>
      </c>
      <c r="N56" s="18"/>
      <c r="O56"/>
      <c r="P56"/>
      <c r="Q56"/>
    </row>
    <row r="57" spans="1:17" x14ac:dyDescent="0.2">
      <c r="A57" s="30" t="s">
        <v>232</v>
      </c>
      <c r="B57" s="15" t="s">
        <v>34</v>
      </c>
      <c r="C57" s="15"/>
      <c r="D57" s="14" t="s">
        <v>233</v>
      </c>
      <c r="E57" s="15" t="s">
        <v>15</v>
      </c>
      <c r="F57" s="15" t="s">
        <v>15</v>
      </c>
      <c r="G57" s="14" t="s">
        <v>234</v>
      </c>
      <c r="H57" s="14" t="s">
        <v>39</v>
      </c>
      <c r="I57" s="14" t="s">
        <v>39</v>
      </c>
      <c r="J57" s="16">
        <v>14657198.960000001</v>
      </c>
      <c r="K57" s="16">
        <v>27658876.321675196</v>
      </c>
      <c r="L57" s="17">
        <f t="shared" si="0"/>
        <v>10756695.68</v>
      </c>
      <c r="M57" s="17">
        <f t="shared" si="1"/>
        <v>3649746.84</v>
      </c>
      <c r="N57" s="18"/>
      <c r="O57"/>
      <c r="P57"/>
      <c r="Q57"/>
    </row>
    <row r="58" spans="1:17" x14ac:dyDescent="0.2">
      <c r="A58" s="30" t="s">
        <v>235</v>
      </c>
      <c r="B58" s="15" t="s">
        <v>34</v>
      </c>
      <c r="C58" s="15" t="s">
        <v>35</v>
      </c>
      <c r="D58" s="14" t="s">
        <v>236</v>
      </c>
      <c r="E58" s="15" t="s">
        <v>237</v>
      </c>
      <c r="F58" s="15" t="s">
        <v>11</v>
      </c>
      <c r="G58" s="14" t="s">
        <v>238</v>
      </c>
      <c r="H58" s="14" t="s">
        <v>39</v>
      </c>
      <c r="I58" s="14" t="s">
        <v>39</v>
      </c>
      <c r="J58" s="16">
        <v>5045201.8599999994</v>
      </c>
      <c r="K58" s="16">
        <v>5743926.1614865242</v>
      </c>
      <c r="L58" s="17">
        <f t="shared" si="0"/>
        <v>2233845.83</v>
      </c>
      <c r="M58" s="17">
        <f t="shared" si="1"/>
        <v>757943.89</v>
      </c>
      <c r="N58" s="18"/>
      <c r="O58"/>
      <c r="P58"/>
      <c r="Q58"/>
    </row>
    <row r="59" spans="1:17" x14ac:dyDescent="0.2">
      <c r="A59" s="30" t="s">
        <v>239</v>
      </c>
      <c r="B59" s="15" t="s">
        <v>99</v>
      </c>
      <c r="C59" s="15" t="s">
        <v>35</v>
      </c>
      <c r="D59" s="14" t="s">
        <v>240</v>
      </c>
      <c r="E59" s="15" t="s">
        <v>241</v>
      </c>
      <c r="F59" s="15" t="s">
        <v>12</v>
      </c>
      <c r="G59" s="14" t="s">
        <v>242</v>
      </c>
      <c r="H59" s="14" t="s">
        <v>39</v>
      </c>
      <c r="I59" s="14" t="s">
        <v>39</v>
      </c>
      <c r="J59" s="16">
        <v>1098717.32</v>
      </c>
      <c r="K59" s="16">
        <v>1224072.2883234047</v>
      </c>
      <c r="L59" s="17">
        <f t="shared" si="0"/>
        <v>476048.73</v>
      </c>
      <c r="M59" s="17">
        <f t="shared" si="1"/>
        <v>161523.32999999999</v>
      </c>
      <c r="N59" s="18"/>
      <c r="O59"/>
      <c r="P59"/>
      <c r="Q59"/>
    </row>
    <row r="60" spans="1:17" x14ac:dyDescent="0.2">
      <c r="A60" s="30" t="s">
        <v>243</v>
      </c>
      <c r="B60" s="15" t="s">
        <v>34</v>
      </c>
      <c r="C60" s="15" t="s">
        <v>35</v>
      </c>
      <c r="D60" s="14" t="s">
        <v>244</v>
      </c>
      <c r="E60" s="15" t="s">
        <v>245</v>
      </c>
      <c r="F60" s="15" t="s">
        <v>14</v>
      </c>
      <c r="G60" s="14" t="s">
        <v>246</v>
      </c>
      <c r="H60" s="14" t="s">
        <v>39</v>
      </c>
      <c r="I60" s="14" t="s">
        <v>39</v>
      </c>
      <c r="J60" s="16">
        <v>9105897.9199999999</v>
      </c>
      <c r="K60" s="16">
        <v>10267239.681294754</v>
      </c>
      <c r="L60" s="17">
        <f t="shared" si="0"/>
        <v>3992988.41</v>
      </c>
      <c r="M60" s="17">
        <f t="shared" si="1"/>
        <v>1354820.96</v>
      </c>
      <c r="N60" s="18"/>
      <c r="O60"/>
      <c r="P60"/>
      <c r="Q60"/>
    </row>
    <row r="61" spans="1:17" x14ac:dyDescent="0.2">
      <c r="A61" s="30" t="s">
        <v>247</v>
      </c>
      <c r="B61" s="15" t="s">
        <v>99</v>
      </c>
      <c r="C61" s="15" t="s">
        <v>35</v>
      </c>
      <c r="D61" s="14" t="s">
        <v>248</v>
      </c>
      <c r="E61" s="15" t="s">
        <v>249</v>
      </c>
      <c r="F61" s="15" t="s">
        <v>9</v>
      </c>
      <c r="G61" s="14" t="s">
        <v>250</v>
      </c>
      <c r="H61" s="14" t="s">
        <v>39</v>
      </c>
      <c r="I61" s="14" t="s">
        <v>39</v>
      </c>
      <c r="J61" s="16">
        <v>508230.07</v>
      </c>
      <c r="K61" s="16">
        <v>575619.64113776642</v>
      </c>
      <c r="L61" s="17">
        <f t="shared" si="0"/>
        <v>223861.78</v>
      </c>
      <c r="M61" s="17">
        <f t="shared" si="1"/>
        <v>75956.3</v>
      </c>
      <c r="N61" s="18"/>
      <c r="O61"/>
      <c r="P61"/>
      <c r="Q61"/>
    </row>
    <row r="62" spans="1:17" x14ac:dyDescent="0.2">
      <c r="A62" s="30" t="s">
        <v>251</v>
      </c>
      <c r="B62" s="15" t="s">
        <v>34</v>
      </c>
      <c r="C62" s="15"/>
      <c r="D62" s="14" t="s">
        <v>252</v>
      </c>
      <c r="E62" s="15" t="s">
        <v>253</v>
      </c>
      <c r="F62" s="15" t="s">
        <v>7</v>
      </c>
      <c r="G62" s="14" t="s">
        <v>254</v>
      </c>
      <c r="H62" s="14" t="s">
        <v>39</v>
      </c>
      <c r="I62" s="14" t="s">
        <v>39</v>
      </c>
      <c r="J62" s="16">
        <v>4763227.25</v>
      </c>
      <c r="K62" s="16">
        <v>10132528.30018675</v>
      </c>
      <c r="L62" s="17">
        <f t="shared" si="0"/>
        <v>3940598.38</v>
      </c>
      <c r="M62" s="17">
        <f t="shared" si="1"/>
        <v>1337045.03</v>
      </c>
      <c r="N62" s="18"/>
      <c r="O62"/>
      <c r="P62"/>
      <c r="Q62"/>
    </row>
    <row r="63" spans="1:17" x14ac:dyDescent="0.2">
      <c r="A63" s="30" t="s">
        <v>255</v>
      </c>
      <c r="B63" s="15" t="s">
        <v>34</v>
      </c>
      <c r="C63" s="15"/>
      <c r="D63" s="14" t="s">
        <v>256</v>
      </c>
      <c r="E63" s="15" t="s">
        <v>6</v>
      </c>
      <c r="F63" s="15" t="s">
        <v>6</v>
      </c>
      <c r="G63" s="14" t="s">
        <v>257</v>
      </c>
      <c r="H63" s="14" t="s">
        <v>39</v>
      </c>
      <c r="I63" s="14" t="s">
        <v>39</v>
      </c>
      <c r="J63" s="16">
        <v>8320974.4900000002</v>
      </c>
      <c r="K63" s="16">
        <v>17371410.693854582</v>
      </c>
      <c r="L63" s="17">
        <f t="shared" si="0"/>
        <v>6755841.2800000003</v>
      </c>
      <c r="M63" s="17">
        <f t="shared" si="1"/>
        <v>2292256.94</v>
      </c>
      <c r="N63" s="18"/>
      <c r="O63"/>
      <c r="P63"/>
      <c r="Q63"/>
    </row>
    <row r="64" spans="1:17" x14ac:dyDescent="0.2">
      <c r="A64" s="30" t="s">
        <v>258</v>
      </c>
      <c r="B64" s="15" t="s">
        <v>34</v>
      </c>
      <c r="C64" s="15"/>
      <c r="D64" s="14" t="s">
        <v>259</v>
      </c>
      <c r="E64" s="15" t="s">
        <v>79</v>
      </c>
      <c r="F64" s="15" t="s">
        <v>14</v>
      </c>
      <c r="G64" s="14" t="s">
        <v>260</v>
      </c>
      <c r="H64" s="14" t="s">
        <v>39</v>
      </c>
      <c r="I64" s="14" t="s">
        <v>39</v>
      </c>
      <c r="J64" s="16">
        <v>7768278.8200000003</v>
      </c>
      <c r="K64" s="16">
        <v>16671802.102710707</v>
      </c>
      <c r="L64" s="17">
        <f t="shared" si="0"/>
        <v>6483759.4800000004</v>
      </c>
      <c r="M64" s="17">
        <f t="shared" si="1"/>
        <v>2199939.59</v>
      </c>
      <c r="N64" s="18"/>
      <c r="O64"/>
      <c r="P64"/>
      <c r="Q64"/>
    </row>
    <row r="65" spans="1:17" x14ac:dyDescent="0.2">
      <c r="A65" s="30" t="s">
        <v>261</v>
      </c>
      <c r="B65" s="15" t="s">
        <v>34</v>
      </c>
      <c r="C65" s="15"/>
      <c r="D65" s="14" t="s">
        <v>262</v>
      </c>
      <c r="E65" s="15" t="s">
        <v>14</v>
      </c>
      <c r="F65" s="15" t="s">
        <v>14</v>
      </c>
      <c r="G65" s="14" t="s">
        <v>263</v>
      </c>
      <c r="H65" s="14" t="s">
        <v>39</v>
      </c>
      <c r="I65" s="14" t="s">
        <v>39</v>
      </c>
      <c r="J65" s="16">
        <v>8572844</v>
      </c>
      <c r="K65" s="16">
        <v>15986291.503646446</v>
      </c>
      <c r="L65" s="17">
        <f t="shared" si="0"/>
        <v>6217160.4800000004</v>
      </c>
      <c r="M65" s="17">
        <f t="shared" si="1"/>
        <v>2109482.5499999998</v>
      </c>
      <c r="N65" s="18"/>
      <c r="O65"/>
      <c r="P65"/>
      <c r="Q65"/>
    </row>
    <row r="66" spans="1:17" x14ac:dyDescent="0.2">
      <c r="A66" s="30" t="s">
        <v>264</v>
      </c>
      <c r="B66" s="15" t="s">
        <v>34</v>
      </c>
      <c r="C66" s="15"/>
      <c r="D66" s="14" t="s">
        <v>265</v>
      </c>
      <c r="E66" s="15" t="s">
        <v>96</v>
      </c>
      <c r="F66" s="15" t="s">
        <v>4</v>
      </c>
      <c r="G66" s="14" t="s">
        <v>266</v>
      </c>
      <c r="H66" s="14" t="s">
        <v>39</v>
      </c>
      <c r="I66" s="14" t="s">
        <v>39</v>
      </c>
      <c r="J66" s="16">
        <v>10603085.210000001</v>
      </c>
      <c r="K66" s="16">
        <v>21760942.039694771</v>
      </c>
      <c r="L66" s="17">
        <f t="shared" si="0"/>
        <v>8462955.1999999993</v>
      </c>
      <c r="M66" s="17">
        <f t="shared" si="1"/>
        <v>2871480.69</v>
      </c>
      <c r="N66" s="18"/>
      <c r="O66"/>
      <c r="P66"/>
      <c r="Q66"/>
    </row>
    <row r="67" spans="1:17" x14ac:dyDescent="0.2">
      <c r="A67" s="30" t="s">
        <v>267</v>
      </c>
      <c r="B67" s="15" t="s">
        <v>34</v>
      </c>
      <c r="C67" s="15"/>
      <c r="D67" s="14" t="s">
        <v>268</v>
      </c>
      <c r="E67" s="15" t="s">
        <v>15</v>
      </c>
      <c r="F67" s="15" t="s">
        <v>15</v>
      </c>
      <c r="G67" s="14" t="s">
        <v>269</v>
      </c>
      <c r="H67" s="14" t="s">
        <v>39</v>
      </c>
      <c r="I67" s="14" t="s">
        <v>39</v>
      </c>
      <c r="J67" s="16">
        <v>11743518.220000001</v>
      </c>
      <c r="K67" s="16">
        <v>25300917.749532152</v>
      </c>
      <c r="L67" s="17">
        <f t="shared" ref="L67:L130" si="2">ROUNDDOWN(((K67/K$1)*O$1),2)</f>
        <v>9839672.0600000005</v>
      </c>
      <c r="M67" s="17">
        <f t="shared" ref="M67:M130" si="3">ROUNDDOWN(L67*Q$1,2)</f>
        <v>3338600.72</v>
      </c>
      <c r="N67" s="18"/>
      <c r="O67"/>
      <c r="P67"/>
      <c r="Q67"/>
    </row>
    <row r="68" spans="1:17" x14ac:dyDescent="0.2">
      <c r="A68" s="30" t="s">
        <v>270</v>
      </c>
      <c r="B68" s="15" t="s">
        <v>34</v>
      </c>
      <c r="C68" s="15"/>
      <c r="D68" s="14" t="s">
        <v>271</v>
      </c>
      <c r="E68" s="15" t="s">
        <v>272</v>
      </c>
      <c r="F68" s="15" t="s">
        <v>6</v>
      </c>
      <c r="G68" s="14" t="s">
        <v>273</v>
      </c>
      <c r="H68" s="14" t="s">
        <v>39</v>
      </c>
      <c r="I68" s="14" t="s">
        <v>39</v>
      </c>
      <c r="J68" s="16">
        <v>11048086.059999999</v>
      </c>
      <c r="K68" s="16">
        <v>23840868.811108276</v>
      </c>
      <c r="L68" s="17">
        <f t="shared" si="2"/>
        <v>9271850.6600000001</v>
      </c>
      <c r="M68" s="17">
        <f t="shared" si="3"/>
        <v>3145938.92</v>
      </c>
      <c r="N68" s="18"/>
      <c r="O68"/>
      <c r="P68"/>
      <c r="Q68"/>
    </row>
    <row r="69" spans="1:17" x14ac:dyDescent="0.2">
      <c r="A69" s="30" t="s">
        <v>274</v>
      </c>
      <c r="B69" s="15" t="s">
        <v>34</v>
      </c>
      <c r="C69" s="15" t="s">
        <v>35</v>
      </c>
      <c r="D69" s="14" t="s">
        <v>275</v>
      </c>
      <c r="E69" s="15" t="s">
        <v>276</v>
      </c>
      <c r="F69" s="15" t="s">
        <v>13</v>
      </c>
      <c r="G69" s="14" t="s">
        <v>277</v>
      </c>
      <c r="H69" s="14" t="s">
        <v>39</v>
      </c>
      <c r="I69" s="14" t="s">
        <v>39</v>
      </c>
      <c r="J69" s="16">
        <v>8424150</v>
      </c>
      <c r="K69" s="16">
        <v>9408571.5926505327</v>
      </c>
      <c r="L69" s="17">
        <f t="shared" si="2"/>
        <v>3659047.47</v>
      </c>
      <c r="M69" s="17">
        <f t="shared" si="3"/>
        <v>1241514.8</v>
      </c>
      <c r="N69" s="18"/>
      <c r="O69"/>
      <c r="P69"/>
      <c r="Q69"/>
    </row>
    <row r="70" spans="1:17" x14ac:dyDescent="0.2">
      <c r="A70" s="30" t="s">
        <v>278</v>
      </c>
      <c r="B70" s="15" t="s">
        <v>34</v>
      </c>
      <c r="C70" s="15" t="s">
        <v>35</v>
      </c>
      <c r="D70" s="14" t="s">
        <v>279</v>
      </c>
      <c r="E70" s="15" t="s">
        <v>280</v>
      </c>
      <c r="F70" s="15" t="s">
        <v>12</v>
      </c>
      <c r="G70" s="14" t="s">
        <v>281</v>
      </c>
      <c r="H70" s="14" t="s">
        <v>39</v>
      </c>
      <c r="I70" s="14" t="s">
        <v>39</v>
      </c>
      <c r="J70" s="16">
        <v>1830145.77</v>
      </c>
      <c r="K70" s="16">
        <v>2059947.2757760512</v>
      </c>
      <c r="L70" s="17">
        <f t="shared" si="2"/>
        <v>801125.31</v>
      </c>
      <c r="M70" s="17">
        <f t="shared" si="3"/>
        <v>271821.81</v>
      </c>
      <c r="N70" s="18"/>
      <c r="O70"/>
      <c r="P70"/>
      <c r="Q70"/>
    </row>
    <row r="71" spans="1:17" x14ac:dyDescent="0.2">
      <c r="A71" s="30" t="s">
        <v>282</v>
      </c>
      <c r="B71" s="15" t="s">
        <v>99</v>
      </c>
      <c r="C71" s="15" t="s">
        <v>35</v>
      </c>
      <c r="D71" s="14" t="s">
        <v>283</v>
      </c>
      <c r="E71" s="15" t="s">
        <v>284</v>
      </c>
      <c r="F71" s="15" t="s">
        <v>12</v>
      </c>
      <c r="G71" s="14" t="s">
        <v>285</v>
      </c>
      <c r="H71" s="14" t="s">
        <v>39</v>
      </c>
      <c r="I71" s="14" t="s">
        <v>39</v>
      </c>
      <c r="J71" s="16">
        <v>160343.94</v>
      </c>
      <c r="K71" s="16">
        <v>181340.35350394878</v>
      </c>
      <c r="L71" s="17">
        <f t="shared" si="2"/>
        <v>70524.3</v>
      </c>
      <c r="M71" s="17">
        <f t="shared" si="3"/>
        <v>23928.89</v>
      </c>
      <c r="N71" s="18"/>
      <c r="O71"/>
      <c r="P71"/>
      <c r="Q71"/>
    </row>
    <row r="72" spans="1:17" x14ac:dyDescent="0.2">
      <c r="A72" s="30" t="s">
        <v>286</v>
      </c>
      <c r="B72" s="15" t="s">
        <v>127</v>
      </c>
      <c r="C72" s="15"/>
      <c r="D72" s="14" t="s">
        <v>287</v>
      </c>
      <c r="E72" s="15" t="s">
        <v>288</v>
      </c>
      <c r="F72" s="15" t="s">
        <v>10</v>
      </c>
      <c r="G72" s="14" t="s">
        <v>289</v>
      </c>
      <c r="H72" s="14" t="s">
        <v>39</v>
      </c>
      <c r="I72" s="14" t="s">
        <v>39</v>
      </c>
      <c r="J72" s="16">
        <v>2167493.4535243521</v>
      </c>
      <c r="K72" s="16">
        <v>1019651.2235243521</v>
      </c>
      <c r="L72" s="17">
        <f t="shared" si="2"/>
        <v>396548.21</v>
      </c>
      <c r="M72" s="17">
        <f t="shared" si="3"/>
        <v>134548.79999999999</v>
      </c>
      <c r="N72" s="18"/>
      <c r="O72"/>
      <c r="P72"/>
      <c r="Q72"/>
    </row>
    <row r="73" spans="1:17" x14ac:dyDescent="0.2">
      <c r="A73" s="30" t="s">
        <v>290</v>
      </c>
      <c r="B73" s="15" t="s">
        <v>34</v>
      </c>
      <c r="C73" s="15" t="s">
        <v>35</v>
      </c>
      <c r="D73" s="14" t="s">
        <v>291</v>
      </c>
      <c r="E73" s="15" t="s">
        <v>292</v>
      </c>
      <c r="F73" s="15" t="s">
        <v>7</v>
      </c>
      <c r="G73" s="14" t="s">
        <v>293</v>
      </c>
      <c r="H73" s="14" t="s">
        <v>39</v>
      </c>
      <c r="I73" s="14" t="s">
        <v>39</v>
      </c>
      <c r="J73" s="16">
        <v>4063520.62</v>
      </c>
      <c r="K73" s="16">
        <v>4519565.4637639476</v>
      </c>
      <c r="L73" s="17">
        <f t="shared" si="2"/>
        <v>1757684.93</v>
      </c>
      <c r="M73" s="17">
        <f t="shared" si="3"/>
        <v>596382.49</v>
      </c>
      <c r="N73" s="18"/>
      <c r="O73"/>
      <c r="P73"/>
      <c r="Q73"/>
    </row>
    <row r="74" spans="1:17" x14ac:dyDescent="0.2">
      <c r="A74" s="30" t="s">
        <v>294</v>
      </c>
      <c r="B74" s="15" t="s">
        <v>34</v>
      </c>
      <c r="C74" s="15"/>
      <c r="D74" s="14" t="s">
        <v>295</v>
      </c>
      <c r="E74" s="15" t="s">
        <v>296</v>
      </c>
      <c r="F74" s="15" t="s">
        <v>11</v>
      </c>
      <c r="G74" s="14" t="s">
        <v>297</v>
      </c>
      <c r="H74" s="14" t="s">
        <v>39</v>
      </c>
      <c r="I74" s="14" t="s">
        <v>39</v>
      </c>
      <c r="J74" s="16">
        <v>3679191.99</v>
      </c>
      <c r="K74" s="16">
        <v>5717873.1454961486</v>
      </c>
      <c r="L74" s="17">
        <f t="shared" si="2"/>
        <v>2223713.67</v>
      </c>
      <c r="M74" s="17">
        <f t="shared" si="3"/>
        <v>754506.04</v>
      </c>
      <c r="N74" s="18"/>
      <c r="O74"/>
      <c r="P74"/>
      <c r="Q74"/>
    </row>
    <row r="75" spans="1:17" x14ac:dyDescent="0.2">
      <c r="A75" s="30" t="s">
        <v>298</v>
      </c>
      <c r="B75" s="15" t="s">
        <v>99</v>
      </c>
      <c r="C75" s="15" t="s">
        <v>35</v>
      </c>
      <c r="D75" s="14" t="s">
        <v>299</v>
      </c>
      <c r="E75" s="15" t="s">
        <v>300</v>
      </c>
      <c r="F75" s="15" t="s">
        <v>12</v>
      </c>
      <c r="G75" s="14" t="s">
        <v>301</v>
      </c>
      <c r="H75" s="14" t="s">
        <v>39</v>
      </c>
      <c r="I75" s="14" t="s">
        <v>39</v>
      </c>
      <c r="J75" s="16">
        <v>914578.81</v>
      </c>
      <c r="K75" s="16">
        <v>1020585.7192824832</v>
      </c>
      <c r="L75" s="17">
        <f t="shared" si="2"/>
        <v>396911.64</v>
      </c>
      <c r="M75" s="17">
        <f t="shared" si="3"/>
        <v>134672.10999999999</v>
      </c>
      <c r="N75" s="18"/>
      <c r="O75"/>
      <c r="P75"/>
      <c r="Q75"/>
    </row>
    <row r="76" spans="1:17" x14ac:dyDescent="0.2">
      <c r="A76" s="30" t="s">
        <v>302</v>
      </c>
      <c r="B76" s="15" t="s">
        <v>34</v>
      </c>
      <c r="C76" s="15"/>
      <c r="D76" s="14" t="s">
        <v>303</v>
      </c>
      <c r="E76" s="15" t="s">
        <v>288</v>
      </c>
      <c r="F76" s="15" t="s">
        <v>10</v>
      </c>
      <c r="G76" s="14" t="s">
        <v>304</v>
      </c>
      <c r="H76" s="14" t="s">
        <v>39</v>
      </c>
      <c r="I76" s="14" t="s">
        <v>39</v>
      </c>
      <c r="J76" s="16">
        <v>12882439.479999999</v>
      </c>
      <c r="K76" s="16">
        <v>27762854.392374214</v>
      </c>
      <c r="L76" s="17">
        <f t="shared" si="2"/>
        <v>10797133.35</v>
      </c>
      <c r="M76" s="17">
        <f t="shared" si="3"/>
        <v>3663467.34</v>
      </c>
      <c r="N76" s="18"/>
      <c r="O76"/>
      <c r="P76"/>
      <c r="Q76"/>
    </row>
    <row r="77" spans="1:17" x14ac:dyDescent="0.2">
      <c r="A77" s="30" t="s">
        <v>305</v>
      </c>
      <c r="B77" s="15" t="s">
        <v>34</v>
      </c>
      <c r="C77" s="15"/>
      <c r="D77" s="14" t="s">
        <v>306</v>
      </c>
      <c r="E77" s="15" t="s">
        <v>79</v>
      </c>
      <c r="F77" s="15" t="s">
        <v>14</v>
      </c>
      <c r="G77" s="14" t="s">
        <v>307</v>
      </c>
      <c r="H77" s="14" t="s">
        <v>39</v>
      </c>
      <c r="I77" s="14" t="s">
        <v>39</v>
      </c>
      <c r="J77" s="16">
        <v>9688084.1400000006</v>
      </c>
      <c r="K77" s="16">
        <v>19726042.564193457</v>
      </c>
      <c r="L77" s="17">
        <f t="shared" si="2"/>
        <v>7671571.1200000001</v>
      </c>
      <c r="M77" s="17">
        <f t="shared" si="3"/>
        <v>2602964.08</v>
      </c>
      <c r="N77" s="18"/>
      <c r="O77"/>
      <c r="P77"/>
      <c r="Q77"/>
    </row>
    <row r="78" spans="1:17" x14ac:dyDescent="0.2">
      <c r="A78" s="30" t="s">
        <v>308</v>
      </c>
      <c r="B78" s="15" t="s">
        <v>34</v>
      </c>
      <c r="C78" s="15" t="s">
        <v>35</v>
      </c>
      <c r="D78" s="14" t="s">
        <v>309</v>
      </c>
      <c r="E78" s="15" t="s">
        <v>310</v>
      </c>
      <c r="F78" s="15" t="s">
        <v>10</v>
      </c>
      <c r="G78" s="14" t="s">
        <v>311</v>
      </c>
      <c r="H78" s="14" t="s">
        <v>39</v>
      </c>
      <c r="I78" s="14" t="s">
        <v>39</v>
      </c>
      <c r="J78" s="16">
        <v>1402443.6099999999</v>
      </c>
      <c r="K78" s="16">
        <v>1581819.6949447175</v>
      </c>
      <c r="L78" s="17">
        <f t="shared" si="2"/>
        <v>615178.75</v>
      </c>
      <c r="M78" s="17">
        <f t="shared" si="3"/>
        <v>208730.14</v>
      </c>
      <c r="N78" s="18"/>
      <c r="O78"/>
      <c r="P78"/>
      <c r="Q78"/>
    </row>
    <row r="79" spans="1:17" x14ac:dyDescent="0.2">
      <c r="A79" s="30" t="s">
        <v>312</v>
      </c>
      <c r="B79" s="15" t="s">
        <v>34</v>
      </c>
      <c r="C79" s="15"/>
      <c r="D79" s="14" t="s">
        <v>313</v>
      </c>
      <c r="E79" s="15" t="s">
        <v>296</v>
      </c>
      <c r="F79" s="15" t="s">
        <v>11</v>
      </c>
      <c r="G79" s="14" t="s">
        <v>314</v>
      </c>
      <c r="H79" s="14" t="s">
        <v>39</v>
      </c>
      <c r="I79" s="14" t="s">
        <v>39</v>
      </c>
      <c r="J79" s="16">
        <v>32481273.289999999</v>
      </c>
      <c r="K79" s="16">
        <v>66538164.053220555</v>
      </c>
      <c r="L79" s="17">
        <f t="shared" si="2"/>
        <v>25877073.739999998</v>
      </c>
      <c r="M79" s="17">
        <f t="shared" si="3"/>
        <v>8780091.1099999994</v>
      </c>
      <c r="N79" s="18"/>
      <c r="O79"/>
      <c r="P79"/>
      <c r="Q79"/>
    </row>
    <row r="80" spans="1:17" x14ac:dyDescent="0.2">
      <c r="A80" s="30" t="s">
        <v>315</v>
      </c>
      <c r="B80" s="15" t="s">
        <v>34</v>
      </c>
      <c r="C80" s="15"/>
      <c r="D80" s="14" t="s">
        <v>316</v>
      </c>
      <c r="E80" s="15" t="s">
        <v>101</v>
      </c>
      <c r="F80" s="15" t="s">
        <v>6</v>
      </c>
      <c r="G80" s="14" t="s">
        <v>317</v>
      </c>
      <c r="H80" s="14" t="s">
        <v>39</v>
      </c>
      <c r="I80" s="14" t="s">
        <v>39</v>
      </c>
      <c r="J80" s="16">
        <v>3036554.25</v>
      </c>
      <c r="K80" s="16">
        <v>6344833.5287588062</v>
      </c>
      <c r="L80" s="17">
        <f t="shared" si="2"/>
        <v>2467542.16</v>
      </c>
      <c r="M80" s="17">
        <f t="shared" si="3"/>
        <v>837237.05</v>
      </c>
      <c r="N80" s="18"/>
      <c r="O80"/>
      <c r="P80"/>
      <c r="Q80"/>
    </row>
    <row r="81" spans="1:17" x14ac:dyDescent="0.2">
      <c r="A81" s="30" t="s">
        <v>318</v>
      </c>
      <c r="B81" s="15" t="s">
        <v>127</v>
      </c>
      <c r="C81" s="15"/>
      <c r="D81" s="14" t="s">
        <v>319</v>
      </c>
      <c r="E81" s="15" t="s">
        <v>6</v>
      </c>
      <c r="F81" s="15" t="s">
        <v>6</v>
      </c>
      <c r="G81" s="14" t="s">
        <v>320</v>
      </c>
      <c r="H81" s="14" t="s">
        <v>39</v>
      </c>
      <c r="I81" s="14" t="s">
        <v>39</v>
      </c>
      <c r="J81" s="16">
        <v>37327045.099999994</v>
      </c>
      <c r="K81" s="16">
        <v>26243300.471185133</v>
      </c>
      <c r="L81" s="17">
        <f t="shared" si="2"/>
        <v>10206170.109999999</v>
      </c>
      <c r="M81" s="17">
        <f t="shared" si="3"/>
        <v>3462953.51</v>
      </c>
      <c r="N81" s="18"/>
      <c r="O81"/>
      <c r="P81"/>
      <c r="Q81"/>
    </row>
    <row r="82" spans="1:17" x14ac:dyDescent="0.2">
      <c r="A82" s="30" t="s">
        <v>321</v>
      </c>
      <c r="B82" s="15" t="s">
        <v>99</v>
      </c>
      <c r="C82" s="15" t="s">
        <v>35</v>
      </c>
      <c r="D82" s="14" t="s">
        <v>322</v>
      </c>
      <c r="E82" s="15" t="s">
        <v>323</v>
      </c>
      <c r="F82" s="15" t="s">
        <v>10</v>
      </c>
      <c r="G82" s="14" t="s">
        <v>324</v>
      </c>
      <c r="H82" s="14" t="s">
        <v>39</v>
      </c>
      <c r="I82" s="14" t="s">
        <v>39</v>
      </c>
      <c r="J82" s="16">
        <v>1212605.81</v>
      </c>
      <c r="K82" s="16">
        <v>1336347.3195088953</v>
      </c>
      <c r="L82" s="17">
        <f t="shared" si="2"/>
        <v>519713.13</v>
      </c>
      <c r="M82" s="17">
        <f t="shared" si="3"/>
        <v>176338.66</v>
      </c>
      <c r="N82" s="18"/>
      <c r="O82"/>
      <c r="P82"/>
      <c r="Q82"/>
    </row>
    <row r="83" spans="1:17" x14ac:dyDescent="0.2">
      <c r="A83" s="30" t="s">
        <v>325</v>
      </c>
      <c r="B83" s="15" t="s">
        <v>34</v>
      </c>
      <c r="C83" s="15"/>
      <c r="D83" s="14" t="s">
        <v>326</v>
      </c>
      <c r="E83" s="15" t="s">
        <v>14</v>
      </c>
      <c r="F83" s="15" t="s">
        <v>14</v>
      </c>
      <c r="G83" s="14" t="s">
        <v>327</v>
      </c>
      <c r="H83" s="14" t="s">
        <v>39</v>
      </c>
      <c r="I83" s="14" t="s">
        <v>39</v>
      </c>
      <c r="J83" s="16">
        <v>29762729.82</v>
      </c>
      <c r="K83" s="16">
        <v>51695008.724374577</v>
      </c>
      <c r="L83" s="17">
        <f t="shared" si="2"/>
        <v>20104485.469999999</v>
      </c>
      <c r="M83" s="17">
        <f t="shared" si="3"/>
        <v>6821451.9100000001</v>
      </c>
      <c r="N83" s="18"/>
      <c r="O83"/>
      <c r="P83"/>
      <c r="Q83"/>
    </row>
    <row r="84" spans="1:17" x14ac:dyDescent="0.2">
      <c r="A84" s="30" t="s">
        <v>328</v>
      </c>
      <c r="B84" s="15" t="s">
        <v>34</v>
      </c>
      <c r="C84" s="15"/>
      <c r="D84" s="14" t="s">
        <v>329</v>
      </c>
      <c r="E84" s="15" t="s">
        <v>7</v>
      </c>
      <c r="F84" s="15" t="s">
        <v>7</v>
      </c>
      <c r="G84" s="14" t="s">
        <v>330</v>
      </c>
      <c r="H84" s="14" t="s">
        <v>39</v>
      </c>
      <c r="I84" s="14" t="s">
        <v>39</v>
      </c>
      <c r="J84" s="16">
        <v>3818484.2</v>
      </c>
      <c r="K84" s="16">
        <v>8608814.7592475899</v>
      </c>
      <c r="L84" s="17">
        <f t="shared" si="2"/>
        <v>3348017.45</v>
      </c>
      <c r="M84" s="17">
        <f t="shared" si="3"/>
        <v>1135982.32</v>
      </c>
      <c r="N84" s="18"/>
      <c r="O84"/>
      <c r="P84"/>
      <c r="Q84"/>
    </row>
    <row r="85" spans="1:17" x14ac:dyDescent="0.2">
      <c r="A85" s="30" t="s">
        <v>331</v>
      </c>
      <c r="B85" s="15" t="s">
        <v>99</v>
      </c>
      <c r="C85" s="15" t="s">
        <v>35</v>
      </c>
      <c r="D85" s="14" t="s">
        <v>332</v>
      </c>
      <c r="E85" s="15" t="s">
        <v>333</v>
      </c>
      <c r="F85" s="15" t="s">
        <v>12</v>
      </c>
      <c r="G85" s="14" t="s">
        <v>334</v>
      </c>
      <c r="H85" s="14" t="s">
        <v>39</v>
      </c>
      <c r="I85" s="14" t="s">
        <v>39</v>
      </c>
      <c r="J85" s="16">
        <v>869110.23</v>
      </c>
      <c r="K85" s="16">
        <v>963425.6703217664</v>
      </c>
      <c r="L85" s="17">
        <f t="shared" si="2"/>
        <v>374681.77</v>
      </c>
      <c r="M85" s="17">
        <f t="shared" si="3"/>
        <v>127129.52</v>
      </c>
      <c r="N85" s="18"/>
      <c r="O85"/>
      <c r="P85"/>
      <c r="Q85"/>
    </row>
    <row r="86" spans="1:17" x14ac:dyDescent="0.2">
      <c r="A86" s="30" t="s">
        <v>335</v>
      </c>
      <c r="B86" s="15" t="s">
        <v>34</v>
      </c>
      <c r="C86" s="15" t="s">
        <v>35</v>
      </c>
      <c r="D86" s="14" t="s">
        <v>336</v>
      </c>
      <c r="E86" s="15" t="s">
        <v>337</v>
      </c>
      <c r="F86" s="15" t="s">
        <v>12</v>
      </c>
      <c r="G86" s="14" t="s">
        <v>338</v>
      </c>
      <c r="H86" s="14" t="s">
        <v>39</v>
      </c>
      <c r="I86" s="14" t="s">
        <v>39</v>
      </c>
      <c r="J86" s="16">
        <v>1518302.31</v>
      </c>
      <c r="K86" s="16">
        <v>1701277.506740429</v>
      </c>
      <c r="L86" s="17">
        <f t="shared" si="2"/>
        <v>661636.57999999996</v>
      </c>
      <c r="M86" s="17">
        <f t="shared" si="3"/>
        <v>224493.29</v>
      </c>
      <c r="N86" s="18"/>
      <c r="O86"/>
      <c r="P86"/>
      <c r="Q86"/>
    </row>
    <row r="87" spans="1:17" x14ac:dyDescent="0.2">
      <c r="A87" s="30" t="s">
        <v>339</v>
      </c>
      <c r="B87" s="15" t="s">
        <v>99</v>
      </c>
      <c r="C87" s="15" t="s">
        <v>35</v>
      </c>
      <c r="D87" s="14" t="s">
        <v>340</v>
      </c>
      <c r="E87" s="15" t="s">
        <v>341</v>
      </c>
      <c r="F87" s="15" t="s">
        <v>12</v>
      </c>
      <c r="G87" s="14" t="s">
        <v>342</v>
      </c>
      <c r="H87" s="14" t="s">
        <v>39</v>
      </c>
      <c r="I87" s="14" t="s">
        <v>39</v>
      </c>
      <c r="J87" s="16">
        <v>526679.30999999994</v>
      </c>
      <c r="K87" s="16">
        <v>575229.65458846721</v>
      </c>
      <c r="L87" s="17">
        <f t="shared" si="2"/>
        <v>223710.11</v>
      </c>
      <c r="M87" s="17">
        <f t="shared" si="3"/>
        <v>75904.84</v>
      </c>
      <c r="N87" s="18"/>
      <c r="O87"/>
      <c r="P87"/>
      <c r="Q87"/>
    </row>
    <row r="88" spans="1:17" x14ac:dyDescent="0.2">
      <c r="A88" s="30" t="s">
        <v>343</v>
      </c>
      <c r="B88" s="15" t="s">
        <v>34</v>
      </c>
      <c r="C88" s="15" t="s">
        <v>35</v>
      </c>
      <c r="D88" s="14" t="s">
        <v>344</v>
      </c>
      <c r="E88" s="15" t="s">
        <v>345</v>
      </c>
      <c r="F88" s="15" t="s">
        <v>8</v>
      </c>
      <c r="G88" s="14" t="s">
        <v>346</v>
      </c>
      <c r="H88" s="14" t="s">
        <v>39</v>
      </c>
      <c r="I88" s="14" t="s">
        <v>39</v>
      </c>
      <c r="J88" s="16">
        <v>2795645.8</v>
      </c>
      <c r="K88" s="16">
        <v>3095104.5962028801</v>
      </c>
      <c r="L88" s="17">
        <f t="shared" si="2"/>
        <v>1203703.93</v>
      </c>
      <c r="M88" s="17">
        <f t="shared" si="3"/>
        <v>408416.74</v>
      </c>
      <c r="N88" s="18"/>
      <c r="O88"/>
      <c r="P88"/>
      <c r="Q88"/>
    </row>
    <row r="89" spans="1:17" x14ac:dyDescent="0.2">
      <c r="A89" s="30" t="s">
        <v>347</v>
      </c>
      <c r="B89" s="15" t="s">
        <v>34</v>
      </c>
      <c r="C89" s="15"/>
      <c r="D89" s="14" t="s">
        <v>348</v>
      </c>
      <c r="E89" s="15" t="s">
        <v>96</v>
      </c>
      <c r="F89" s="15" t="s">
        <v>4</v>
      </c>
      <c r="G89" s="14" t="s">
        <v>349</v>
      </c>
      <c r="H89" s="14" t="s">
        <v>39</v>
      </c>
      <c r="I89" s="14" t="s">
        <v>39</v>
      </c>
      <c r="J89" s="16">
        <v>9918503.0299999993</v>
      </c>
      <c r="K89" s="16">
        <v>21048124.070823275</v>
      </c>
      <c r="L89" s="17">
        <f t="shared" si="2"/>
        <v>8185736.2000000002</v>
      </c>
      <c r="M89" s="17">
        <f t="shared" si="3"/>
        <v>2777420.29</v>
      </c>
      <c r="N89" s="18"/>
      <c r="O89"/>
      <c r="P89"/>
      <c r="Q89"/>
    </row>
    <row r="90" spans="1:17" x14ac:dyDescent="0.2">
      <c r="A90" s="30" t="s">
        <v>350</v>
      </c>
      <c r="B90" s="15" t="s">
        <v>34</v>
      </c>
      <c r="C90" s="15" t="s">
        <v>35</v>
      </c>
      <c r="D90" s="14" t="s">
        <v>351</v>
      </c>
      <c r="E90" s="15" t="s">
        <v>352</v>
      </c>
      <c r="F90" s="15" t="s">
        <v>4</v>
      </c>
      <c r="G90" s="14" t="s">
        <v>353</v>
      </c>
      <c r="H90" s="14" t="s">
        <v>39</v>
      </c>
      <c r="I90" s="14" t="s">
        <v>39</v>
      </c>
      <c r="J90" s="16">
        <v>5572755.4800000004</v>
      </c>
      <c r="K90" s="16">
        <v>6304980.2134153862</v>
      </c>
      <c r="L90" s="17">
        <f t="shared" si="2"/>
        <v>2452042.9700000002</v>
      </c>
      <c r="M90" s="17">
        <f t="shared" si="3"/>
        <v>831978.17</v>
      </c>
      <c r="N90" s="18"/>
      <c r="O90"/>
      <c r="P90"/>
      <c r="Q90"/>
    </row>
    <row r="91" spans="1:17" x14ac:dyDescent="0.2">
      <c r="A91" s="30" t="s">
        <v>354</v>
      </c>
      <c r="B91" s="15" t="s">
        <v>99</v>
      </c>
      <c r="C91" s="15" t="s">
        <v>35</v>
      </c>
      <c r="D91" s="14" t="s">
        <v>355</v>
      </c>
      <c r="E91" s="15" t="s">
        <v>356</v>
      </c>
      <c r="F91" s="15" t="s">
        <v>12</v>
      </c>
      <c r="G91" s="14" t="s">
        <v>357</v>
      </c>
      <c r="H91" s="14" t="s">
        <v>39</v>
      </c>
      <c r="I91" s="14" t="s">
        <v>39</v>
      </c>
      <c r="J91" s="16">
        <v>459418.48</v>
      </c>
      <c r="K91" s="16">
        <v>510026.04614366719</v>
      </c>
      <c r="L91" s="17">
        <f t="shared" si="2"/>
        <v>198352.05</v>
      </c>
      <c r="M91" s="17">
        <f t="shared" si="3"/>
        <v>67300.850000000006</v>
      </c>
      <c r="N91" s="18"/>
      <c r="O91"/>
      <c r="P91"/>
      <c r="Q91"/>
    </row>
    <row r="92" spans="1:17" x14ac:dyDescent="0.2">
      <c r="A92" s="30" t="s">
        <v>358</v>
      </c>
      <c r="B92" s="15" t="s">
        <v>99</v>
      </c>
      <c r="C92" s="15" t="s">
        <v>35</v>
      </c>
      <c r="D92" s="14" t="s">
        <v>359</v>
      </c>
      <c r="E92" s="15" t="s">
        <v>360</v>
      </c>
      <c r="F92" s="15" t="s">
        <v>12</v>
      </c>
      <c r="G92" s="14" t="s">
        <v>361</v>
      </c>
      <c r="H92" s="14" t="s">
        <v>39</v>
      </c>
      <c r="I92" s="14" t="s">
        <v>39</v>
      </c>
      <c r="J92" s="16">
        <v>413814.35</v>
      </c>
      <c r="K92" s="16">
        <v>444807.63755025918</v>
      </c>
      <c r="L92" s="17">
        <f t="shared" si="2"/>
        <v>172988.24</v>
      </c>
      <c r="M92" s="17">
        <f t="shared" si="3"/>
        <v>58694.9</v>
      </c>
      <c r="N92" s="18"/>
      <c r="O92"/>
      <c r="P92"/>
      <c r="Q92"/>
    </row>
    <row r="93" spans="1:17" x14ac:dyDescent="0.2">
      <c r="A93" s="30" t="s">
        <v>362</v>
      </c>
      <c r="B93" s="15" t="s">
        <v>34</v>
      </c>
      <c r="C93" s="15" t="s">
        <v>35</v>
      </c>
      <c r="D93" s="14" t="s">
        <v>363</v>
      </c>
      <c r="E93" s="15" t="s">
        <v>364</v>
      </c>
      <c r="F93" s="15" t="s">
        <v>8</v>
      </c>
      <c r="G93" s="14" t="s">
        <v>365</v>
      </c>
      <c r="H93" s="14" t="s">
        <v>39</v>
      </c>
      <c r="I93" s="14" t="s">
        <v>39</v>
      </c>
      <c r="J93" s="16">
        <v>4122421.23</v>
      </c>
      <c r="K93" s="16">
        <v>4542793.121857468</v>
      </c>
      <c r="L93" s="17">
        <f t="shared" si="2"/>
        <v>1766718.3</v>
      </c>
      <c r="M93" s="17">
        <f t="shared" si="3"/>
        <v>599447.51</v>
      </c>
      <c r="N93" s="18"/>
      <c r="O93"/>
      <c r="P93"/>
      <c r="Q93"/>
    </row>
    <row r="94" spans="1:17" x14ac:dyDescent="0.2">
      <c r="A94" s="30" t="s">
        <v>366</v>
      </c>
      <c r="B94" s="15" t="s">
        <v>99</v>
      </c>
      <c r="C94" s="15" t="s">
        <v>35</v>
      </c>
      <c r="D94" s="14" t="s">
        <v>367</v>
      </c>
      <c r="E94" s="15" t="s">
        <v>143</v>
      </c>
      <c r="F94" s="15" t="s">
        <v>12</v>
      </c>
      <c r="G94" s="14" t="s">
        <v>368</v>
      </c>
      <c r="H94" s="14" t="s">
        <v>39</v>
      </c>
      <c r="I94" s="14" t="s">
        <v>39</v>
      </c>
      <c r="J94" s="16">
        <v>1217985.1100000001</v>
      </c>
      <c r="K94" s="16">
        <v>1383470.2427951873</v>
      </c>
      <c r="L94" s="17">
        <f t="shared" si="2"/>
        <v>538039.51</v>
      </c>
      <c r="M94" s="17">
        <f t="shared" si="3"/>
        <v>182556.79999999999</v>
      </c>
      <c r="N94" s="18"/>
      <c r="O94"/>
      <c r="P94"/>
      <c r="Q94"/>
    </row>
    <row r="95" spans="1:17" x14ac:dyDescent="0.2">
      <c r="A95" s="30" t="s">
        <v>369</v>
      </c>
      <c r="B95" s="15" t="s">
        <v>34</v>
      </c>
      <c r="C95" s="15"/>
      <c r="D95" s="14" t="s">
        <v>370</v>
      </c>
      <c r="E95" s="15" t="s">
        <v>371</v>
      </c>
      <c r="F95" s="15" t="s">
        <v>12</v>
      </c>
      <c r="G95" s="14" t="s">
        <v>372</v>
      </c>
      <c r="H95" s="14" t="s">
        <v>39</v>
      </c>
      <c r="I95" s="14" t="s">
        <v>39</v>
      </c>
      <c r="J95" s="16">
        <v>6327315.3499999996</v>
      </c>
      <c r="K95" s="16">
        <v>13489738.768186137</v>
      </c>
      <c r="L95" s="17">
        <f t="shared" si="2"/>
        <v>5246236.8</v>
      </c>
      <c r="M95" s="17">
        <f t="shared" si="3"/>
        <v>1780048.14</v>
      </c>
      <c r="N95" s="18"/>
      <c r="O95"/>
      <c r="P95"/>
      <c r="Q95"/>
    </row>
    <row r="96" spans="1:17" x14ac:dyDescent="0.2">
      <c r="A96" s="30" t="s">
        <v>373</v>
      </c>
      <c r="B96" s="15" t="s">
        <v>34</v>
      </c>
      <c r="C96" s="15"/>
      <c r="D96" s="14" t="s">
        <v>374</v>
      </c>
      <c r="E96" s="15" t="s">
        <v>6</v>
      </c>
      <c r="F96" s="15" t="s">
        <v>6</v>
      </c>
      <c r="G96" s="14" t="s">
        <v>375</v>
      </c>
      <c r="H96" s="14" t="s">
        <v>39</v>
      </c>
      <c r="I96" s="14" t="s">
        <v>39</v>
      </c>
      <c r="J96" s="16">
        <v>2681363.0500000003</v>
      </c>
      <c r="K96" s="16">
        <v>5761244.991090388</v>
      </c>
      <c r="L96" s="17">
        <f t="shared" si="2"/>
        <v>2240581.23</v>
      </c>
      <c r="M96" s="17">
        <f t="shared" si="3"/>
        <v>760229.21</v>
      </c>
      <c r="N96" s="18"/>
      <c r="O96"/>
      <c r="P96"/>
      <c r="Q96"/>
    </row>
    <row r="97" spans="1:17" x14ac:dyDescent="0.2">
      <c r="A97" s="30" t="s">
        <v>376</v>
      </c>
      <c r="B97" s="15" t="s">
        <v>34</v>
      </c>
      <c r="C97" s="15"/>
      <c r="D97" s="14" t="s">
        <v>377</v>
      </c>
      <c r="E97" s="15" t="s">
        <v>7</v>
      </c>
      <c r="F97" s="15" t="s">
        <v>7</v>
      </c>
      <c r="G97" s="14" t="s">
        <v>378</v>
      </c>
      <c r="H97" s="14" t="s">
        <v>39</v>
      </c>
      <c r="I97" s="14" t="s">
        <v>39</v>
      </c>
      <c r="J97" s="16">
        <v>12208746.59</v>
      </c>
      <c r="K97" s="16">
        <v>25518902.375914209</v>
      </c>
      <c r="L97" s="17">
        <f t="shared" si="2"/>
        <v>9924447.5399999991</v>
      </c>
      <c r="M97" s="17">
        <f t="shared" si="3"/>
        <v>3367365.05</v>
      </c>
      <c r="N97" s="18"/>
      <c r="O97"/>
      <c r="P97"/>
      <c r="Q97"/>
    </row>
    <row r="98" spans="1:17" x14ac:dyDescent="0.2">
      <c r="A98" s="30" t="s">
        <v>379</v>
      </c>
      <c r="B98" s="15" t="s">
        <v>34</v>
      </c>
      <c r="C98" s="15"/>
      <c r="D98" s="14" t="s">
        <v>380</v>
      </c>
      <c r="E98" s="15" t="s">
        <v>15</v>
      </c>
      <c r="F98" s="15" t="s">
        <v>15</v>
      </c>
      <c r="G98" s="14" t="s">
        <v>381</v>
      </c>
      <c r="H98" s="14" t="s">
        <v>39</v>
      </c>
      <c r="I98" s="14" t="s">
        <v>39</v>
      </c>
      <c r="J98" s="16">
        <v>24844650.550000001</v>
      </c>
      <c r="K98" s="16">
        <v>53859243.353960842</v>
      </c>
      <c r="L98" s="17">
        <f t="shared" si="2"/>
        <v>20946168.739999998</v>
      </c>
      <c r="M98" s="17">
        <f t="shared" si="3"/>
        <v>7107035.0499999998</v>
      </c>
      <c r="N98" s="18"/>
      <c r="O98"/>
      <c r="P98"/>
      <c r="Q98"/>
    </row>
    <row r="99" spans="1:17" x14ac:dyDescent="0.2">
      <c r="A99" s="30" t="s">
        <v>382</v>
      </c>
      <c r="B99" s="15" t="s">
        <v>34</v>
      </c>
      <c r="C99" s="15"/>
      <c r="D99" s="14" t="s">
        <v>383</v>
      </c>
      <c r="E99" s="15" t="s">
        <v>6</v>
      </c>
      <c r="F99" s="15" t="s">
        <v>6</v>
      </c>
      <c r="G99" s="14" t="s">
        <v>384</v>
      </c>
      <c r="H99" s="14" t="s">
        <v>39</v>
      </c>
      <c r="I99" s="14" t="s">
        <v>39</v>
      </c>
      <c r="J99" s="16">
        <v>21752821.91</v>
      </c>
      <c r="K99" s="16">
        <v>47135975.444969945</v>
      </c>
      <c r="L99" s="17">
        <f t="shared" si="2"/>
        <v>18331451.27</v>
      </c>
      <c r="M99" s="17">
        <f t="shared" si="3"/>
        <v>6219861.4100000001</v>
      </c>
      <c r="N99" s="18"/>
      <c r="O99"/>
      <c r="P99"/>
      <c r="Q99"/>
    </row>
    <row r="100" spans="1:17" x14ac:dyDescent="0.2">
      <c r="A100" s="30" t="s">
        <v>385</v>
      </c>
      <c r="B100" s="15" t="s">
        <v>34</v>
      </c>
      <c r="C100" s="15" t="s">
        <v>35</v>
      </c>
      <c r="D100" s="14" t="s">
        <v>386</v>
      </c>
      <c r="E100" s="15" t="s">
        <v>387</v>
      </c>
      <c r="F100" s="15" t="s">
        <v>10</v>
      </c>
      <c r="G100" s="14" t="s">
        <v>388</v>
      </c>
      <c r="H100" s="14" t="s">
        <v>39</v>
      </c>
      <c r="I100" s="14" t="s">
        <v>39</v>
      </c>
      <c r="J100" s="16">
        <v>958846.27</v>
      </c>
      <c r="K100" s="16">
        <v>1070137.2172551423</v>
      </c>
      <c r="L100" s="17">
        <f t="shared" si="2"/>
        <v>416182.5</v>
      </c>
      <c r="M100" s="17">
        <f t="shared" si="3"/>
        <v>141210.72</v>
      </c>
      <c r="N100" s="18"/>
      <c r="O100"/>
      <c r="P100"/>
      <c r="Q100"/>
    </row>
    <row r="101" spans="1:17" x14ac:dyDescent="0.2">
      <c r="A101" s="30" t="s">
        <v>389</v>
      </c>
      <c r="B101" s="15" t="s">
        <v>99</v>
      </c>
      <c r="C101" s="15" t="s">
        <v>35</v>
      </c>
      <c r="D101" s="14" t="s">
        <v>390</v>
      </c>
      <c r="E101" s="15" t="s">
        <v>391</v>
      </c>
      <c r="F101" s="15" t="s">
        <v>12</v>
      </c>
      <c r="G101" s="14" t="s">
        <v>392</v>
      </c>
      <c r="H101" s="14" t="s">
        <v>39</v>
      </c>
      <c r="I101" s="14" t="s">
        <v>39</v>
      </c>
      <c r="J101" s="16">
        <v>785608.14</v>
      </c>
      <c r="K101" s="16">
        <v>866638.3130013952</v>
      </c>
      <c r="L101" s="17">
        <f t="shared" si="2"/>
        <v>337040.61</v>
      </c>
      <c r="M101" s="17">
        <f t="shared" si="3"/>
        <v>114357.87</v>
      </c>
      <c r="N101" s="18"/>
      <c r="O101"/>
      <c r="P101"/>
      <c r="Q101"/>
    </row>
    <row r="102" spans="1:17" x14ac:dyDescent="0.2">
      <c r="A102" s="30" t="s">
        <v>393</v>
      </c>
      <c r="B102" s="15" t="s">
        <v>131</v>
      </c>
      <c r="C102" s="15"/>
      <c r="D102" s="14" t="s">
        <v>394</v>
      </c>
      <c r="E102" s="15" t="s">
        <v>3</v>
      </c>
      <c r="F102" s="15" t="s">
        <v>3</v>
      </c>
      <c r="G102" s="14" t="s">
        <v>395</v>
      </c>
      <c r="H102" s="14" t="s">
        <v>39</v>
      </c>
      <c r="I102" s="14" t="s">
        <v>39</v>
      </c>
      <c r="J102" s="16">
        <v>956240.32</v>
      </c>
      <c r="K102" s="16">
        <v>1953962.8341200384</v>
      </c>
      <c r="L102" s="17">
        <f t="shared" si="2"/>
        <v>759907.35</v>
      </c>
      <c r="M102" s="17">
        <f t="shared" si="3"/>
        <v>257836.56</v>
      </c>
      <c r="N102" s="18"/>
      <c r="O102"/>
      <c r="P102"/>
      <c r="Q102"/>
    </row>
    <row r="103" spans="1:17" x14ac:dyDescent="0.2">
      <c r="A103" s="30" t="s">
        <v>396</v>
      </c>
      <c r="B103" s="15" t="s">
        <v>131</v>
      </c>
      <c r="C103" s="15"/>
      <c r="D103" s="14" t="s">
        <v>397</v>
      </c>
      <c r="E103" s="15" t="s">
        <v>398</v>
      </c>
      <c r="F103" s="15" t="s">
        <v>12</v>
      </c>
      <c r="G103" s="14" t="s">
        <v>399</v>
      </c>
      <c r="H103" s="14" t="s">
        <v>39</v>
      </c>
      <c r="I103" s="14" t="s">
        <v>39</v>
      </c>
      <c r="J103" s="16">
        <v>21491.54</v>
      </c>
      <c r="K103" s="16">
        <v>48548.722117632518</v>
      </c>
      <c r="L103" s="17">
        <f t="shared" si="2"/>
        <v>18880.87</v>
      </c>
      <c r="M103" s="17">
        <f t="shared" si="3"/>
        <v>6406.27</v>
      </c>
      <c r="N103" s="18"/>
      <c r="O103"/>
      <c r="P103"/>
      <c r="Q103"/>
    </row>
    <row r="104" spans="1:17" x14ac:dyDescent="0.2">
      <c r="A104" s="30" t="s">
        <v>400</v>
      </c>
      <c r="B104" s="15" t="s">
        <v>131</v>
      </c>
      <c r="C104" s="15"/>
      <c r="D104" s="14" t="s">
        <v>401</v>
      </c>
      <c r="E104" s="15" t="s">
        <v>402</v>
      </c>
      <c r="F104" s="15" t="s">
        <v>4</v>
      </c>
      <c r="G104" s="14" t="s">
        <v>403</v>
      </c>
      <c r="H104" s="14" t="s">
        <v>39</v>
      </c>
      <c r="I104" s="14" t="s">
        <v>39</v>
      </c>
      <c r="J104" s="16">
        <v>2238.06</v>
      </c>
      <c r="K104" s="16">
        <v>637.30177279999998</v>
      </c>
      <c r="L104" s="17">
        <f t="shared" si="2"/>
        <v>247.85</v>
      </c>
      <c r="M104" s="17">
        <f t="shared" si="3"/>
        <v>84.09</v>
      </c>
      <c r="N104" s="18"/>
      <c r="O104"/>
      <c r="P104"/>
      <c r="Q104"/>
    </row>
    <row r="105" spans="1:17" x14ac:dyDescent="0.2">
      <c r="A105" s="30" t="s">
        <v>404</v>
      </c>
      <c r="B105" s="15" t="s">
        <v>127</v>
      </c>
      <c r="C105" s="15"/>
      <c r="D105" s="14" t="s">
        <v>405</v>
      </c>
      <c r="E105" s="15" t="s">
        <v>5</v>
      </c>
      <c r="F105" s="15" t="s">
        <v>5</v>
      </c>
      <c r="G105" s="14" t="s">
        <v>406</v>
      </c>
      <c r="H105" s="14" t="s">
        <v>39</v>
      </c>
      <c r="I105" s="14" t="s">
        <v>39</v>
      </c>
      <c r="J105" s="16">
        <v>547862.02</v>
      </c>
      <c r="K105" s="16">
        <v>276459.3</v>
      </c>
      <c r="L105" s="17">
        <f t="shared" si="2"/>
        <v>107516.6</v>
      </c>
      <c r="M105" s="17">
        <f t="shared" si="3"/>
        <v>36480.379999999997</v>
      </c>
      <c r="N105" s="18"/>
      <c r="O105"/>
      <c r="P105"/>
      <c r="Q105"/>
    </row>
    <row r="106" spans="1:17" x14ac:dyDescent="0.2">
      <c r="A106" s="30" t="s">
        <v>407</v>
      </c>
      <c r="B106" s="15" t="s">
        <v>99</v>
      </c>
      <c r="C106" s="15" t="s">
        <v>35</v>
      </c>
      <c r="D106" s="14" t="s">
        <v>408</v>
      </c>
      <c r="E106" s="15" t="s">
        <v>409</v>
      </c>
      <c r="F106" s="15" t="s">
        <v>12</v>
      </c>
      <c r="G106" s="14" t="s">
        <v>410</v>
      </c>
      <c r="H106" s="14" t="s">
        <v>39</v>
      </c>
      <c r="I106" s="14" t="s">
        <v>39</v>
      </c>
      <c r="J106" s="16">
        <v>1377033.21</v>
      </c>
      <c r="K106" s="16">
        <v>1564026.6455706367</v>
      </c>
      <c r="L106" s="17">
        <f t="shared" si="2"/>
        <v>608258.93000000005</v>
      </c>
      <c r="M106" s="17">
        <f t="shared" si="3"/>
        <v>206382.25</v>
      </c>
      <c r="N106" s="18"/>
      <c r="O106"/>
      <c r="P106"/>
      <c r="Q106"/>
    </row>
    <row r="107" spans="1:17" x14ac:dyDescent="0.2">
      <c r="A107" s="30" t="s">
        <v>411</v>
      </c>
      <c r="B107" s="15" t="s">
        <v>99</v>
      </c>
      <c r="C107" s="15" t="s">
        <v>35</v>
      </c>
      <c r="D107" s="14" t="s">
        <v>412</v>
      </c>
      <c r="E107" s="15" t="s">
        <v>413</v>
      </c>
      <c r="F107" s="15" t="s">
        <v>12</v>
      </c>
      <c r="G107" s="14" t="s">
        <v>414</v>
      </c>
      <c r="H107" s="14" t="s">
        <v>39</v>
      </c>
      <c r="I107" s="14" t="s">
        <v>39</v>
      </c>
      <c r="J107" s="16">
        <v>7049933.209999999</v>
      </c>
      <c r="K107" s="16">
        <v>7993740.7274824446</v>
      </c>
      <c r="L107" s="17">
        <f t="shared" si="2"/>
        <v>3108811.63</v>
      </c>
      <c r="M107" s="17">
        <f t="shared" si="3"/>
        <v>1054819.78</v>
      </c>
      <c r="N107" s="18"/>
      <c r="O107"/>
      <c r="P107"/>
      <c r="Q107"/>
    </row>
    <row r="108" spans="1:17" x14ac:dyDescent="0.2">
      <c r="A108" s="30" t="s">
        <v>415</v>
      </c>
      <c r="B108" s="15" t="s">
        <v>34</v>
      </c>
      <c r="C108" s="15" t="s">
        <v>416</v>
      </c>
      <c r="D108" s="14" t="s">
        <v>417</v>
      </c>
      <c r="E108" s="15" t="s">
        <v>14</v>
      </c>
      <c r="F108" s="15" t="s">
        <v>14</v>
      </c>
      <c r="G108" s="14" t="s">
        <v>418</v>
      </c>
      <c r="H108" s="14" t="s">
        <v>39</v>
      </c>
      <c r="I108" s="14" t="s">
        <v>39</v>
      </c>
      <c r="J108" s="16">
        <v>6912798.25</v>
      </c>
      <c r="K108" s="16">
        <v>13449277.76755265</v>
      </c>
      <c r="L108" s="17">
        <f t="shared" si="2"/>
        <v>5230501.28</v>
      </c>
      <c r="M108" s="17">
        <f t="shared" si="3"/>
        <v>1774709.08</v>
      </c>
      <c r="N108" s="18"/>
      <c r="O108"/>
      <c r="P108"/>
      <c r="Q108"/>
    </row>
    <row r="109" spans="1:17" x14ac:dyDescent="0.2">
      <c r="A109" s="30" t="s">
        <v>419</v>
      </c>
      <c r="B109" s="15" t="s">
        <v>99</v>
      </c>
      <c r="C109" s="15" t="s">
        <v>35</v>
      </c>
      <c r="D109" s="14" t="s">
        <v>420</v>
      </c>
      <c r="E109" s="15" t="s">
        <v>421</v>
      </c>
      <c r="F109" s="15" t="s">
        <v>11</v>
      </c>
      <c r="G109" s="14" t="s">
        <v>422</v>
      </c>
      <c r="H109" s="14" t="s">
        <v>39</v>
      </c>
      <c r="I109" s="14" t="s">
        <v>39</v>
      </c>
      <c r="J109" s="16">
        <v>233311.72999999998</v>
      </c>
      <c r="K109" s="16">
        <v>263801.43031961599</v>
      </c>
      <c r="L109" s="17">
        <f t="shared" si="2"/>
        <v>102593.88</v>
      </c>
      <c r="M109" s="17">
        <f t="shared" si="3"/>
        <v>34810.1</v>
      </c>
      <c r="N109" s="18"/>
      <c r="O109"/>
      <c r="P109"/>
      <c r="Q109"/>
    </row>
    <row r="110" spans="1:17" x14ac:dyDescent="0.2">
      <c r="A110" s="30" t="s">
        <v>423</v>
      </c>
      <c r="B110" s="15" t="s">
        <v>99</v>
      </c>
      <c r="C110" s="15" t="s">
        <v>35</v>
      </c>
      <c r="D110" s="14" t="s">
        <v>424</v>
      </c>
      <c r="E110" s="15" t="s">
        <v>425</v>
      </c>
      <c r="F110" s="15" t="s">
        <v>12</v>
      </c>
      <c r="G110" s="19" t="s">
        <v>426</v>
      </c>
      <c r="H110" s="14" t="s">
        <v>39</v>
      </c>
      <c r="I110" s="14" t="s">
        <v>39</v>
      </c>
      <c r="J110" s="16">
        <v>627913.30000000005</v>
      </c>
      <c r="K110" s="16">
        <v>720643.83241177595</v>
      </c>
      <c r="L110" s="17">
        <f t="shared" si="2"/>
        <v>280262.52</v>
      </c>
      <c r="M110" s="17">
        <f t="shared" si="3"/>
        <v>95093.07</v>
      </c>
      <c r="N110" s="18"/>
      <c r="O110"/>
      <c r="P110"/>
      <c r="Q110"/>
    </row>
    <row r="111" spans="1:17" ht="15" customHeight="1" x14ac:dyDescent="0.2">
      <c r="A111" s="30" t="s">
        <v>427</v>
      </c>
      <c r="B111" s="15" t="s">
        <v>99</v>
      </c>
      <c r="C111" s="15" t="s">
        <v>35</v>
      </c>
      <c r="D111" s="14" t="s">
        <v>428</v>
      </c>
      <c r="E111" s="15" t="s">
        <v>429</v>
      </c>
      <c r="F111" s="15" t="s">
        <v>12</v>
      </c>
      <c r="G111" s="14" t="s">
        <v>430</v>
      </c>
      <c r="H111" s="14" t="s">
        <v>39</v>
      </c>
      <c r="I111" s="14" t="s">
        <v>39</v>
      </c>
      <c r="J111" s="16">
        <v>516735.63</v>
      </c>
      <c r="K111" s="16">
        <v>589456.21053311997</v>
      </c>
      <c r="L111" s="17">
        <f t="shared" si="2"/>
        <v>229242.9</v>
      </c>
      <c r="M111" s="17">
        <f t="shared" si="3"/>
        <v>77782.11</v>
      </c>
      <c r="N111" s="18"/>
      <c r="O111"/>
      <c r="P111"/>
      <c r="Q111"/>
    </row>
    <row r="112" spans="1:17" x14ac:dyDescent="0.2">
      <c r="A112" s="30" t="s">
        <v>431</v>
      </c>
      <c r="B112" s="15" t="s">
        <v>99</v>
      </c>
      <c r="C112" s="15" t="s">
        <v>416</v>
      </c>
      <c r="D112" s="14" t="s">
        <v>432</v>
      </c>
      <c r="E112" s="15" t="s">
        <v>13</v>
      </c>
      <c r="F112" s="15" t="s">
        <v>13</v>
      </c>
      <c r="G112" s="14" t="s">
        <v>433</v>
      </c>
      <c r="H112" s="14" t="s">
        <v>39</v>
      </c>
      <c r="I112" s="14" t="s">
        <v>39</v>
      </c>
      <c r="J112" s="16">
        <v>49336769.890000001</v>
      </c>
      <c r="K112" s="16">
        <v>105280902.60757068</v>
      </c>
      <c r="L112" s="17">
        <f t="shared" si="2"/>
        <v>40944347.039999999</v>
      </c>
      <c r="M112" s="17">
        <f t="shared" si="3"/>
        <v>13892416.949999999</v>
      </c>
      <c r="N112" s="18"/>
      <c r="O112"/>
      <c r="P112"/>
      <c r="Q112"/>
    </row>
    <row r="113" spans="1:17" x14ac:dyDescent="0.2">
      <c r="A113" s="30" t="s">
        <v>434</v>
      </c>
      <c r="B113" s="15" t="s">
        <v>34</v>
      </c>
      <c r="C113" s="15" t="s">
        <v>416</v>
      </c>
      <c r="D113" s="14" t="s">
        <v>435</v>
      </c>
      <c r="E113" s="15" t="s">
        <v>4</v>
      </c>
      <c r="F113" s="15" t="s">
        <v>4</v>
      </c>
      <c r="G113" s="14" t="s">
        <v>436</v>
      </c>
      <c r="H113" s="14" t="s">
        <v>39</v>
      </c>
      <c r="I113" s="14" t="s">
        <v>39</v>
      </c>
      <c r="J113" s="16">
        <v>10807042.74</v>
      </c>
      <c r="K113" s="16">
        <v>23369052.362785101</v>
      </c>
      <c r="L113" s="17">
        <f t="shared" si="2"/>
        <v>9088358.5299999993</v>
      </c>
      <c r="M113" s="17">
        <f t="shared" si="3"/>
        <v>3083680.04</v>
      </c>
      <c r="N113" s="18"/>
      <c r="O113"/>
      <c r="P113"/>
      <c r="Q113"/>
    </row>
    <row r="114" spans="1:17" ht="15.6" customHeight="1" x14ac:dyDescent="0.2">
      <c r="A114" s="30" t="s">
        <v>437</v>
      </c>
      <c r="B114" s="15" t="s">
        <v>99</v>
      </c>
      <c r="C114" s="15" t="s">
        <v>35</v>
      </c>
      <c r="D114" s="14" t="s">
        <v>438</v>
      </c>
      <c r="E114" s="15" t="s">
        <v>439</v>
      </c>
      <c r="F114" s="15" t="s">
        <v>12</v>
      </c>
      <c r="G114" s="14" t="s">
        <v>440</v>
      </c>
      <c r="H114" s="14" t="s">
        <v>39</v>
      </c>
      <c r="I114" s="14" t="s">
        <v>39</v>
      </c>
      <c r="J114" s="16">
        <v>764358.95</v>
      </c>
      <c r="K114" s="16">
        <v>857860.45513067511</v>
      </c>
      <c r="L114" s="17">
        <f t="shared" si="2"/>
        <v>333626.84999999998</v>
      </c>
      <c r="M114" s="17">
        <f t="shared" si="3"/>
        <v>113199.59</v>
      </c>
      <c r="N114" s="18"/>
      <c r="O114"/>
      <c r="P114"/>
      <c r="Q114"/>
    </row>
    <row r="115" spans="1:17" x14ac:dyDescent="0.2">
      <c r="A115" s="30" t="s">
        <v>441</v>
      </c>
      <c r="B115" s="15" t="s">
        <v>99</v>
      </c>
      <c r="C115" s="15" t="s">
        <v>35</v>
      </c>
      <c r="D115" s="14" t="s">
        <v>442</v>
      </c>
      <c r="E115" s="15" t="s">
        <v>443</v>
      </c>
      <c r="F115" s="15" t="s">
        <v>12</v>
      </c>
      <c r="G115" s="14" t="s">
        <v>444</v>
      </c>
      <c r="H115" s="14" t="s">
        <v>39</v>
      </c>
      <c r="I115" s="14" t="s">
        <v>39</v>
      </c>
      <c r="J115" s="16">
        <v>3658751.62</v>
      </c>
      <c r="K115" s="16">
        <v>4026814.8427212033</v>
      </c>
      <c r="L115" s="17">
        <f t="shared" si="2"/>
        <v>1566051.39</v>
      </c>
      <c r="M115" s="17">
        <f t="shared" si="3"/>
        <v>531361.23</v>
      </c>
      <c r="N115" s="18"/>
      <c r="O115"/>
      <c r="P115"/>
      <c r="Q115"/>
    </row>
    <row r="116" spans="1:17" x14ac:dyDescent="0.2">
      <c r="A116" s="30" t="s">
        <v>445</v>
      </c>
      <c r="B116" s="15" t="s">
        <v>99</v>
      </c>
      <c r="C116" s="15" t="s">
        <v>35</v>
      </c>
      <c r="D116" s="14" t="s">
        <v>446</v>
      </c>
      <c r="E116" s="15" t="s">
        <v>447</v>
      </c>
      <c r="F116" s="15" t="s">
        <v>10</v>
      </c>
      <c r="G116" s="14" t="s">
        <v>448</v>
      </c>
      <c r="H116" s="14" t="s">
        <v>39</v>
      </c>
      <c r="I116" s="14" t="s">
        <v>39</v>
      </c>
      <c r="J116" s="16">
        <v>1645043.38</v>
      </c>
      <c r="K116" s="16">
        <v>1850970.3256276737</v>
      </c>
      <c r="L116" s="17">
        <f t="shared" si="2"/>
        <v>719852.97</v>
      </c>
      <c r="M116" s="17">
        <f t="shared" si="3"/>
        <v>244246.11</v>
      </c>
      <c r="N116" s="18"/>
      <c r="O116"/>
      <c r="P116"/>
      <c r="Q116"/>
    </row>
    <row r="117" spans="1:17" x14ac:dyDescent="0.2">
      <c r="A117" s="30" t="s">
        <v>449</v>
      </c>
      <c r="B117" s="15" t="s">
        <v>99</v>
      </c>
      <c r="C117" s="15" t="s">
        <v>35</v>
      </c>
      <c r="D117" s="14" t="s">
        <v>450</v>
      </c>
      <c r="E117" s="15" t="s">
        <v>451</v>
      </c>
      <c r="F117" s="15" t="s">
        <v>12</v>
      </c>
      <c r="G117" s="14" t="s">
        <v>452</v>
      </c>
      <c r="H117" s="14" t="s">
        <v>39</v>
      </c>
      <c r="I117" s="14" t="s">
        <v>39</v>
      </c>
      <c r="J117" s="16">
        <v>599554.15</v>
      </c>
      <c r="K117" s="16">
        <v>669269.70500881912</v>
      </c>
      <c r="L117" s="17">
        <f t="shared" si="2"/>
        <v>260282.82</v>
      </c>
      <c r="M117" s="17">
        <f t="shared" si="3"/>
        <v>88313.96</v>
      </c>
      <c r="N117" s="18"/>
      <c r="O117"/>
      <c r="P117"/>
      <c r="Q117"/>
    </row>
    <row r="118" spans="1:17" x14ac:dyDescent="0.2">
      <c r="A118" s="30" t="s">
        <v>453</v>
      </c>
      <c r="B118" s="15" t="s">
        <v>34</v>
      </c>
      <c r="C118" s="15" t="s">
        <v>35</v>
      </c>
      <c r="D118" s="14" t="s">
        <v>454</v>
      </c>
      <c r="E118" s="15" t="s">
        <v>455</v>
      </c>
      <c r="F118" s="15" t="s">
        <v>10</v>
      </c>
      <c r="G118" s="14" t="s">
        <v>456</v>
      </c>
      <c r="H118" s="14" t="s">
        <v>39</v>
      </c>
      <c r="I118" s="14" t="s">
        <v>39</v>
      </c>
      <c r="J118" s="16">
        <v>3519873.1100000003</v>
      </c>
      <c r="K118" s="16">
        <v>3909506.4178712885</v>
      </c>
      <c r="L118" s="17">
        <f t="shared" si="2"/>
        <v>1520429.47</v>
      </c>
      <c r="M118" s="17">
        <f t="shared" si="3"/>
        <v>515881.71</v>
      </c>
      <c r="N118" s="18"/>
      <c r="O118"/>
      <c r="P118"/>
      <c r="Q118"/>
    </row>
    <row r="119" spans="1:17" x14ac:dyDescent="0.2">
      <c r="A119" s="30" t="s">
        <v>457</v>
      </c>
      <c r="B119" s="15" t="s">
        <v>99</v>
      </c>
      <c r="C119" s="15" t="s">
        <v>35</v>
      </c>
      <c r="D119" s="14" t="s">
        <v>458</v>
      </c>
      <c r="E119" s="15" t="s">
        <v>241</v>
      </c>
      <c r="F119" s="15" t="s">
        <v>12</v>
      </c>
      <c r="G119" s="14" t="s">
        <v>459</v>
      </c>
      <c r="H119" s="14" t="s">
        <v>39</v>
      </c>
      <c r="I119" s="14" t="s">
        <v>39</v>
      </c>
      <c r="J119" s="16">
        <v>1007410.5800000001</v>
      </c>
      <c r="K119" s="16">
        <v>1152043.2410953983</v>
      </c>
      <c r="L119" s="17">
        <f t="shared" si="2"/>
        <v>448036.22</v>
      </c>
      <c r="M119" s="17">
        <f t="shared" si="3"/>
        <v>152018.68</v>
      </c>
      <c r="N119" s="18"/>
      <c r="O119"/>
      <c r="P119"/>
      <c r="Q119"/>
    </row>
    <row r="120" spans="1:17" x14ac:dyDescent="0.2">
      <c r="A120" s="30" t="s">
        <v>460</v>
      </c>
      <c r="B120" s="15" t="s">
        <v>99</v>
      </c>
      <c r="C120" s="15" t="s">
        <v>35</v>
      </c>
      <c r="D120" s="14" t="s">
        <v>461</v>
      </c>
      <c r="E120" s="15" t="s">
        <v>462</v>
      </c>
      <c r="F120" s="15" t="s">
        <v>12</v>
      </c>
      <c r="G120" s="14" t="s">
        <v>463</v>
      </c>
      <c r="H120" s="14" t="s">
        <v>39</v>
      </c>
      <c r="I120" s="14" t="s">
        <v>39</v>
      </c>
      <c r="J120" s="16">
        <v>689639.07000000007</v>
      </c>
      <c r="K120" s="16">
        <v>778455.61460692482</v>
      </c>
      <c r="L120" s="17">
        <f t="shared" si="2"/>
        <v>302745.84999999998</v>
      </c>
      <c r="M120" s="17">
        <f t="shared" si="3"/>
        <v>102721.66</v>
      </c>
      <c r="N120" s="18"/>
      <c r="O120"/>
      <c r="P120"/>
      <c r="Q120"/>
    </row>
    <row r="121" spans="1:17" x14ac:dyDescent="0.2">
      <c r="A121" s="30" t="s">
        <v>464</v>
      </c>
      <c r="B121" s="15" t="s">
        <v>34</v>
      </c>
      <c r="C121" s="15" t="s">
        <v>416</v>
      </c>
      <c r="D121" s="14" t="s">
        <v>465</v>
      </c>
      <c r="E121" s="15" t="s">
        <v>6</v>
      </c>
      <c r="F121" s="15" t="s">
        <v>6</v>
      </c>
      <c r="G121" s="14" t="s">
        <v>466</v>
      </c>
      <c r="H121" s="14" t="s">
        <v>39</v>
      </c>
      <c r="I121" s="14" t="s">
        <v>39</v>
      </c>
      <c r="J121" s="16">
        <v>16200622.970000001</v>
      </c>
      <c r="K121" s="16">
        <v>34510223.546626836</v>
      </c>
      <c r="L121" s="17">
        <f t="shared" si="2"/>
        <v>13421223.92</v>
      </c>
      <c r="M121" s="17">
        <f t="shared" si="3"/>
        <v>4553821.2699999996</v>
      </c>
      <c r="N121" s="18"/>
      <c r="O121"/>
      <c r="P121"/>
      <c r="Q121"/>
    </row>
    <row r="122" spans="1:17" x14ac:dyDescent="0.2">
      <c r="A122" s="30" t="s">
        <v>467</v>
      </c>
      <c r="B122" s="15" t="s">
        <v>99</v>
      </c>
      <c r="C122" s="15" t="s">
        <v>35</v>
      </c>
      <c r="D122" s="14" t="s">
        <v>468</v>
      </c>
      <c r="E122" s="15" t="s">
        <v>469</v>
      </c>
      <c r="F122" s="15" t="s">
        <v>10</v>
      </c>
      <c r="G122" s="14" t="s">
        <v>470</v>
      </c>
      <c r="H122" s="14" t="s">
        <v>39</v>
      </c>
      <c r="I122" s="14" t="s">
        <v>39</v>
      </c>
      <c r="J122" s="16">
        <v>1153717.6299999999</v>
      </c>
      <c r="K122" s="16">
        <v>1290015.0088159489</v>
      </c>
      <c r="L122" s="17">
        <f t="shared" si="2"/>
        <v>501694.23</v>
      </c>
      <c r="M122" s="17">
        <f t="shared" si="3"/>
        <v>170224.85</v>
      </c>
      <c r="N122" s="18"/>
      <c r="O122"/>
      <c r="P122"/>
      <c r="Q122"/>
    </row>
    <row r="123" spans="1:17" x14ac:dyDescent="0.2">
      <c r="A123" s="30" t="s">
        <v>471</v>
      </c>
      <c r="B123" s="15" t="s">
        <v>34</v>
      </c>
      <c r="C123" s="15" t="s">
        <v>35</v>
      </c>
      <c r="D123" s="14" t="s">
        <v>472</v>
      </c>
      <c r="E123" s="15" t="s">
        <v>473</v>
      </c>
      <c r="F123" s="15" t="s">
        <v>11</v>
      </c>
      <c r="G123" s="14" t="s">
        <v>474</v>
      </c>
      <c r="H123" s="14" t="s">
        <v>39</v>
      </c>
      <c r="I123" s="14" t="s">
        <v>39</v>
      </c>
      <c r="J123" s="16">
        <v>2830335.79</v>
      </c>
      <c r="K123" s="16">
        <v>3150985.9406648832</v>
      </c>
      <c r="L123" s="17">
        <f t="shared" si="2"/>
        <v>1225436.51</v>
      </c>
      <c r="M123" s="17">
        <f t="shared" si="3"/>
        <v>415790.6</v>
      </c>
      <c r="N123" s="18"/>
      <c r="O123"/>
      <c r="P123"/>
      <c r="Q123"/>
    </row>
    <row r="124" spans="1:17" x14ac:dyDescent="0.2">
      <c r="A124" s="30" t="s">
        <v>475</v>
      </c>
      <c r="B124" s="15" t="s">
        <v>34</v>
      </c>
      <c r="C124" s="15" t="s">
        <v>416</v>
      </c>
      <c r="D124" s="14" t="s">
        <v>476</v>
      </c>
      <c r="E124" s="15" t="s">
        <v>477</v>
      </c>
      <c r="F124" s="15" t="s">
        <v>4</v>
      </c>
      <c r="G124" s="14" t="s">
        <v>478</v>
      </c>
      <c r="H124" s="14" t="s">
        <v>39</v>
      </c>
      <c r="I124" s="14" t="s">
        <v>39</v>
      </c>
      <c r="J124" s="16">
        <v>975883.75</v>
      </c>
      <c r="K124" s="16">
        <v>2088876.717932607</v>
      </c>
      <c r="L124" s="17">
        <f t="shared" si="2"/>
        <v>812376.13</v>
      </c>
      <c r="M124" s="17">
        <f t="shared" si="3"/>
        <v>275639.21999999997</v>
      </c>
      <c r="N124" s="18"/>
      <c r="O124"/>
      <c r="P124"/>
      <c r="Q124"/>
    </row>
    <row r="125" spans="1:17" x14ac:dyDescent="0.2">
      <c r="A125" s="30" t="s">
        <v>479</v>
      </c>
      <c r="B125" s="15" t="s">
        <v>131</v>
      </c>
      <c r="C125" s="15" t="s">
        <v>416</v>
      </c>
      <c r="D125" s="14" t="s">
        <v>480</v>
      </c>
      <c r="E125" s="20" t="s">
        <v>6</v>
      </c>
      <c r="F125" s="21" t="s">
        <v>6</v>
      </c>
      <c r="G125" s="14" t="s">
        <v>481</v>
      </c>
      <c r="H125" s="14" t="s">
        <v>39</v>
      </c>
      <c r="I125" s="14" t="s">
        <v>39</v>
      </c>
      <c r="J125" s="16">
        <v>38148.46</v>
      </c>
      <c r="K125" s="16">
        <v>87889.97250243937</v>
      </c>
      <c r="L125" s="17">
        <f t="shared" si="2"/>
        <v>34180.910000000003</v>
      </c>
      <c r="M125" s="17">
        <f t="shared" si="3"/>
        <v>11597.58</v>
      </c>
      <c r="N125" s="18"/>
      <c r="O125"/>
      <c r="P125"/>
      <c r="Q125"/>
    </row>
    <row r="126" spans="1:17" ht="15" customHeight="1" x14ac:dyDescent="0.2">
      <c r="A126" s="30" t="s">
        <v>482</v>
      </c>
      <c r="B126" s="15" t="s">
        <v>99</v>
      </c>
      <c r="C126" s="15" t="s">
        <v>35</v>
      </c>
      <c r="D126" s="14" t="s">
        <v>483</v>
      </c>
      <c r="E126" s="15" t="s">
        <v>484</v>
      </c>
      <c r="F126" s="15" t="s">
        <v>9</v>
      </c>
      <c r="G126" s="14" t="s">
        <v>485</v>
      </c>
      <c r="H126" s="14" t="s">
        <v>39</v>
      </c>
      <c r="I126" s="14" t="s">
        <v>39</v>
      </c>
      <c r="J126" s="16">
        <v>295135.24</v>
      </c>
      <c r="K126" s="16">
        <v>331950.08926087676</v>
      </c>
      <c r="L126" s="17">
        <f t="shared" si="2"/>
        <v>129097.29</v>
      </c>
      <c r="M126" s="17">
        <f t="shared" si="3"/>
        <v>43802.71</v>
      </c>
      <c r="N126" s="18"/>
      <c r="O126"/>
      <c r="P126"/>
      <c r="Q126"/>
    </row>
    <row r="127" spans="1:17" x14ac:dyDescent="0.2">
      <c r="A127" s="30" t="s">
        <v>486</v>
      </c>
      <c r="B127" s="15" t="s">
        <v>487</v>
      </c>
      <c r="C127" s="15" t="s">
        <v>416</v>
      </c>
      <c r="D127" s="14" t="s">
        <v>488</v>
      </c>
      <c r="E127" s="15" t="s">
        <v>14</v>
      </c>
      <c r="F127" s="15" t="s">
        <v>14</v>
      </c>
      <c r="G127" s="14" t="s">
        <v>489</v>
      </c>
      <c r="H127" s="14" t="s">
        <v>39</v>
      </c>
      <c r="I127" s="14" t="s">
        <v>39</v>
      </c>
      <c r="J127" s="16">
        <v>193433450.06</v>
      </c>
      <c r="K127" s="16">
        <v>337948961.45826411</v>
      </c>
      <c r="L127" s="17">
        <f t="shared" si="2"/>
        <v>131430289.98999999</v>
      </c>
      <c r="M127" s="17">
        <f t="shared" si="3"/>
        <v>44594297.390000001</v>
      </c>
      <c r="N127" s="18"/>
      <c r="O127"/>
      <c r="P127"/>
      <c r="Q127"/>
    </row>
    <row r="128" spans="1:17" ht="15" customHeight="1" x14ac:dyDescent="0.2">
      <c r="A128" s="30" t="s">
        <v>490</v>
      </c>
      <c r="B128" s="15" t="s">
        <v>34</v>
      </c>
      <c r="C128" s="15" t="s">
        <v>416</v>
      </c>
      <c r="D128" s="14" t="s">
        <v>491</v>
      </c>
      <c r="E128" s="15" t="s">
        <v>4</v>
      </c>
      <c r="F128" s="15" t="s">
        <v>4</v>
      </c>
      <c r="G128" s="14" t="s">
        <v>492</v>
      </c>
      <c r="H128" s="14" t="s">
        <v>39</v>
      </c>
      <c r="I128" s="14" t="s">
        <v>39</v>
      </c>
      <c r="J128" s="16">
        <v>11308575.319999998</v>
      </c>
      <c r="K128" s="16">
        <v>24054339.026616961</v>
      </c>
      <c r="L128" s="17">
        <f t="shared" si="2"/>
        <v>9354870.4499999993</v>
      </c>
      <c r="M128" s="17">
        <f t="shared" si="3"/>
        <v>3174107.54</v>
      </c>
      <c r="N128" s="18"/>
      <c r="O128"/>
      <c r="P128"/>
      <c r="Q128"/>
    </row>
    <row r="129" spans="1:17" ht="15.6" customHeight="1" x14ac:dyDescent="0.2">
      <c r="A129" s="30" t="s">
        <v>493</v>
      </c>
      <c r="B129" s="15" t="s">
        <v>34</v>
      </c>
      <c r="C129" s="15" t="s">
        <v>35</v>
      </c>
      <c r="D129" s="14" t="s">
        <v>494</v>
      </c>
      <c r="E129" s="15" t="s">
        <v>495</v>
      </c>
      <c r="F129" s="15" t="s">
        <v>12</v>
      </c>
      <c r="G129" s="14" t="s">
        <v>496</v>
      </c>
      <c r="H129" s="14" t="s">
        <v>39</v>
      </c>
      <c r="I129" s="14" t="s">
        <v>39</v>
      </c>
      <c r="J129" s="16">
        <v>528366.91</v>
      </c>
      <c r="K129" s="16">
        <v>591470.65296650236</v>
      </c>
      <c r="L129" s="17">
        <f t="shared" si="2"/>
        <v>230026.33</v>
      </c>
      <c r="M129" s="17">
        <f t="shared" si="3"/>
        <v>78047.929999999993</v>
      </c>
      <c r="N129" s="18"/>
      <c r="O129"/>
      <c r="P129"/>
      <c r="Q129"/>
    </row>
    <row r="130" spans="1:17" x14ac:dyDescent="0.2">
      <c r="A130" s="30" t="s">
        <v>497</v>
      </c>
      <c r="B130" s="15" t="s">
        <v>34</v>
      </c>
      <c r="C130" s="15" t="s">
        <v>416</v>
      </c>
      <c r="D130" s="14" t="s">
        <v>498</v>
      </c>
      <c r="E130" s="15" t="s">
        <v>14</v>
      </c>
      <c r="F130" s="15" t="s">
        <v>14</v>
      </c>
      <c r="G130" s="14" t="s">
        <v>499</v>
      </c>
      <c r="H130" s="14" t="s">
        <v>39</v>
      </c>
      <c r="I130" s="14" t="s">
        <v>39</v>
      </c>
      <c r="J130" s="16">
        <v>5032826.41</v>
      </c>
      <c r="K130" s="16">
        <v>10853103.29251693</v>
      </c>
      <c r="L130" s="17">
        <f t="shared" si="2"/>
        <v>4220834.13</v>
      </c>
      <c r="M130" s="17">
        <f t="shared" si="3"/>
        <v>1432129.02</v>
      </c>
      <c r="N130" s="18"/>
      <c r="O130"/>
      <c r="P130"/>
      <c r="Q130"/>
    </row>
    <row r="131" spans="1:17" x14ac:dyDescent="0.2">
      <c r="A131" s="30" t="s">
        <v>500</v>
      </c>
      <c r="B131" s="15" t="s">
        <v>34</v>
      </c>
      <c r="C131" s="15" t="s">
        <v>35</v>
      </c>
      <c r="D131" s="14" t="s">
        <v>501</v>
      </c>
      <c r="E131" s="15" t="s">
        <v>502</v>
      </c>
      <c r="F131" s="15" t="s">
        <v>9</v>
      </c>
      <c r="G131" s="14" t="s">
        <v>503</v>
      </c>
      <c r="H131" s="14" t="s">
        <v>39</v>
      </c>
      <c r="I131" s="14" t="s">
        <v>39</v>
      </c>
      <c r="J131" s="16">
        <v>3418728.73</v>
      </c>
      <c r="K131" s="16">
        <v>3967117.5684111109</v>
      </c>
      <c r="L131" s="17">
        <f t="shared" ref="L131:L194" si="4">ROUNDDOWN(((K131/K$1)*O$1),2)</f>
        <v>1542834.78</v>
      </c>
      <c r="M131" s="17">
        <f t="shared" ref="M131:M194" si="5">ROUNDDOWN(L131*Q$1,2)</f>
        <v>523483.84</v>
      </c>
      <c r="N131" s="18"/>
      <c r="O131"/>
      <c r="P131"/>
      <c r="Q131"/>
    </row>
    <row r="132" spans="1:17" x14ac:dyDescent="0.2">
      <c r="A132" s="30" t="s">
        <v>504</v>
      </c>
      <c r="B132" s="15" t="s">
        <v>34</v>
      </c>
      <c r="C132" s="15" t="s">
        <v>416</v>
      </c>
      <c r="D132" s="14" t="s">
        <v>505</v>
      </c>
      <c r="E132" s="15" t="s">
        <v>506</v>
      </c>
      <c r="F132" s="15" t="s">
        <v>10</v>
      </c>
      <c r="G132" s="14" t="s">
        <v>507</v>
      </c>
      <c r="H132" s="14" t="s">
        <v>39</v>
      </c>
      <c r="I132" s="14" t="s">
        <v>39</v>
      </c>
      <c r="J132" s="16">
        <v>11870804.73</v>
      </c>
      <c r="K132" s="16">
        <v>23924436.525204957</v>
      </c>
      <c r="L132" s="17">
        <f t="shared" si="4"/>
        <v>9304350.6199999992</v>
      </c>
      <c r="M132" s="17">
        <f t="shared" si="5"/>
        <v>3156966.16</v>
      </c>
      <c r="N132" s="18"/>
      <c r="O132"/>
      <c r="P132"/>
      <c r="Q132"/>
    </row>
    <row r="133" spans="1:17" x14ac:dyDescent="0.2">
      <c r="A133" s="30" t="s">
        <v>508</v>
      </c>
      <c r="B133" s="15" t="s">
        <v>34</v>
      </c>
      <c r="C133" s="15" t="s">
        <v>35</v>
      </c>
      <c r="D133" s="14" t="s">
        <v>509</v>
      </c>
      <c r="E133" s="15" t="s">
        <v>510</v>
      </c>
      <c r="F133" s="15" t="s">
        <v>12</v>
      </c>
      <c r="G133" s="14" t="s">
        <v>511</v>
      </c>
      <c r="H133" s="14" t="s">
        <v>39</v>
      </c>
      <c r="I133" s="14" t="s">
        <v>39</v>
      </c>
      <c r="J133" s="16">
        <v>4074681.3499999996</v>
      </c>
      <c r="K133" s="16">
        <v>4587313.0134325754</v>
      </c>
      <c r="L133" s="17">
        <f t="shared" si="4"/>
        <v>1784032.34</v>
      </c>
      <c r="M133" s="17">
        <f t="shared" si="5"/>
        <v>605322.17000000004</v>
      </c>
      <c r="N133" s="18"/>
      <c r="O133"/>
      <c r="P133"/>
      <c r="Q133"/>
    </row>
    <row r="134" spans="1:17" x14ac:dyDescent="0.2">
      <c r="A134" s="30" t="s">
        <v>512</v>
      </c>
      <c r="B134" s="15" t="s">
        <v>487</v>
      </c>
      <c r="C134" s="15" t="s">
        <v>416</v>
      </c>
      <c r="D134" s="14" t="s">
        <v>513</v>
      </c>
      <c r="E134" s="15" t="s">
        <v>4</v>
      </c>
      <c r="F134" s="15" t="s">
        <v>4</v>
      </c>
      <c r="G134" s="14" t="s">
        <v>514</v>
      </c>
      <c r="H134" s="14" t="s">
        <v>39</v>
      </c>
      <c r="I134" s="14" t="s">
        <v>39</v>
      </c>
      <c r="J134" s="16">
        <v>396883812.37</v>
      </c>
      <c r="K134" s="16">
        <v>721761018.6725359</v>
      </c>
      <c r="L134" s="17">
        <f t="shared" si="4"/>
        <v>280697001.04000002</v>
      </c>
      <c r="M134" s="17">
        <f t="shared" si="5"/>
        <v>95240492.450000003</v>
      </c>
      <c r="N134" s="18"/>
      <c r="O134"/>
      <c r="P134"/>
      <c r="Q134"/>
    </row>
    <row r="135" spans="1:17" x14ac:dyDescent="0.2">
      <c r="A135" s="30" t="s">
        <v>515</v>
      </c>
      <c r="B135" s="15" t="s">
        <v>99</v>
      </c>
      <c r="C135" s="15" t="s">
        <v>35</v>
      </c>
      <c r="D135" s="14" t="s">
        <v>516</v>
      </c>
      <c r="E135" s="15" t="s">
        <v>517</v>
      </c>
      <c r="F135" s="15" t="s">
        <v>12</v>
      </c>
      <c r="G135" s="14" t="s">
        <v>518</v>
      </c>
      <c r="H135" s="14" t="s">
        <v>39</v>
      </c>
      <c r="I135" s="14" t="s">
        <v>39</v>
      </c>
      <c r="J135" s="16">
        <v>2784312</v>
      </c>
      <c r="K135" s="16">
        <v>3125112.7682287619</v>
      </c>
      <c r="L135" s="17">
        <f t="shared" si="4"/>
        <v>1215374.28</v>
      </c>
      <c r="M135" s="17">
        <f t="shared" si="5"/>
        <v>412376.49</v>
      </c>
      <c r="N135" s="18"/>
      <c r="O135"/>
      <c r="P135"/>
      <c r="Q135"/>
    </row>
    <row r="136" spans="1:17" x14ac:dyDescent="0.2">
      <c r="A136" s="30" t="s">
        <v>519</v>
      </c>
      <c r="B136" s="15" t="s">
        <v>34</v>
      </c>
      <c r="C136" s="15" t="s">
        <v>416</v>
      </c>
      <c r="D136" s="14" t="s">
        <v>520</v>
      </c>
      <c r="E136" s="15" t="s">
        <v>6</v>
      </c>
      <c r="F136" s="15" t="s">
        <v>6</v>
      </c>
      <c r="G136" s="14" t="s">
        <v>521</v>
      </c>
      <c r="H136" s="14" t="s">
        <v>39</v>
      </c>
      <c r="I136" s="14" t="s">
        <v>39</v>
      </c>
      <c r="J136" s="16">
        <v>18334722.620000001</v>
      </c>
      <c r="K136" s="16">
        <v>39321724.27512043</v>
      </c>
      <c r="L136" s="17">
        <f t="shared" si="4"/>
        <v>15292444.16</v>
      </c>
      <c r="M136" s="17">
        <f t="shared" si="5"/>
        <v>5188726.3</v>
      </c>
      <c r="N136" s="18"/>
      <c r="O136"/>
      <c r="P136"/>
      <c r="Q136"/>
    </row>
    <row r="137" spans="1:17" x14ac:dyDescent="0.2">
      <c r="A137" s="30" t="s">
        <v>522</v>
      </c>
      <c r="B137" s="15" t="s">
        <v>34</v>
      </c>
      <c r="C137" s="15" t="s">
        <v>35</v>
      </c>
      <c r="D137" s="14" t="s">
        <v>523</v>
      </c>
      <c r="E137" s="15" t="s">
        <v>524</v>
      </c>
      <c r="F137" s="15" t="s">
        <v>11</v>
      </c>
      <c r="G137" s="14" t="s">
        <v>525</v>
      </c>
      <c r="H137" s="14" t="s">
        <v>39</v>
      </c>
      <c r="I137" s="14" t="s">
        <v>39</v>
      </c>
      <c r="J137" s="16">
        <v>2555282.2400000002</v>
      </c>
      <c r="K137" s="16">
        <v>2816325.0951960068</v>
      </c>
      <c r="L137" s="17">
        <f t="shared" si="4"/>
        <v>1095284.98</v>
      </c>
      <c r="M137" s="17">
        <f t="shared" si="5"/>
        <v>371630.19</v>
      </c>
      <c r="N137" s="18"/>
      <c r="O137"/>
      <c r="P137"/>
      <c r="Q137"/>
    </row>
    <row r="138" spans="1:17" x14ac:dyDescent="0.2">
      <c r="A138" s="30" t="s">
        <v>526</v>
      </c>
      <c r="B138" s="15" t="s">
        <v>99</v>
      </c>
      <c r="C138" s="15" t="s">
        <v>416</v>
      </c>
      <c r="D138" s="14" t="s">
        <v>527</v>
      </c>
      <c r="E138" s="15" t="s">
        <v>272</v>
      </c>
      <c r="F138" s="15" t="s">
        <v>6</v>
      </c>
      <c r="G138" s="14" t="s">
        <v>528</v>
      </c>
      <c r="H138" s="14" t="s">
        <v>39</v>
      </c>
      <c r="I138" s="14" t="s">
        <v>39</v>
      </c>
      <c r="J138" s="16">
        <v>10395608.51</v>
      </c>
      <c r="K138" s="16">
        <v>22183298.699914455</v>
      </c>
      <c r="L138" s="17">
        <f t="shared" si="4"/>
        <v>8627212.1300000008</v>
      </c>
      <c r="M138" s="17">
        <f t="shared" si="5"/>
        <v>2927213.07</v>
      </c>
      <c r="N138" s="18"/>
      <c r="O138"/>
      <c r="P138"/>
      <c r="Q138"/>
    </row>
    <row r="139" spans="1:17" x14ac:dyDescent="0.2">
      <c r="A139" s="30" t="s">
        <v>529</v>
      </c>
      <c r="B139" s="15" t="s">
        <v>34</v>
      </c>
      <c r="C139" s="15" t="s">
        <v>416</v>
      </c>
      <c r="D139" s="14" t="s">
        <v>530</v>
      </c>
      <c r="E139" s="15" t="s">
        <v>14</v>
      </c>
      <c r="F139" s="15" t="s">
        <v>14</v>
      </c>
      <c r="G139" s="14" t="s">
        <v>531</v>
      </c>
      <c r="H139" s="14" t="s">
        <v>39</v>
      </c>
      <c r="I139" s="14" t="s">
        <v>39</v>
      </c>
      <c r="J139" s="16">
        <v>2802964.56</v>
      </c>
      <c r="K139" s="16">
        <v>4440232.089600116</v>
      </c>
      <c r="L139" s="17">
        <f t="shared" si="4"/>
        <v>1726831.73</v>
      </c>
      <c r="M139" s="17">
        <f t="shared" si="5"/>
        <v>585914</v>
      </c>
      <c r="N139" s="18"/>
      <c r="O139"/>
      <c r="P139"/>
      <c r="Q139"/>
    </row>
    <row r="140" spans="1:17" x14ac:dyDescent="0.2">
      <c r="A140" s="30" t="s">
        <v>532</v>
      </c>
      <c r="B140" s="15" t="s">
        <v>99</v>
      </c>
      <c r="C140" s="15" t="s">
        <v>35</v>
      </c>
      <c r="D140" s="14" t="s">
        <v>533</v>
      </c>
      <c r="E140" s="15" t="s">
        <v>534</v>
      </c>
      <c r="F140" s="15" t="s">
        <v>11</v>
      </c>
      <c r="G140" s="14" t="s">
        <v>535</v>
      </c>
      <c r="H140" s="14" t="s">
        <v>39</v>
      </c>
      <c r="I140" s="14" t="s">
        <v>39</v>
      </c>
      <c r="J140" s="16">
        <v>428934.57999999996</v>
      </c>
      <c r="K140" s="16">
        <v>480092.99313095678</v>
      </c>
      <c r="L140" s="17">
        <f t="shared" si="4"/>
        <v>186710.91</v>
      </c>
      <c r="M140" s="17">
        <f t="shared" si="5"/>
        <v>63351.01</v>
      </c>
      <c r="N140" s="18"/>
      <c r="O140"/>
      <c r="P140"/>
      <c r="Q140"/>
    </row>
    <row r="141" spans="1:17" x14ac:dyDescent="0.2">
      <c r="A141" s="30" t="s">
        <v>536</v>
      </c>
      <c r="B141" s="15" t="s">
        <v>34</v>
      </c>
      <c r="C141" s="15" t="s">
        <v>416</v>
      </c>
      <c r="D141" s="14" t="s">
        <v>537</v>
      </c>
      <c r="E141" s="15" t="s">
        <v>96</v>
      </c>
      <c r="F141" s="15" t="s">
        <v>4</v>
      </c>
      <c r="G141" s="14" t="s">
        <v>538</v>
      </c>
      <c r="H141" s="14" t="s">
        <v>39</v>
      </c>
      <c r="I141" s="14" t="s">
        <v>39</v>
      </c>
      <c r="J141" s="16">
        <v>25342776.889999997</v>
      </c>
      <c r="K141" s="16">
        <v>54627363.195262723</v>
      </c>
      <c r="L141" s="17">
        <f t="shared" si="4"/>
        <v>21244894.949999999</v>
      </c>
      <c r="M141" s="17">
        <f t="shared" si="5"/>
        <v>7208392.8499999996</v>
      </c>
      <c r="N141" s="18"/>
      <c r="O141"/>
      <c r="P141"/>
      <c r="Q141"/>
    </row>
    <row r="142" spans="1:17" x14ac:dyDescent="0.2">
      <c r="A142" s="30" t="s">
        <v>539</v>
      </c>
      <c r="B142" s="15" t="s">
        <v>99</v>
      </c>
      <c r="C142" s="15" t="s">
        <v>35</v>
      </c>
      <c r="D142" s="14" t="s">
        <v>540</v>
      </c>
      <c r="E142" s="15" t="s">
        <v>541</v>
      </c>
      <c r="F142" s="15" t="s">
        <v>9</v>
      </c>
      <c r="G142" s="14" t="s">
        <v>542</v>
      </c>
      <c r="H142" s="14" t="s">
        <v>39</v>
      </c>
      <c r="I142" s="14" t="s">
        <v>39</v>
      </c>
      <c r="J142" s="16">
        <v>760156.1</v>
      </c>
      <c r="K142" s="16">
        <v>852824.56635624962</v>
      </c>
      <c r="L142" s="17">
        <f t="shared" si="4"/>
        <v>331668.36</v>
      </c>
      <c r="M142" s="17">
        <f t="shared" si="5"/>
        <v>112535.07</v>
      </c>
      <c r="N142" s="18"/>
      <c r="O142"/>
      <c r="P142"/>
      <c r="Q142"/>
    </row>
    <row r="143" spans="1:17" ht="15" customHeight="1" x14ac:dyDescent="0.2">
      <c r="A143" s="30" t="s">
        <v>543</v>
      </c>
      <c r="B143" s="15" t="s">
        <v>34</v>
      </c>
      <c r="C143" s="15" t="s">
        <v>416</v>
      </c>
      <c r="D143" s="14" t="s">
        <v>544</v>
      </c>
      <c r="E143" s="15" t="s">
        <v>9</v>
      </c>
      <c r="F143" s="15" t="s">
        <v>9</v>
      </c>
      <c r="G143" s="14" t="s">
        <v>545</v>
      </c>
      <c r="H143" s="14" t="s">
        <v>39</v>
      </c>
      <c r="I143" s="14" t="s">
        <v>39</v>
      </c>
      <c r="J143" s="16">
        <v>3102891.29</v>
      </c>
      <c r="K143" s="16">
        <v>7148730.6380568063</v>
      </c>
      <c r="L143" s="17">
        <f t="shared" si="4"/>
        <v>2780182.35</v>
      </c>
      <c r="M143" s="17">
        <f t="shared" si="5"/>
        <v>943315.87</v>
      </c>
      <c r="N143" s="18"/>
      <c r="O143"/>
      <c r="P143"/>
      <c r="Q143"/>
    </row>
    <row r="144" spans="1:17" x14ac:dyDescent="0.2">
      <c r="A144" s="30" t="s">
        <v>546</v>
      </c>
      <c r="B144" s="15" t="s">
        <v>127</v>
      </c>
      <c r="C144" s="15" t="s">
        <v>416</v>
      </c>
      <c r="D144" s="14" t="s">
        <v>547</v>
      </c>
      <c r="E144" s="15" t="s">
        <v>510</v>
      </c>
      <c r="F144" s="15" t="s">
        <v>12</v>
      </c>
      <c r="G144" s="14" t="s">
        <v>548</v>
      </c>
      <c r="H144" s="14" t="s">
        <v>39</v>
      </c>
      <c r="I144" s="14" t="s">
        <v>39</v>
      </c>
      <c r="J144" s="16">
        <v>178990.58</v>
      </c>
      <c r="K144" s="16">
        <v>159852.30000000002</v>
      </c>
      <c r="L144" s="17">
        <f t="shared" si="4"/>
        <v>62167.47</v>
      </c>
      <c r="M144" s="17">
        <f t="shared" si="5"/>
        <v>21093.42</v>
      </c>
      <c r="N144" s="18"/>
      <c r="O144"/>
      <c r="P144"/>
      <c r="Q144"/>
    </row>
    <row r="145" spans="1:17" x14ac:dyDescent="0.2">
      <c r="A145" s="30" t="s">
        <v>549</v>
      </c>
      <c r="B145" s="15" t="s">
        <v>99</v>
      </c>
      <c r="C145" s="15" t="s">
        <v>35</v>
      </c>
      <c r="D145" s="14" t="s">
        <v>550</v>
      </c>
      <c r="E145" s="15" t="s">
        <v>105</v>
      </c>
      <c r="F145" s="15" t="s">
        <v>12</v>
      </c>
      <c r="G145" s="14" t="s">
        <v>551</v>
      </c>
      <c r="H145" s="14" t="s">
        <v>39</v>
      </c>
      <c r="I145" s="14" t="s">
        <v>39</v>
      </c>
      <c r="J145" s="16">
        <v>306370.57</v>
      </c>
      <c r="K145" s="16">
        <v>343317.31969794561</v>
      </c>
      <c r="L145" s="17">
        <f t="shared" si="4"/>
        <v>133518.07</v>
      </c>
      <c r="M145" s="17">
        <f t="shared" si="5"/>
        <v>45302.68</v>
      </c>
      <c r="N145" s="18"/>
      <c r="O145"/>
      <c r="P145"/>
      <c r="Q145"/>
    </row>
    <row r="146" spans="1:17" x14ac:dyDescent="0.2">
      <c r="A146" s="30" t="s">
        <v>552</v>
      </c>
      <c r="B146" s="15" t="s">
        <v>34</v>
      </c>
      <c r="C146" s="15" t="s">
        <v>416</v>
      </c>
      <c r="D146" s="14" t="s">
        <v>553</v>
      </c>
      <c r="E146" s="15" t="s">
        <v>5</v>
      </c>
      <c r="F146" s="15" t="s">
        <v>5</v>
      </c>
      <c r="G146" s="14" t="s">
        <v>554</v>
      </c>
      <c r="H146" s="14" t="s">
        <v>39</v>
      </c>
      <c r="I146" s="14" t="s">
        <v>39</v>
      </c>
      <c r="J146" s="16">
        <v>4018970.92</v>
      </c>
      <c r="K146" s="16">
        <v>8607998.2768935971</v>
      </c>
      <c r="L146" s="17">
        <f t="shared" si="4"/>
        <v>3347699.91</v>
      </c>
      <c r="M146" s="17">
        <f t="shared" si="5"/>
        <v>1135874.57</v>
      </c>
      <c r="N146" s="18"/>
      <c r="O146"/>
      <c r="P146"/>
      <c r="Q146"/>
    </row>
    <row r="147" spans="1:17" x14ac:dyDescent="0.2">
      <c r="A147" s="30" t="s">
        <v>555</v>
      </c>
      <c r="B147" s="15" t="s">
        <v>34</v>
      </c>
      <c r="C147" s="15" t="s">
        <v>35</v>
      </c>
      <c r="D147" s="14" t="s">
        <v>556</v>
      </c>
      <c r="E147" s="15" t="s">
        <v>557</v>
      </c>
      <c r="F147" s="15" t="s">
        <v>11</v>
      </c>
      <c r="G147" s="14" t="s">
        <v>558</v>
      </c>
      <c r="H147" s="14" t="s">
        <v>39</v>
      </c>
      <c r="I147" s="14" t="s">
        <v>39</v>
      </c>
      <c r="J147" s="16">
        <v>2937878.63</v>
      </c>
      <c r="K147" s="16">
        <v>3409135.6310311682</v>
      </c>
      <c r="L147" s="17">
        <f t="shared" si="4"/>
        <v>1325832.3999999999</v>
      </c>
      <c r="M147" s="17">
        <f t="shared" si="5"/>
        <v>449854.93</v>
      </c>
      <c r="N147" s="18"/>
      <c r="O147"/>
      <c r="P147"/>
      <c r="Q147"/>
    </row>
    <row r="148" spans="1:17" x14ac:dyDescent="0.2">
      <c r="A148" s="30" t="s">
        <v>559</v>
      </c>
      <c r="B148" s="15" t="s">
        <v>99</v>
      </c>
      <c r="C148" s="15" t="s">
        <v>35</v>
      </c>
      <c r="D148" s="14" t="s">
        <v>560</v>
      </c>
      <c r="E148" s="15" t="s">
        <v>561</v>
      </c>
      <c r="F148" s="15" t="s">
        <v>14</v>
      </c>
      <c r="G148" s="14" t="s">
        <v>562</v>
      </c>
      <c r="H148" s="14" t="s">
        <v>39</v>
      </c>
      <c r="I148" s="14" t="s">
        <v>39</v>
      </c>
      <c r="J148" s="16">
        <v>12718778.130000001</v>
      </c>
      <c r="K148" s="16">
        <v>14403506.339703502</v>
      </c>
      <c r="L148" s="17">
        <f t="shared" si="4"/>
        <v>5601606.25</v>
      </c>
      <c r="M148" s="17">
        <f t="shared" si="5"/>
        <v>1900625</v>
      </c>
      <c r="N148" s="18"/>
      <c r="O148"/>
      <c r="P148"/>
      <c r="Q148"/>
    </row>
    <row r="149" spans="1:17" x14ac:dyDescent="0.2">
      <c r="A149" s="30" t="s">
        <v>563</v>
      </c>
      <c r="B149" s="15" t="s">
        <v>34</v>
      </c>
      <c r="C149" s="15" t="s">
        <v>416</v>
      </c>
      <c r="D149" s="14" t="s">
        <v>564</v>
      </c>
      <c r="E149" s="15" t="s">
        <v>14</v>
      </c>
      <c r="F149" s="15" t="s">
        <v>14</v>
      </c>
      <c r="G149" s="14" t="s">
        <v>565</v>
      </c>
      <c r="H149" s="14" t="s">
        <v>39</v>
      </c>
      <c r="I149" s="14" t="s">
        <v>39</v>
      </c>
      <c r="J149" s="16">
        <v>13774933.720000001</v>
      </c>
      <c r="K149" s="16">
        <v>25157029.92668305</v>
      </c>
      <c r="L149" s="17">
        <f t="shared" si="4"/>
        <v>9783713.2599999998</v>
      </c>
      <c r="M149" s="17">
        <f t="shared" si="5"/>
        <v>3319613.9</v>
      </c>
      <c r="N149" s="18"/>
      <c r="O149"/>
      <c r="P149"/>
      <c r="Q149"/>
    </row>
    <row r="150" spans="1:17" x14ac:dyDescent="0.2">
      <c r="A150" s="30" t="s">
        <v>566</v>
      </c>
      <c r="B150" s="15" t="s">
        <v>99</v>
      </c>
      <c r="C150" s="15" t="s">
        <v>35</v>
      </c>
      <c r="D150" s="14" t="s">
        <v>567</v>
      </c>
      <c r="E150" s="15" t="s">
        <v>391</v>
      </c>
      <c r="F150" s="15" t="s">
        <v>12</v>
      </c>
      <c r="G150" s="14" t="s">
        <v>568</v>
      </c>
      <c r="H150" s="14" t="s">
        <v>39</v>
      </c>
      <c r="I150" s="14" t="s">
        <v>39</v>
      </c>
      <c r="J150" s="16">
        <v>1783928.88</v>
      </c>
      <c r="K150" s="16">
        <v>1990397.9539451394</v>
      </c>
      <c r="L150" s="17">
        <f t="shared" si="4"/>
        <v>774077.18</v>
      </c>
      <c r="M150" s="17">
        <f t="shared" si="5"/>
        <v>262644.38</v>
      </c>
      <c r="N150" s="18"/>
      <c r="O150"/>
      <c r="P150"/>
      <c r="Q150"/>
    </row>
    <row r="151" spans="1:17" ht="15.6" customHeight="1" x14ac:dyDescent="0.2">
      <c r="A151" s="30" t="s">
        <v>569</v>
      </c>
      <c r="B151" s="15" t="s">
        <v>99</v>
      </c>
      <c r="C151" s="15" t="s">
        <v>35</v>
      </c>
      <c r="D151" s="14" t="s">
        <v>570</v>
      </c>
      <c r="E151" s="15" t="s">
        <v>571</v>
      </c>
      <c r="F151" s="15" t="s">
        <v>9</v>
      </c>
      <c r="G151" s="14" t="s">
        <v>572</v>
      </c>
      <c r="H151" s="14" t="s">
        <v>39</v>
      </c>
      <c r="I151" s="14" t="s">
        <v>39</v>
      </c>
      <c r="J151" s="16">
        <v>1930558.92</v>
      </c>
      <c r="K151" s="16">
        <v>2144441.9989258749</v>
      </c>
      <c r="L151" s="17">
        <f t="shared" si="4"/>
        <v>833985.79</v>
      </c>
      <c r="M151" s="17">
        <f t="shared" si="5"/>
        <v>282971.37</v>
      </c>
      <c r="N151" s="18"/>
      <c r="O151"/>
      <c r="P151"/>
      <c r="Q151"/>
    </row>
    <row r="152" spans="1:17" x14ac:dyDescent="0.2">
      <c r="A152" s="30" t="s">
        <v>573</v>
      </c>
      <c r="B152" s="15" t="s">
        <v>34</v>
      </c>
      <c r="C152" s="15" t="s">
        <v>35</v>
      </c>
      <c r="D152" s="14" t="s">
        <v>574</v>
      </c>
      <c r="E152" s="15" t="s">
        <v>575</v>
      </c>
      <c r="F152" s="15" t="s">
        <v>11</v>
      </c>
      <c r="G152" s="14" t="s">
        <v>576</v>
      </c>
      <c r="H152" s="14" t="s">
        <v>39</v>
      </c>
      <c r="I152" s="14" t="s">
        <v>39</v>
      </c>
      <c r="J152" s="16">
        <v>789997.75</v>
      </c>
      <c r="K152" s="16">
        <v>886367.57927605207</v>
      </c>
      <c r="L152" s="17">
        <f t="shared" si="4"/>
        <v>344713.43</v>
      </c>
      <c r="M152" s="17">
        <f t="shared" si="5"/>
        <v>116961.26</v>
      </c>
      <c r="N152" s="18"/>
      <c r="O152"/>
      <c r="P152"/>
      <c r="Q152"/>
    </row>
    <row r="153" spans="1:17" x14ac:dyDescent="0.2">
      <c r="A153" s="30" t="s">
        <v>577</v>
      </c>
      <c r="B153" s="15" t="s">
        <v>99</v>
      </c>
      <c r="C153" s="15" t="s">
        <v>35</v>
      </c>
      <c r="D153" s="14" t="s">
        <v>578</v>
      </c>
      <c r="E153" s="15" t="s">
        <v>579</v>
      </c>
      <c r="F153" s="15" t="s">
        <v>12</v>
      </c>
      <c r="G153" s="14" t="s">
        <v>580</v>
      </c>
      <c r="H153" s="14" t="s">
        <v>39</v>
      </c>
      <c r="I153" s="14" t="s">
        <v>39</v>
      </c>
      <c r="J153" s="16">
        <v>1043097.14</v>
      </c>
      <c r="K153" s="16">
        <v>1176868.2272583679</v>
      </c>
      <c r="L153" s="17">
        <f t="shared" si="4"/>
        <v>457690.8</v>
      </c>
      <c r="M153" s="17">
        <f t="shared" si="5"/>
        <v>155294.48000000001</v>
      </c>
      <c r="N153" s="18"/>
      <c r="O153"/>
      <c r="P153"/>
      <c r="Q153"/>
    </row>
    <row r="154" spans="1:17" x14ac:dyDescent="0.2">
      <c r="A154" s="30" t="s">
        <v>581</v>
      </c>
      <c r="B154" s="15" t="s">
        <v>99</v>
      </c>
      <c r="C154" s="15" t="s">
        <v>35</v>
      </c>
      <c r="D154" s="14" t="s">
        <v>582</v>
      </c>
      <c r="E154" s="15" t="s">
        <v>583</v>
      </c>
      <c r="F154" s="15" t="s">
        <v>6</v>
      </c>
      <c r="G154" s="14" t="s">
        <v>584</v>
      </c>
      <c r="H154" s="14" t="s">
        <v>39</v>
      </c>
      <c r="I154" s="14" t="s">
        <v>39</v>
      </c>
      <c r="J154" s="16">
        <v>3187046.3</v>
      </c>
      <c r="K154" s="16">
        <v>3549904.8193087867</v>
      </c>
      <c r="L154" s="17">
        <f t="shared" si="4"/>
        <v>1380578.35</v>
      </c>
      <c r="M154" s="17">
        <f t="shared" si="5"/>
        <v>468430.23</v>
      </c>
      <c r="N154" s="18"/>
      <c r="O154"/>
      <c r="P154"/>
      <c r="Q154"/>
    </row>
    <row r="155" spans="1:17" x14ac:dyDescent="0.2">
      <c r="A155" s="30" t="s">
        <v>585</v>
      </c>
      <c r="B155" s="15" t="s">
        <v>99</v>
      </c>
      <c r="C155" s="15" t="s">
        <v>35</v>
      </c>
      <c r="D155" s="14" t="s">
        <v>586</v>
      </c>
      <c r="E155" s="15" t="s">
        <v>557</v>
      </c>
      <c r="F155" s="15" t="s">
        <v>11</v>
      </c>
      <c r="G155" s="14" t="s">
        <v>587</v>
      </c>
      <c r="H155" s="14" t="s">
        <v>39</v>
      </c>
      <c r="I155" s="14" t="s">
        <v>39</v>
      </c>
      <c r="J155" s="16">
        <v>7083592.3300000001</v>
      </c>
      <c r="K155" s="16">
        <v>7997342.3902604524</v>
      </c>
      <c r="L155" s="17">
        <f t="shared" si="4"/>
        <v>3110212.33</v>
      </c>
      <c r="M155" s="17">
        <f t="shared" si="5"/>
        <v>1055295.04</v>
      </c>
      <c r="N155" s="18"/>
      <c r="O155"/>
      <c r="P155"/>
      <c r="Q155"/>
    </row>
    <row r="156" spans="1:17" x14ac:dyDescent="0.2">
      <c r="A156" s="30" t="s">
        <v>588</v>
      </c>
      <c r="B156" s="15" t="s">
        <v>34</v>
      </c>
      <c r="C156" s="15" t="s">
        <v>416</v>
      </c>
      <c r="D156" s="14" t="s">
        <v>589</v>
      </c>
      <c r="E156" s="15" t="s">
        <v>590</v>
      </c>
      <c r="F156" s="15" t="s">
        <v>14</v>
      </c>
      <c r="G156" s="14" t="s">
        <v>591</v>
      </c>
      <c r="H156" s="14" t="s">
        <v>39</v>
      </c>
      <c r="I156" s="14" t="s">
        <v>39</v>
      </c>
      <c r="J156" s="16">
        <v>3591143.05</v>
      </c>
      <c r="K156" s="16">
        <v>7640976.421883882</v>
      </c>
      <c r="L156" s="17">
        <f t="shared" si="4"/>
        <v>2971619.56</v>
      </c>
      <c r="M156" s="17">
        <f t="shared" si="5"/>
        <v>1008270.51</v>
      </c>
      <c r="N156" s="18"/>
      <c r="O156"/>
      <c r="P156"/>
      <c r="Q156"/>
    </row>
    <row r="157" spans="1:17" x14ac:dyDescent="0.2">
      <c r="A157" s="30" t="s">
        <v>592</v>
      </c>
      <c r="B157" s="15" t="s">
        <v>99</v>
      </c>
      <c r="C157" s="15" t="s">
        <v>416</v>
      </c>
      <c r="D157" s="14" t="s">
        <v>593</v>
      </c>
      <c r="E157" s="15" t="s">
        <v>402</v>
      </c>
      <c r="F157" s="15" t="s">
        <v>4</v>
      </c>
      <c r="G157" s="14" t="s">
        <v>594</v>
      </c>
      <c r="H157" s="14" t="s">
        <v>39</v>
      </c>
      <c r="I157" s="14" t="s">
        <v>39</v>
      </c>
      <c r="J157" s="16">
        <v>4892465.24</v>
      </c>
      <c r="K157" s="16">
        <v>7865375.7125947131</v>
      </c>
      <c r="L157" s="17">
        <f t="shared" si="4"/>
        <v>3058889.73</v>
      </c>
      <c r="M157" s="17">
        <f t="shared" si="5"/>
        <v>1037881.28</v>
      </c>
      <c r="N157" s="18"/>
      <c r="O157"/>
      <c r="P157"/>
      <c r="Q157"/>
    </row>
    <row r="158" spans="1:17" x14ac:dyDescent="0.2">
      <c r="A158" s="30" t="s">
        <v>595</v>
      </c>
      <c r="B158" s="15" t="s">
        <v>34</v>
      </c>
      <c r="C158" s="15" t="s">
        <v>416</v>
      </c>
      <c r="D158" s="14" t="s">
        <v>596</v>
      </c>
      <c r="E158" s="15" t="s">
        <v>13</v>
      </c>
      <c r="F158" s="15" t="s">
        <v>13</v>
      </c>
      <c r="G158" s="14" t="s">
        <v>597</v>
      </c>
      <c r="H158" s="14" t="s">
        <v>39</v>
      </c>
      <c r="I158" s="14" t="s">
        <v>39</v>
      </c>
      <c r="J158" s="16">
        <v>2146312.7200000002</v>
      </c>
      <c r="K158" s="16">
        <v>4612573.9938086402</v>
      </c>
      <c r="L158" s="17">
        <f t="shared" si="4"/>
        <v>1793856.48</v>
      </c>
      <c r="M158" s="17">
        <f t="shared" si="5"/>
        <v>608655.5</v>
      </c>
      <c r="N158" s="18"/>
      <c r="O158"/>
      <c r="P158"/>
      <c r="Q158"/>
    </row>
    <row r="159" spans="1:17" x14ac:dyDescent="0.2">
      <c r="A159" s="30" t="s">
        <v>598</v>
      </c>
      <c r="B159" s="15" t="s">
        <v>99</v>
      </c>
      <c r="C159" s="15" t="s">
        <v>35</v>
      </c>
      <c r="D159" s="14" t="s">
        <v>599</v>
      </c>
      <c r="E159" s="15" t="s">
        <v>600</v>
      </c>
      <c r="F159" s="15" t="s">
        <v>12</v>
      </c>
      <c r="G159" s="14" t="s">
        <v>601</v>
      </c>
      <c r="H159" s="14" t="s">
        <v>39</v>
      </c>
      <c r="I159" s="14" t="s">
        <v>39</v>
      </c>
      <c r="J159" s="16">
        <v>1926050.21</v>
      </c>
      <c r="K159" s="16">
        <v>2156809.5713577727</v>
      </c>
      <c r="L159" s="17">
        <f t="shared" si="4"/>
        <v>838795.61</v>
      </c>
      <c r="M159" s="17">
        <f t="shared" si="5"/>
        <v>284603.34999999998</v>
      </c>
      <c r="N159" s="18"/>
      <c r="O159"/>
      <c r="P159"/>
      <c r="Q159"/>
    </row>
    <row r="160" spans="1:17" x14ac:dyDescent="0.2">
      <c r="A160" s="30" t="s">
        <v>602</v>
      </c>
      <c r="B160" s="15" t="s">
        <v>34</v>
      </c>
      <c r="C160" s="15" t="s">
        <v>416</v>
      </c>
      <c r="D160" s="14" t="s">
        <v>603</v>
      </c>
      <c r="E160" s="15" t="s">
        <v>5</v>
      </c>
      <c r="F160" s="15" t="s">
        <v>5</v>
      </c>
      <c r="G160" s="14" t="s">
        <v>604</v>
      </c>
      <c r="H160" s="14" t="s">
        <v>39</v>
      </c>
      <c r="I160" s="14" t="s">
        <v>39</v>
      </c>
      <c r="J160" s="16">
        <v>3267309.4899999998</v>
      </c>
      <c r="K160" s="16">
        <v>6982949.4646523129</v>
      </c>
      <c r="L160" s="17">
        <f t="shared" si="4"/>
        <v>2715709.1</v>
      </c>
      <c r="M160" s="17">
        <f t="shared" si="5"/>
        <v>921440.09</v>
      </c>
      <c r="N160" s="18"/>
      <c r="O160"/>
      <c r="P160"/>
      <c r="Q160"/>
    </row>
    <row r="161" spans="1:17" x14ac:dyDescent="0.2">
      <c r="A161" s="30" t="s">
        <v>605</v>
      </c>
      <c r="B161" s="15" t="s">
        <v>99</v>
      </c>
      <c r="C161" s="15" t="s">
        <v>35</v>
      </c>
      <c r="D161" s="14" t="s">
        <v>606</v>
      </c>
      <c r="E161" s="15" t="s">
        <v>607</v>
      </c>
      <c r="F161" s="15" t="s">
        <v>12</v>
      </c>
      <c r="G161" s="14" t="s">
        <v>608</v>
      </c>
      <c r="H161" s="14" t="s">
        <v>39</v>
      </c>
      <c r="I161" s="14" t="s">
        <v>39</v>
      </c>
      <c r="J161" s="16">
        <v>471056.7</v>
      </c>
      <c r="K161" s="16">
        <v>510611.66323637182</v>
      </c>
      <c r="L161" s="17">
        <f t="shared" si="4"/>
        <v>198579.8</v>
      </c>
      <c r="M161" s="17">
        <f t="shared" si="5"/>
        <v>67378.12</v>
      </c>
      <c r="N161" s="18"/>
      <c r="O161"/>
      <c r="P161"/>
      <c r="Q161"/>
    </row>
    <row r="162" spans="1:17" x14ac:dyDescent="0.2">
      <c r="A162" s="30" t="s">
        <v>609</v>
      </c>
      <c r="B162" s="15" t="s">
        <v>127</v>
      </c>
      <c r="C162" s="15" t="s">
        <v>416</v>
      </c>
      <c r="D162" s="14" t="s">
        <v>610</v>
      </c>
      <c r="E162" s="15" t="s">
        <v>3</v>
      </c>
      <c r="F162" s="15" t="s">
        <v>3</v>
      </c>
      <c r="G162" s="19" t="s">
        <v>611</v>
      </c>
      <c r="H162" s="14" t="s">
        <v>39</v>
      </c>
      <c r="I162" s="14" t="s">
        <v>39</v>
      </c>
      <c r="J162" s="16">
        <v>612012.14</v>
      </c>
      <c r="K162" s="16">
        <v>480944</v>
      </c>
      <c r="L162" s="17">
        <f t="shared" si="4"/>
        <v>187041.88</v>
      </c>
      <c r="M162" s="17">
        <f t="shared" si="5"/>
        <v>63463.3</v>
      </c>
      <c r="N162" s="18"/>
      <c r="O162"/>
      <c r="P162"/>
      <c r="Q162"/>
    </row>
    <row r="163" spans="1:17" ht="15" customHeight="1" x14ac:dyDescent="0.2">
      <c r="A163" s="30" t="s">
        <v>612</v>
      </c>
      <c r="B163" s="15" t="s">
        <v>34</v>
      </c>
      <c r="C163" s="15" t="s">
        <v>35</v>
      </c>
      <c r="D163" s="14" t="s">
        <v>613</v>
      </c>
      <c r="E163" s="15" t="s">
        <v>614</v>
      </c>
      <c r="F163" s="15" t="s">
        <v>9</v>
      </c>
      <c r="G163" s="14" t="s">
        <v>615</v>
      </c>
      <c r="H163" s="14" t="s">
        <v>39</v>
      </c>
      <c r="I163" s="14" t="s">
        <v>39</v>
      </c>
      <c r="J163" s="16">
        <v>1089563.75</v>
      </c>
      <c r="K163" s="16">
        <v>1208032.7350235903</v>
      </c>
      <c r="L163" s="17">
        <f t="shared" si="4"/>
        <v>469810.86</v>
      </c>
      <c r="M163" s="17">
        <f t="shared" si="5"/>
        <v>159406.82</v>
      </c>
      <c r="N163" s="18"/>
      <c r="O163"/>
      <c r="P163"/>
      <c r="Q163"/>
    </row>
    <row r="164" spans="1:17" x14ac:dyDescent="0.2">
      <c r="A164" s="30" t="s">
        <v>616</v>
      </c>
      <c r="B164" s="15" t="s">
        <v>127</v>
      </c>
      <c r="C164" s="15" t="s">
        <v>416</v>
      </c>
      <c r="D164" s="14" t="s">
        <v>617</v>
      </c>
      <c r="E164" s="15" t="s">
        <v>618</v>
      </c>
      <c r="F164" s="15" t="s">
        <v>11</v>
      </c>
      <c r="G164" s="14" t="s">
        <v>619</v>
      </c>
      <c r="H164" s="14" t="s">
        <v>39</v>
      </c>
      <c r="I164" s="14" t="s">
        <v>39</v>
      </c>
      <c r="J164" s="16">
        <v>308087.35000000003</v>
      </c>
      <c r="K164" s="16">
        <v>119980.90000000001</v>
      </c>
      <c r="L164" s="17">
        <f t="shared" si="4"/>
        <v>46661.26</v>
      </c>
      <c r="M164" s="17">
        <f t="shared" si="5"/>
        <v>15832.16</v>
      </c>
      <c r="N164" s="18"/>
      <c r="O164"/>
      <c r="P164"/>
      <c r="Q164"/>
    </row>
    <row r="165" spans="1:17" x14ac:dyDescent="0.2">
      <c r="A165" s="30" t="s">
        <v>620</v>
      </c>
      <c r="B165" s="15" t="s">
        <v>487</v>
      </c>
      <c r="C165" s="15" t="s">
        <v>416</v>
      </c>
      <c r="D165" s="14" t="s">
        <v>621</v>
      </c>
      <c r="E165" s="15" t="s">
        <v>6</v>
      </c>
      <c r="F165" s="15" t="s">
        <v>6</v>
      </c>
      <c r="G165" s="14" t="s">
        <v>622</v>
      </c>
      <c r="H165" s="14" t="s">
        <v>39</v>
      </c>
      <c r="I165" s="14" t="s">
        <v>39</v>
      </c>
      <c r="J165" s="16">
        <v>449551325.65999997</v>
      </c>
      <c r="K165" s="16">
        <v>863079261.41779292</v>
      </c>
      <c r="L165" s="17">
        <f t="shared" si="4"/>
        <v>335656476.42000002</v>
      </c>
      <c r="M165" s="17">
        <f t="shared" si="5"/>
        <v>113888242.44</v>
      </c>
      <c r="N165" s="18"/>
      <c r="O165"/>
      <c r="P165"/>
      <c r="Q165"/>
    </row>
    <row r="166" spans="1:17" ht="15" customHeight="1" x14ac:dyDescent="0.2">
      <c r="A166" s="30" t="s">
        <v>623</v>
      </c>
      <c r="B166" s="15" t="s">
        <v>34</v>
      </c>
      <c r="C166" s="15" t="s">
        <v>35</v>
      </c>
      <c r="D166" s="14" t="s">
        <v>624</v>
      </c>
      <c r="E166" s="15" t="s">
        <v>625</v>
      </c>
      <c r="F166" s="15" t="s">
        <v>10</v>
      </c>
      <c r="G166" s="19" t="s">
        <v>626</v>
      </c>
      <c r="H166" s="14" t="s">
        <v>39</v>
      </c>
      <c r="I166" s="14" t="s">
        <v>39</v>
      </c>
      <c r="J166" s="16">
        <v>734354.97</v>
      </c>
      <c r="K166" s="16">
        <v>817109.9159012608</v>
      </c>
      <c r="L166" s="17">
        <f t="shared" si="4"/>
        <v>317778.73</v>
      </c>
      <c r="M166" s="17">
        <f t="shared" si="5"/>
        <v>107822.32</v>
      </c>
      <c r="N166" s="18"/>
      <c r="O166"/>
      <c r="P166"/>
      <c r="Q166"/>
    </row>
    <row r="167" spans="1:17" ht="15" customHeight="1" x14ac:dyDescent="0.2">
      <c r="A167" s="30" t="s">
        <v>627</v>
      </c>
      <c r="B167" s="15" t="s">
        <v>99</v>
      </c>
      <c r="C167" s="15" t="s">
        <v>35</v>
      </c>
      <c r="D167" s="14" t="s">
        <v>628</v>
      </c>
      <c r="E167" s="15" t="s">
        <v>629</v>
      </c>
      <c r="F167" s="15" t="s">
        <v>9</v>
      </c>
      <c r="G167" s="14" t="s">
        <v>630</v>
      </c>
      <c r="H167" s="14" t="s">
        <v>39</v>
      </c>
      <c r="I167" s="14" t="s">
        <v>39</v>
      </c>
      <c r="J167" s="16">
        <v>1325083.3500000001</v>
      </c>
      <c r="K167" s="16">
        <v>1482852.2017599994</v>
      </c>
      <c r="L167" s="17">
        <f t="shared" si="4"/>
        <v>576689.72</v>
      </c>
      <c r="M167" s="17">
        <f t="shared" si="5"/>
        <v>195670.82</v>
      </c>
      <c r="N167" s="18"/>
      <c r="O167"/>
      <c r="P167"/>
      <c r="Q167"/>
    </row>
    <row r="168" spans="1:17" ht="15.6" customHeight="1" x14ac:dyDescent="0.2">
      <c r="A168" s="30" t="s">
        <v>631</v>
      </c>
      <c r="B168" s="15" t="s">
        <v>99</v>
      </c>
      <c r="C168" s="15" t="s">
        <v>35</v>
      </c>
      <c r="D168" s="14" t="s">
        <v>632</v>
      </c>
      <c r="E168" s="15" t="s">
        <v>633</v>
      </c>
      <c r="F168" s="15" t="s">
        <v>10</v>
      </c>
      <c r="G168" s="14" t="s">
        <v>634</v>
      </c>
      <c r="H168" s="14" t="s">
        <v>39</v>
      </c>
      <c r="I168" s="14" t="s">
        <v>39</v>
      </c>
      <c r="J168" s="16">
        <v>1352643.4500000002</v>
      </c>
      <c r="K168" s="16">
        <v>1507940.9504579839</v>
      </c>
      <c r="L168" s="17">
        <f t="shared" si="4"/>
        <v>586446.88</v>
      </c>
      <c r="M168" s="17">
        <f t="shared" si="5"/>
        <v>198981.42</v>
      </c>
      <c r="N168" s="18"/>
      <c r="O168"/>
      <c r="P168"/>
      <c r="Q168"/>
    </row>
    <row r="169" spans="1:17" x14ac:dyDescent="0.2">
      <c r="A169" s="30" t="s">
        <v>635</v>
      </c>
      <c r="B169" s="15" t="s">
        <v>34</v>
      </c>
      <c r="C169" s="15" t="s">
        <v>416</v>
      </c>
      <c r="D169" s="14" t="s">
        <v>636</v>
      </c>
      <c r="E169" s="15" t="s">
        <v>4</v>
      </c>
      <c r="F169" s="15" t="s">
        <v>4</v>
      </c>
      <c r="G169" s="14" t="s">
        <v>637</v>
      </c>
      <c r="H169" s="14" t="s">
        <v>39</v>
      </c>
      <c r="I169" s="14" t="s">
        <v>39</v>
      </c>
      <c r="J169" s="16">
        <v>21297277.899999999</v>
      </c>
      <c r="K169" s="16">
        <v>46158055.43453908</v>
      </c>
      <c r="L169" s="17">
        <f t="shared" si="4"/>
        <v>17951132.57</v>
      </c>
      <c r="M169" s="17">
        <f t="shared" si="5"/>
        <v>6090819.2800000003</v>
      </c>
      <c r="N169" s="18"/>
      <c r="O169"/>
      <c r="P169"/>
      <c r="Q169"/>
    </row>
    <row r="170" spans="1:17" ht="15" customHeight="1" x14ac:dyDescent="0.2">
      <c r="A170" s="30" t="s">
        <v>638</v>
      </c>
      <c r="B170" s="15" t="s">
        <v>34</v>
      </c>
      <c r="C170" s="15" t="s">
        <v>35</v>
      </c>
      <c r="D170" s="14" t="s">
        <v>639</v>
      </c>
      <c r="E170" s="15" t="s">
        <v>640</v>
      </c>
      <c r="F170" s="15" t="s">
        <v>10</v>
      </c>
      <c r="G170" s="14" t="s">
        <v>641</v>
      </c>
      <c r="H170" s="14" t="s">
        <v>39</v>
      </c>
      <c r="I170" s="14" t="s">
        <v>39</v>
      </c>
      <c r="J170" s="16">
        <v>522537.61</v>
      </c>
      <c r="K170" s="16">
        <v>590549.2726117376</v>
      </c>
      <c r="L170" s="17">
        <f t="shared" si="4"/>
        <v>229668</v>
      </c>
      <c r="M170" s="17">
        <f t="shared" si="5"/>
        <v>77926.350000000006</v>
      </c>
      <c r="N170" s="18"/>
      <c r="O170"/>
      <c r="P170"/>
      <c r="Q170"/>
    </row>
    <row r="171" spans="1:17" x14ac:dyDescent="0.2">
      <c r="A171" s="30" t="s">
        <v>642</v>
      </c>
      <c r="B171" s="15" t="s">
        <v>99</v>
      </c>
      <c r="C171" s="15" t="s">
        <v>35</v>
      </c>
      <c r="D171" s="14" t="s">
        <v>643</v>
      </c>
      <c r="E171" s="15" t="s">
        <v>139</v>
      </c>
      <c r="F171" s="15" t="s">
        <v>12</v>
      </c>
      <c r="G171" s="14" t="s">
        <v>644</v>
      </c>
      <c r="H171" s="14" t="s">
        <v>39</v>
      </c>
      <c r="I171" s="14" t="s">
        <v>39</v>
      </c>
      <c r="J171" s="16">
        <v>745243.65</v>
      </c>
      <c r="K171" s="16">
        <v>848417.19168048643</v>
      </c>
      <c r="L171" s="17">
        <f t="shared" si="4"/>
        <v>329954.31</v>
      </c>
      <c r="M171" s="17">
        <f t="shared" si="5"/>
        <v>111953.49</v>
      </c>
      <c r="N171" s="18"/>
      <c r="O171"/>
      <c r="P171"/>
      <c r="Q171"/>
    </row>
    <row r="172" spans="1:17" ht="15.6" customHeight="1" x14ac:dyDescent="0.2">
      <c r="A172" s="30" t="s">
        <v>645</v>
      </c>
      <c r="B172" s="15" t="s">
        <v>34</v>
      </c>
      <c r="C172" s="15" t="s">
        <v>416</v>
      </c>
      <c r="D172" s="14" t="s">
        <v>646</v>
      </c>
      <c r="E172" s="15" t="s">
        <v>7</v>
      </c>
      <c r="F172" s="15" t="s">
        <v>7</v>
      </c>
      <c r="G172" s="14" t="s">
        <v>647</v>
      </c>
      <c r="H172" s="14" t="s">
        <v>39</v>
      </c>
      <c r="I172" s="14" t="s">
        <v>39</v>
      </c>
      <c r="J172" s="16">
        <v>2952049.9299999997</v>
      </c>
      <c r="K172" s="16">
        <v>6531608.7676690109</v>
      </c>
      <c r="L172" s="17">
        <f t="shared" si="4"/>
        <v>2540180.12</v>
      </c>
      <c r="M172" s="17">
        <f t="shared" si="5"/>
        <v>861883.11</v>
      </c>
      <c r="N172" s="18"/>
      <c r="O172"/>
      <c r="P172"/>
      <c r="Q172"/>
    </row>
    <row r="173" spans="1:17" x14ac:dyDescent="0.2">
      <c r="A173" s="30" t="s">
        <v>648</v>
      </c>
      <c r="B173" s="15" t="s">
        <v>34</v>
      </c>
      <c r="C173" s="15" t="s">
        <v>416</v>
      </c>
      <c r="D173" s="14" t="s">
        <v>649</v>
      </c>
      <c r="E173" s="15" t="s">
        <v>14</v>
      </c>
      <c r="F173" s="15" t="s">
        <v>14</v>
      </c>
      <c r="G173" s="14" t="s">
        <v>650</v>
      </c>
      <c r="H173" s="14" t="s">
        <v>39</v>
      </c>
      <c r="I173" s="14" t="s">
        <v>39</v>
      </c>
      <c r="J173" s="16">
        <v>7162231.7200000007</v>
      </c>
      <c r="K173" s="16">
        <v>15357090.50836288</v>
      </c>
      <c r="L173" s="17">
        <f t="shared" si="4"/>
        <v>5972460.5999999996</v>
      </c>
      <c r="M173" s="17">
        <f t="shared" si="5"/>
        <v>2026455.88</v>
      </c>
      <c r="N173" s="18"/>
      <c r="O173"/>
      <c r="P173"/>
      <c r="Q173"/>
    </row>
    <row r="174" spans="1:17" x14ac:dyDescent="0.2">
      <c r="A174" s="30" t="s">
        <v>651</v>
      </c>
      <c r="B174" s="15" t="s">
        <v>99</v>
      </c>
      <c r="C174" s="15" t="s">
        <v>35</v>
      </c>
      <c r="D174" s="14" t="s">
        <v>652</v>
      </c>
      <c r="E174" s="15" t="s">
        <v>653</v>
      </c>
      <c r="F174" s="15" t="s">
        <v>3</v>
      </c>
      <c r="G174" s="14" t="s">
        <v>654</v>
      </c>
      <c r="H174" s="14" t="s">
        <v>39</v>
      </c>
      <c r="I174" s="14" t="s">
        <v>39</v>
      </c>
      <c r="J174" s="16">
        <v>672728.15</v>
      </c>
      <c r="K174" s="16">
        <v>733164.49478630407</v>
      </c>
      <c r="L174" s="17">
        <f t="shared" si="4"/>
        <v>285131.87</v>
      </c>
      <c r="M174" s="17">
        <f t="shared" si="5"/>
        <v>96745.24</v>
      </c>
      <c r="N174" s="18"/>
      <c r="O174"/>
      <c r="P174"/>
      <c r="Q174"/>
    </row>
    <row r="175" spans="1:17" x14ac:dyDescent="0.2">
      <c r="A175" s="30" t="s">
        <v>655</v>
      </c>
      <c r="B175" s="15" t="s">
        <v>34</v>
      </c>
      <c r="C175" s="15" t="s">
        <v>416</v>
      </c>
      <c r="D175" s="14" t="s">
        <v>656</v>
      </c>
      <c r="E175" s="15" t="s">
        <v>477</v>
      </c>
      <c r="F175" s="15" t="s">
        <v>4</v>
      </c>
      <c r="G175" s="14" t="s">
        <v>657</v>
      </c>
      <c r="H175" s="14" t="s">
        <v>39</v>
      </c>
      <c r="I175" s="14" t="s">
        <v>39</v>
      </c>
      <c r="J175" s="16">
        <v>5888304.4900000002</v>
      </c>
      <c r="K175" s="16">
        <v>12678628.77450959</v>
      </c>
      <c r="L175" s="17">
        <f t="shared" si="4"/>
        <v>4930791.47</v>
      </c>
      <c r="M175" s="17">
        <f t="shared" si="5"/>
        <v>1673017.54</v>
      </c>
      <c r="N175" s="18"/>
      <c r="O175"/>
      <c r="P175"/>
      <c r="Q175"/>
    </row>
    <row r="176" spans="1:17" x14ac:dyDescent="0.2">
      <c r="A176" s="30" t="s">
        <v>658</v>
      </c>
      <c r="B176" s="15" t="s">
        <v>34</v>
      </c>
      <c r="C176" s="15" t="s">
        <v>416</v>
      </c>
      <c r="D176" s="14" t="s">
        <v>219</v>
      </c>
      <c r="E176" s="15" t="s">
        <v>15</v>
      </c>
      <c r="F176" s="15" t="s">
        <v>15</v>
      </c>
      <c r="G176" s="14" t="s">
        <v>659</v>
      </c>
      <c r="H176" s="14" t="s">
        <v>39</v>
      </c>
      <c r="I176" s="14" t="s">
        <v>39</v>
      </c>
      <c r="J176" s="16">
        <v>18863195.48</v>
      </c>
      <c r="K176" s="16">
        <v>40335581.721035965</v>
      </c>
      <c r="L176" s="17">
        <f t="shared" si="4"/>
        <v>15686739.140000001</v>
      </c>
      <c r="M176" s="17">
        <f t="shared" si="5"/>
        <v>5322510.59</v>
      </c>
      <c r="N176" s="18"/>
      <c r="O176"/>
      <c r="P176"/>
      <c r="Q176"/>
    </row>
    <row r="177" spans="1:17" x14ac:dyDescent="0.2">
      <c r="A177" s="30" t="s">
        <v>660</v>
      </c>
      <c r="B177" s="15" t="s">
        <v>34</v>
      </c>
      <c r="C177" s="15" t="s">
        <v>35</v>
      </c>
      <c r="D177" s="14" t="s">
        <v>661</v>
      </c>
      <c r="E177" s="15" t="s">
        <v>662</v>
      </c>
      <c r="F177" s="15" t="s">
        <v>10</v>
      </c>
      <c r="G177" s="14" t="s">
        <v>663</v>
      </c>
      <c r="H177" s="14" t="s">
        <v>39</v>
      </c>
      <c r="I177" s="14" t="s">
        <v>39</v>
      </c>
      <c r="J177" s="16">
        <v>1892575.8199999998</v>
      </c>
      <c r="K177" s="16">
        <v>2114358.1207619584</v>
      </c>
      <c r="L177" s="17">
        <f t="shared" si="4"/>
        <v>822286</v>
      </c>
      <c r="M177" s="17">
        <f t="shared" si="5"/>
        <v>279001.63</v>
      </c>
      <c r="N177" s="18"/>
      <c r="O177"/>
      <c r="P177"/>
      <c r="Q177"/>
    </row>
    <row r="178" spans="1:17" x14ac:dyDescent="0.2">
      <c r="A178" s="30" t="s">
        <v>664</v>
      </c>
      <c r="B178" s="15" t="s">
        <v>99</v>
      </c>
      <c r="C178" s="15" t="s">
        <v>35</v>
      </c>
      <c r="D178" s="14" t="s">
        <v>665</v>
      </c>
      <c r="E178" s="15" t="s">
        <v>323</v>
      </c>
      <c r="F178" s="15" t="s">
        <v>10</v>
      </c>
      <c r="G178" s="14" t="s">
        <v>666</v>
      </c>
      <c r="H178" s="14" t="s">
        <v>39</v>
      </c>
      <c r="I178" s="14" t="s">
        <v>39</v>
      </c>
      <c r="J178" s="16">
        <v>579108.80000000005</v>
      </c>
      <c r="K178" s="16">
        <v>641860.11323212809</v>
      </c>
      <c r="L178" s="17">
        <f t="shared" si="4"/>
        <v>249623.08</v>
      </c>
      <c r="M178" s="17">
        <f t="shared" si="5"/>
        <v>84697.11</v>
      </c>
      <c r="N178" s="18"/>
      <c r="O178"/>
      <c r="P178"/>
      <c r="Q178"/>
    </row>
    <row r="179" spans="1:17" x14ac:dyDescent="0.2">
      <c r="A179" s="30" t="s">
        <v>667</v>
      </c>
      <c r="B179" s="15" t="s">
        <v>99</v>
      </c>
      <c r="C179" s="15" t="s">
        <v>416</v>
      </c>
      <c r="D179" s="14" t="s">
        <v>668</v>
      </c>
      <c r="E179" s="15" t="s">
        <v>371</v>
      </c>
      <c r="F179" s="15" t="s">
        <v>12</v>
      </c>
      <c r="G179" s="14" t="s">
        <v>669</v>
      </c>
      <c r="H179" s="14" t="s">
        <v>39</v>
      </c>
      <c r="I179" s="14" t="s">
        <v>39</v>
      </c>
      <c r="J179" s="16">
        <v>18699982.300000001</v>
      </c>
      <c r="K179" s="16">
        <v>36041519.415665567</v>
      </c>
      <c r="L179" s="17">
        <f t="shared" si="4"/>
        <v>14016753.67</v>
      </c>
      <c r="M179" s="17">
        <f t="shared" si="5"/>
        <v>4755884.5199999996</v>
      </c>
      <c r="N179" s="18"/>
      <c r="O179"/>
      <c r="P179"/>
      <c r="Q179"/>
    </row>
    <row r="180" spans="1:17" x14ac:dyDescent="0.2">
      <c r="A180" s="30" t="s">
        <v>670</v>
      </c>
      <c r="B180" s="15" t="s">
        <v>34</v>
      </c>
      <c r="C180" s="15" t="s">
        <v>35</v>
      </c>
      <c r="D180" s="14" t="s">
        <v>671</v>
      </c>
      <c r="E180" s="15" t="s">
        <v>139</v>
      </c>
      <c r="F180" s="15" t="s">
        <v>12</v>
      </c>
      <c r="G180" s="14" t="s">
        <v>672</v>
      </c>
      <c r="H180" s="14" t="s">
        <v>39</v>
      </c>
      <c r="I180" s="14" t="s">
        <v>39</v>
      </c>
      <c r="J180" s="16">
        <v>22310284.550000001</v>
      </c>
      <c r="K180" s="16">
        <v>24832678.01060541</v>
      </c>
      <c r="L180" s="17">
        <f t="shared" si="4"/>
        <v>9657570.9399999995</v>
      </c>
      <c r="M180" s="17">
        <f t="shared" si="5"/>
        <v>3276813.81</v>
      </c>
      <c r="N180" s="18"/>
      <c r="O180"/>
      <c r="P180"/>
      <c r="Q180"/>
    </row>
    <row r="181" spans="1:17" ht="15" customHeight="1" x14ac:dyDescent="0.2">
      <c r="A181" s="30" t="s">
        <v>673</v>
      </c>
      <c r="B181" s="15" t="s">
        <v>487</v>
      </c>
      <c r="C181" s="15" t="s">
        <v>416</v>
      </c>
      <c r="D181" s="14" t="s">
        <v>674</v>
      </c>
      <c r="E181" s="15" t="s">
        <v>3</v>
      </c>
      <c r="F181" s="15" t="s">
        <v>3</v>
      </c>
      <c r="G181" s="14" t="s">
        <v>675</v>
      </c>
      <c r="H181" s="14" t="s">
        <v>39</v>
      </c>
      <c r="I181" s="14" t="s">
        <v>39</v>
      </c>
      <c r="J181" s="16">
        <v>149708407.05000001</v>
      </c>
      <c r="K181" s="16">
        <v>250191075.99844489</v>
      </c>
      <c r="L181" s="17">
        <f t="shared" si="4"/>
        <v>97300744.849999994</v>
      </c>
      <c r="M181" s="17">
        <f t="shared" si="5"/>
        <v>33014142.719999999</v>
      </c>
      <c r="N181" s="18"/>
      <c r="O181"/>
      <c r="P181"/>
      <c r="Q181"/>
    </row>
    <row r="182" spans="1:17" x14ac:dyDescent="0.2">
      <c r="A182" s="30" t="s">
        <v>676</v>
      </c>
      <c r="B182" s="15" t="s">
        <v>99</v>
      </c>
      <c r="C182" s="15" t="s">
        <v>35</v>
      </c>
      <c r="D182" s="14" t="s">
        <v>677</v>
      </c>
      <c r="E182" s="15" t="s">
        <v>678</v>
      </c>
      <c r="F182" s="15" t="s">
        <v>12</v>
      </c>
      <c r="G182" s="14" t="s">
        <v>679</v>
      </c>
      <c r="H182" s="14" t="s">
        <v>39</v>
      </c>
      <c r="I182" s="14" t="s">
        <v>39</v>
      </c>
      <c r="J182" s="16">
        <v>639142.31999999995</v>
      </c>
      <c r="K182" s="16">
        <v>718961.98776639998</v>
      </c>
      <c r="L182" s="17">
        <f t="shared" si="4"/>
        <v>279608.44</v>
      </c>
      <c r="M182" s="17">
        <f t="shared" si="5"/>
        <v>94871.14</v>
      </c>
      <c r="N182" s="18"/>
      <c r="O182"/>
      <c r="P182"/>
      <c r="Q182"/>
    </row>
    <row r="183" spans="1:17" x14ac:dyDescent="0.2">
      <c r="A183" s="30" t="s">
        <v>680</v>
      </c>
      <c r="B183" s="15" t="s">
        <v>99</v>
      </c>
      <c r="C183" s="15" t="s">
        <v>416</v>
      </c>
      <c r="D183" s="14" t="s">
        <v>681</v>
      </c>
      <c r="E183" s="15" t="s">
        <v>682</v>
      </c>
      <c r="F183" s="15" t="s">
        <v>12</v>
      </c>
      <c r="G183" s="14" t="s">
        <v>683</v>
      </c>
      <c r="H183" s="14" t="s">
        <v>39</v>
      </c>
      <c r="I183" s="14" t="s">
        <v>39</v>
      </c>
      <c r="J183" s="16">
        <v>12297656.379999999</v>
      </c>
      <c r="K183" s="16">
        <v>26488187.384770021</v>
      </c>
      <c r="L183" s="17">
        <f t="shared" si="4"/>
        <v>10301408.039999999</v>
      </c>
      <c r="M183" s="17">
        <f t="shared" si="5"/>
        <v>3495267.74</v>
      </c>
      <c r="N183" s="18"/>
      <c r="O183"/>
      <c r="P183"/>
      <c r="Q183"/>
    </row>
    <row r="184" spans="1:17" x14ac:dyDescent="0.2">
      <c r="A184" s="30" t="s">
        <v>684</v>
      </c>
      <c r="B184" s="15" t="s">
        <v>99</v>
      </c>
      <c r="C184" s="15" t="s">
        <v>35</v>
      </c>
      <c r="D184" s="14" t="s">
        <v>685</v>
      </c>
      <c r="E184" s="15" t="s">
        <v>686</v>
      </c>
      <c r="F184" s="15" t="s">
        <v>12</v>
      </c>
      <c r="G184" s="14" t="s">
        <v>687</v>
      </c>
      <c r="H184" s="14" t="s">
        <v>39</v>
      </c>
      <c r="I184" s="14" t="s">
        <v>39</v>
      </c>
      <c r="J184" s="16">
        <v>1537255.56</v>
      </c>
      <c r="K184" s="16">
        <v>1737782.7287573761</v>
      </c>
      <c r="L184" s="17">
        <f t="shared" si="4"/>
        <v>675833.67</v>
      </c>
      <c r="M184" s="17">
        <f t="shared" si="5"/>
        <v>229310.36</v>
      </c>
      <c r="N184" s="18"/>
      <c r="O184"/>
      <c r="P184"/>
      <c r="Q184"/>
    </row>
    <row r="185" spans="1:17" ht="15" customHeight="1" x14ac:dyDescent="0.2">
      <c r="A185" s="30" t="s">
        <v>688</v>
      </c>
      <c r="B185" s="15" t="s">
        <v>99</v>
      </c>
      <c r="C185" s="15" t="s">
        <v>35</v>
      </c>
      <c r="D185" s="14" t="s">
        <v>689</v>
      </c>
      <c r="E185" s="15" t="s">
        <v>690</v>
      </c>
      <c r="F185" s="15" t="s">
        <v>12</v>
      </c>
      <c r="G185" s="14" t="s">
        <v>691</v>
      </c>
      <c r="H185" s="14" t="s">
        <v>39</v>
      </c>
      <c r="I185" s="14" t="s">
        <v>39</v>
      </c>
      <c r="J185" s="16">
        <v>977025.78</v>
      </c>
      <c r="K185" s="16">
        <v>1119711.457947264</v>
      </c>
      <c r="L185" s="17">
        <f t="shared" si="4"/>
        <v>435462.21</v>
      </c>
      <c r="M185" s="17">
        <f t="shared" si="5"/>
        <v>147752.32000000001</v>
      </c>
      <c r="N185" s="18"/>
      <c r="O185"/>
      <c r="P185"/>
      <c r="Q185"/>
    </row>
    <row r="186" spans="1:17" x14ac:dyDescent="0.2">
      <c r="A186" s="30" t="s">
        <v>692</v>
      </c>
      <c r="B186" s="15" t="s">
        <v>34</v>
      </c>
      <c r="C186" s="15" t="s">
        <v>416</v>
      </c>
      <c r="D186" s="14" t="s">
        <v>693</v>
      </c>
      <c r="E186" s="15" t="s">
        <v>14</v>
      </c>
      <c r="F186" s="15" t="s">
        <v>14</v>
      </c>
      <c r="G186" s="14" t="s">
        <v>694</v>
      </c>
      <c r="H186" s="14" t="s">
        <v>39</v>
      </c>
      <c r="I186" s="14" t="s">
        <v>39</v>
      </c>
      <c r="J186" s="16">
        <v>8336703.4500000002</v>
      </c>
      <c r="K186" s="16">
        <v>18396343.32085555</v>
      </c>
      <c r="L186" s="17">
        <f t="shared" si="4"/>
        <v>7154443.46</v>
      </c>
      <c r="M186" s="17">
        <f t="shared" si="5"/>
        <v>2427502.66</v>
      </c>
      <c r="N186" s="18"/>
      <c r="O186"/>
      <c r="P186"/>
      <c r="Q186"/>
    </row>
    <row r="187" spans="1:17" x14ac:dyDescent="0.2">
      <c r="A187" s="30" t="s">
        <v>695</v>
      </c>
      <c r="B187" s="15" t="s">
        <v>34</v>
      </c>
      <c r="C187" s="15" t="s">
        <v>35</v>
      </c>
      <c r="D187" s="14" t="s">
        <v>696</v>
      </c>
      <c r="E187" s="15" t="s">
        <v>71</v>
      </c>
      <c r="F187" s="15" t="s">
        <v>15</v>
      </c>
      <c r="G187" s="14" t="s">
        <v>697</v>
      </c>
      <c r="H187" s="14" t="s">
        <v>39</v>
      </c>
      <c r="I187" s="14" t="s">
        <v>39</v>
      </c>
      <c r="J187" s="16">
        <v>3253081.81</v>
      </c>
      <c r="K187" s="16">
        <v>3661101.1449516583</v>
      </c>
      <c r="L187" s="17">
        <f t="shared" si="4"/>
        <v>1423823.23</v>
      </c>
      <c r="M187" s="17">
        <f t="shared" si="5"/>
        <v>483103.22</v>
      </c>
      <c r="N187" s="18"/>
      <c r="O187"/>
      <c r="P187"/>
      <c r="Q187"/>
    </row>
    <row r="188" spans="1:17" x14ac:dyDescent="0.2">
      <c r="A188" s="30" t="s">
        <v>698</v>
      </c>
      <c r="B188" s="15" t="s">
        <v>99</v>
      </c>
      <c r="C188" s="15" t="s">
        <v>35</v>
      </c>
      <c r="D188" s="14" t="s">
        <v>699</v>
      </c>
      <c r="E188" s="15" t="s">
        <v>700</v>
      </c>
      <c r="F188" s="15" t="s">
        <v>12</v>
      </c>
      <c r="G188" s="14" t="s">
        <v>701</v>
      </c>
      <c r="H188" s="14" t="s">
        <v>39</v>
      </c>
      <c r="I188" s="14" t="s">
        <v>39</v>
      </c>
      <c r="J188" s="16">
        <v>1605873.56</v>
      </c>
      <c r="K188" s="16">
        <v>1756828.1838288896</v>
      </c>
      <c r="L188" s="17">
        <f t="shared" si="4"/>
        <v>683240.55</v>
      </c>
      <c r="M188" s="17">
        <f t="shared" si="5"/>
        <v>231823.51</v>
      </c>
      <c r="N188" s="18"/>
      <c r="O188"/>
      <c r="P188"/>
      <c r="Q188"/>
    </row>
    <row r="189" spans="1:17" x14ac:dyDescent="0.2">
      <c r="A189" s="30" t="s">
        <v>702</v>
      </c>
      <c r="B189" s="15" t="s">
        <v>99</v>
      </c>
      <c r="C189" s="15" t="s">
        <v>35</v>
      </c>
      <c r="D189" s="14" t="s">
        <v>703</v>
      </c>
      <c r="E189" s="15" t="s">
        <v>704</v>
      </c>
      <c r="F189" s="15" t="s">
        <v>12</v>
      </c>
      <c r="G189" s="14" t="s">
        <v>705</v>
      </c>
      <c r="H189" s="14" t="s">
        <v>39</v>
      </c>
      <c r="I189" s="14" t="s">
        <v>39</v>
      </c>
      <c r="J189" s="16">
        <v>2536501.08</v>
      </c>
      <c r="K189" s="16">
        <v>2891854.7931871489</v>
      </c>
      <c r="L189" s="17">
        <f t="shared" si="4"/>
        <v>1124658.92</v>
      </c>
      <c r="M189" s="17">
        <f t="shared" si="5"/>
        <v>381596.77</v>
      </c>
      <c r="N189" s="18"/>
      <c r="O189"/>
      <c r="P189"/>
      <c r="Q189"/>
    </row>
    <row r="190" spans="1:17" x14ac:dyDescent="0.2">
      <c r="A190" s="30" t="s">
        <v>706</v>
      </c>
      <c r="B190" s="15" t="s">
        <v>99</v>
      </c>
      <c r="C190" s="15" t="s">
        <v>35</v>
      </c>
      <c r="D190" s="14" t="s">
        <v>707</v>
      </c>
      <c r="E190" s="15" t="s">
        <v>708</v>
      </c>
      <c r="F190" s="15" t="s">
        <v>7</v>
      </c>
      <c r="G190" s="14" t="s">
        <v>709</v>
      </c>
      <c r="H190" s="14" t="s">
        <v>39</v>
      </c>
      <c r="I190" s="14" t="s">
        <v>39</v>
      </c>
      <c r="J190" s="16">
        <v>1543694.3699999999</v>
      </c>
      <c r="K190" s="16">
        <v>1753857.8074622976</v>
      </c>
      <c r="L190" s="17">
        <f t="shared" si="4"/>
        <v>682085.36</v>
      </c>
      <c r="M190" s="17">
        <f t="shared" si="5"/>
        <v>231431.56</v>
      </c>
      <c r="N190" s="18"/>
      <c r="O190"/>
      <c r="P190"/>
      <c r="Q190"/>
    </row>
    <row r="191" spans="1:17" x14ac:dyDescent="0.2">
      <c r="A191" s="30" t="s">
        <v>710</v>
      </c>
      <c r="B191" s="15" t="s">
        <v>99</v>
      </c>
      <c r="C191" s="15" t="s">
        <v>35</v>
      </c>
      <c r="D191" s="14" t="s">
        <v>711</v>
      </c>
      <c r="E191" s="15" t="s">
        <v>712</v>
      </c>
      <c r="F191" s="15" t="s">
        <v>8</v>
      </c>
      <c r="G191" s="14" t="s">
        <v>713</v>
      </c>
      <c r="H191" s="14" t="s">
        <v>39</v>
      </c>
      <c r="I191" s="14" t="s">
        <v>39</v>
      </c>
      <c r="J191" s="16">
        <v>1274955.42</v>
      </c>
      <c r="K191" s="16">
        <v>1440952.0856795902</v>
      </c>
      <c r="L191" s="17">
        <f t="shared" si="4"/>
        <v>560394.53</v>
      </c>
      <c r="M191" s="17">
        <f t="shared" si="5"/>
        <v>190141.86</v>
      </c>
      <c r="N191" s="18"/>
      <c r="O191"/>
      <c r="P191"/>
      <c r="Q191"/>
    </row>
    <row r="192" spans="1:17" x14ac:dyDescent="0.2">
      <c r="A192" s="30" t="s">
        <v>714</v>
      </c>
      <c r="B192" s="15" t="s">
        <v>99</v>
      </c>
      <c r="C192" s="15" t="s">
        <v>35</v>
      </c>
      <c r="D192" s="14" t="s">
        <v>715</v>
      </c>
      <c r="E192" s="15" t="s">
        <v>716</v>
      </c>
      <c r="F192" s="15" t="s">
        <v>13</v>
      </c>
      <c r="G192" s="14" t="s">
        <v>717</v>
      </c>
      <c r="H192" s="14" t="s">
        <v>39</v>
      </c>
      <c r="I192" s="14" t="s">
        <v>39</v>
      </c>
      <c r="J192" s="16">
        <v>3091643.58</v>
      </c>
      <c r="K192" s="16">
        <v>3490916.3963163393</v>
      </c>
      <c r="L192" s="17">
        <f t="shared" si="4"/>
        <v>1357637.41</v>
      </c>
      <c r="M192" s="17">
        <f t="shared" si="5"/>
        <v>460646.37</v>
      </c>
      <c r="N192" s="18"/>
      <c r="O192"/>
      <c r="P192"/>
      <c r="Q192"/>
    </row>
    <row r="193" spans="1:17" x14ac:dyDescent="0.2">
      <c r="A193" s="30" t="s">
        <v>718</v>
      </c>
      <c r="B193" s="15" t="s">
        <v>34</v>
      </c>
      <c r="C193" s="15" t="s">
        <v>35</v>
      </c>
      <c r="D193" s="14" t="s">
        <v>719</v>
      </c>
      <c r="E193" s="15" t="s">
        <v>720</v>
      </c>
      <c r="F193" s="15" t="s">
        <v>10</v>
      </c>
      <c r="G193" s="14" t="s">
        <v>721</v>
      </c>
      <c r="H193" s="14" t="s">
        <v>39</v>
      </c>
      <c r="I193" s="14" t="s">
        <v>39</v>
      </c>
      <c r="J193" s="16">
        <v>3466774.75</v>
      </c>
      <c r="K193" s="16">
        <v>3871945.2322448129</v>
      </c>
      <c r="L193" s="17">
        <f t="shared" si="4"/>
        <v>1505821.71</v>
      </c>
      <c r="M193" s="17">
        <f t="shared" si="5"/>
        <v>510925.3</v>
      </c>
      <c r="N193" s="18"/>
      <c r="O193"/>
      <c r="P193"/>
      <c r="Q193"/>
    </row>
    <row r="194" spans="1:17" x14ac:dyDescent="0.2">
      <c r="A194" s="30" t="s">
        <v>722</v>
      </c>
      <c r="B194" s="15" t="s">
        <v>34</v>
      </c>
      <c r="C194" s="15" t="s">
        <v>35</v>
      </c>
      <c r="D194" s="14" t="s">
        <v>723</v>
      </c>
      <c r="E194" s="15" t="s">
        <v>724</v>
      </c>
      <c r="F194" s="15" t="s">
        <v>13</v>
      </c>
      <c r="G194" s="14" t="s">
        <v>725</v>
      </c>
      <c r="H194" s="14" t="s">
        <v>39</v>
      </c>
      <c r="I194" s="14" t="s">
        <v>39</v>
      </c>
      <c r="J194" s="16">
        <v>5824866.0500000007</v>
      </c>
      <c r="K194" s="16">
        <v>6551649.1213938147</v>
      </c>
      <c r="L194" s="17">
        <f t="shared" si="4"/>
        <v>2547973.9300000002</v>
      </c>
      <c r="M194" s="17">
        <f t="shared" si="5"/>
        <v>864527.55</v>
      </c>
      <c r="N194" s="18"/>
      <c r="O194"/>
      <c r="P194"/>
      <c r="Q194"/>
    </row>
    <row r="195" spans="1:17" x14ac:dyDescent="0.2">
      <c r="A195" s="30" t="s">
        <v>726</v>
      </c>
      <c r="B195" s="15" t="s">
        <v>34</v>
      </c>
      <c r="C195" s="15" t="s">
        <v>416</v>
      </c>
      <c r="D195" s="14" t="s">
        <v>727</v>
      </c>
      <c r="E195" s="15" t="s">
        <v>3</v>
      </c>
      <c r="F195" s="15" t="s">
        <v>3</v>
      </c>
      <c r="G195" s="14" t="s">
        <v>728</v>
      </c>
      <c r="H195" s="14" t="s">
        <v>39</v>
      </c>
      <c r="I195" s="14" t="s">
        <v>39</v>
      </c>
      <c r="J195" s="16">
        <v>11691383.449999999</v>
      </c>
      <c r="K195" s="16">
        <v>25324925.379016906</v>
      </c>
      <c r="L195" s="17">
        <f t="shared" ref="L195:L258" si="6">ROUNDDOWN(((K195/K$1)*O$1),2)</f>
        <v>9849008.7699999996</v>
      </c>
      <c r="M195" s="17">
        <f t="shared" ref="M195:M258" si="7">ROUNDDOWN(L195*Q$1,2)</f>
        <v>3341768.67</v>
      </c>
      <c r="N195" s="18"/>
      <c r="O195"/>
      <c r="P195"/>
      <c r="Q195"/>
    </row>
    <row r="196" spans="1:17" x14ac:dyDescent="0.2">
      <c r="A196" s="30" t="s">
        <v>729</v>
      </c>
      <c r="B196" s="15" t="s">
        <v>99</v>
      </c>
      <c r="C196" s="15" t="s">
        <v>416</v>
      </c>
      <c r="D196" s="14" t="s">
        <v>730</v>
      </c>
      <c r="E196" s="15" t="s">
        <v>9</v>
      </c>
      <c r="F196" s="15" t="s">
        <v>9</v>
      </c>
      <c r="G196" s="14" t="s">
        <v>731</v>
      </c>
      <c r="H196" s="14" t="s">
        <v>39</v>
      </c>
      <c r="I196" s="14" t="s">
        <v>39</v>
      </c>
      <c r="J196" s="16">
        <v>126038.92</v>
      </c>
      <c r="K196" s="16">
        <v>57104</v>
      </c>
      <c r="L196" s="17">
        <f t="shared" si="6"/>
        <v>22208.07</v>
      </c>
      <c r="M196" s="17">
        <f t="shared" si="7"/>
        <v>7535.19</v>
      </c>
      <c r="N196" s="18"/>
      <c r="O196"/>
      <c r="P196"/>
      <c r="Q196"/>
    </row>
    <row r="197" spans="1:17" x14ac:dyDescent="0.2">
      <c r="A197" s="30" t="s">
        <v>732</v>
      </c>
      <c r="B197" s="15" t="s">
        <v>99</v>
      </c>
      <c r="C197" s="15" t="s">
        <v>35</v>
      </c>
      <c r="D197" s="14" t="s">
        <v>733</v>
      </c>
      <c r="E197" s="15" t="s">
        <v>734</v>
      </c>
      <c r="F197" s="15" t="s">
        <v>12</v>
      </c>
      <c r="G197" s="14" t="s">
        <v>735</v>
      </c>
      <c r="H197" s="14" t="s">
        <v>39</v>
      </c>
      <c r="I197" s="14" t="s">
        <v>39</v>
      </c>
      <c r="J197" s="16">
        <v>1296174.54</v>
      </c>
      <c r="K197" s="16">
        <v>1445401.6005087232</v>
      </c>
      <c r="L197" s="17">
        <f t="shared" si="6"/>
        <v>562124.97</v>
      </c>
      <c r="M197" s="17">
        <f t="shared" si="7"/>
        <v>190729</v>
      </c>
      <c r="N197" s="18"/>
      <c r="O197"/>
      <c r="P197"/>
      <c r="Q197"/>
    </row>
    <row r="198" spans="1:17" x14ac:dyDescent="0.2">
      <c r="A198" s="30" t="s">
        <v>736</v>
      </c>
      <c r="B198" s="15" t="s">
        <v>34</v>
      </c>
      <c r="C198" s="15" t="s">
        <v>35</v>
      </c>
      <c r="D198" s="14" t="s">
        <v>737</v>
      </c>
      <c r="E198" s="15" t="s">
        <v>398</v>
      </c>
      <c r="F198" s="15" t="s">
        <v>12</v>
      </c>
      <c r="G198" s="14" t="s">
        <v>738</v>
      </c>
      <c r="H198" s="14" t="s">
        <v>39</v>
      </c>
      <c r="I198" s="14" t="s">
        <v>39</v>
      </c>
      <c r="J198" s="16">
        <v>11081129.91</v>
      </c>
      <c r="K198" s="16">
        <v>12053013.403003095</v>
      </c>
      <c r="L198" s="17">
        <f t="shared" si="6"/>
        <v>4687486.0599999996</v>
      </c>
      <c r="M198" s="17">
        <f t="shared" si="7"/>
        <v>1590464.02</v>
      </c>
      <c r="N198" s="18"/>
      <c r="O198"/>
      <c r="P198"/>
      <c r="Q198"/>
    </row>
    <row r="199" spans="1:17" x14ac:dyDescent="0.2">
      <c r="A199" s="30" t="s">
        <v>739</v>
      </c>
      <c r="B199" s="15" t="s">
        <v>99</v>
      </c>
      <c r="C199" s="15" t="s">
        <v>35</v>
      </c>
      <c r="D199" s="14" t="s">
        <v>740</v>
      </c>
      <c r="E199" s="15" t="s">
        <v>741</v>
      </c>
      <c r="F199" s="15" t="s">
        <v>12</v>
      </c>
      <c r="G199" s="14" t="s">
        <v>742</v>
      </c>
      <c r="H199" s="14" t="s">
        <v>39</v>
      </c>
      <c r="I199" s="14" t="s">
        <v>39</v>
      </c>
      <c r="J199" s="16">
        <v>1345346.7000000002</v>
      </c>
      <c r="K199" s="16">
        <v>1494601.4869793281</v>
      </c>
      <c r="L199" s="17">
        <f t="shared" si="6"/>
        <v>581259.09</v>
      </c>
      <c r="M199" s="17">
        <f t="shared" si="7"/>
        <v>197221.2</v>
      </c>
      <c r="N199" s="18"/>
      <c r="O199"/>
      <c r="P199"/>
      <c r="Q199"/>
    </row>
    <row r="200" spans="1:17" x14ac:dyDescent="0.2">
      <c r="A200" s="30" t="s">
        <v>743</v>
      </c>
      <c r="B200" s="15" t="s">
        <v>34</v>
      </c>
      <c r="C200" s="15" t="s">
        <v>416</v>
      </c>
      <c r="D200" s="14" t="s">
        <v>744</v>
      </c>
      <c r="E200" s="15" t="s">
        <v>745</v>
      </c>
      <c r="F200" s="15" t="s">
        <v>9</v>
      </c>
      <c r="G200" s="14" t="s">
        <v>746</v>
      </c>
      <c r="H200" s="14" t="s">
        <v>39</v>
      </c>
      <c r="I200" s="14" t="s">
        <v>39</v>
      </c>
      <c r="J200" s="16">
        <v>18753958.460000001</v>
      </c>
      <c r="K200" s="16">
        <v>39502722.199705169</v>
      </c>
      <c r="L200" s="17">
        <f t="shared" si="6"/>
        <v>15362835.289999999</v>
      </c>
      <c r="M200" s="17">
        <f t="shared" si="7"/>
        <v>5212610.01</v>
      </c>
      <c r="N200" s="18"/>
      <c r="O200"/>
      <c r="P200"/>
      <c r="Q200"/>
    </row>
    <row r="201" spans="1:17" x14ac:dyDescent="0.2">
      <c r="A201" s="30" t="s">
        <v>747</v>
      </c>
      <c r="B201" s="15" t="s">
        <v>34</v>
      </c>
      <c r="C201" s="15" t="s">
        <v>416</v>
      </c>
      <c r="D201" s="14" t="s">
        <v>748</v>
      </c>
      <c r="E201" s="15" t="s">
        <v>193</v>
      </c>
      <c r="F201" s="15" t="s">
        <v>10</v>
      </c>
      <c r="G201" s="14" t="s">
        <v>749</v>
      </c>
      <c r="H201" s="14" t="s">
        <v>39</v>
      </c>
      <c r="I201" s="14" t="s">
        <v>39</v>
      </c>
      <c r="J201" s="16">
        <v>31753347.48</v>
      </c>
      <c r="K201" s="16">
        <v>69096551.565676808</v>
      </c>
      <c r="L201" s="17">
        <f t="shared" si="6"/>
        <v>26872045.32</v>
      </c>
      <c r="M201" s="17">
        <f t="shared" si="7"/>
        <v>9117684.9700000007</v>
      </c>
      <c r="N201" s="18"/>
      <c r="O201"/>
      <c r="P201"/>
      <c r="Q201"/>
    </row>
    <row r="202" spans="1:17" x14ac:dyDescent="0.2">
      <c r="A202" s="30" t="s">
        <v>750</v>
      </c>
      <c r="B202" s="15" t="s">
        <v>99</v>
      </c>
      <c r="C202" s="15" t="s">
        <v>416</v>
      </c>
      <c r="D202" s="14" t="s">
        <v>219</v>
      </c>
      <c r="E202" s="15" t="s">
        <v>15</v>
      </c>
      <c r="F202" s="15" t="s">
        <v>15</v>
      </c>
      <c r="G202" s="14" t="s">
        <v>751</v>
      </c>
      <c r="H202" s="14" t="s">
        <v>39</v>
      </c>
      <c r="I202" s="14" t="s">
        <v>39</v>
      </c>
      <c r="J202" s="16">
        <v>63325242.660000004</v>
      </c>
      <c r="K202" s="16">
        <v>135763042.03035462</v>
      </c>
      <c r="L202" s="17">
        <f t="shared" si="6"/>
        <v>52799025.939999998</v>
      </c>
      <c r="M202" s="17">
        <f t="shared" si="7"/>
        <v>17914709.5</v>
      </c>
      <c r="N202" s="18"/>
      <c r="O202"/>
      <c r="P202"/>
      <c r="Q202"/>
    </row>
    <row r="203" spans="1:17" x14ac:dyDescent="0.2">
      <c r="A203" s="30" t="s">
        <v>752</v>
      </c>
      <c r="B203" s="15" t="s">
        <v>34</v>
      </c>
      <c r="C203" s="15" t="s">
        <v>35</v>
      </c>
      <c r="D203" s="14" t="s">
        <v>753</v>
      </c>
      <c r="E203" s="15" t="s">
        <v>754</v>
      </c>
      <c r="F203" s="15" t="s">
        <v>12</v>
      </c>
      <c r="G203" s="14" t="s">
        <v>755</v>
      </c>
      <c r="H203" s="14" t="s">
        <v>39</v>
      </c>
      <c r="I203" s="14" t="s">
        <v>39</v>
      </c>
      <c r="J203" s="16">
        <v>611213</v>
      </c>
      <c r="K203" s="16">
        <v>678146.51715614717</v>
      </c>
      <c r="L203" s="17">
        <f t="shared" si="6"/>
        <v>263735.07</v>
      </c>
      <c r="M203" s="17">
        <f t="shared" si="7"/>
        <v>89485.3</v>
      </c>
      <c r="N203" s="18"/>
      <c r="O203"/>
      <c r="P203"/>
      <c r="Q203"/>
    </row>
    <row r="204" spans="1:17" x14ac:dyDescent="0.2">
      <c r="A204" s="30" t="s">
        <v>756</v>
      </c>
      <c r="B204" s="15" t="s">
        <v>34</v>
      </c>
      <c r="C204" s="15" t="s">
        <v>416</v>
      </c>
      <c r="D204" s="14" t="s">
        <v>757</v>
      </c>
      <c r="E204" s="15" t="s">
        <v>6</v>
      </c>
      <c r="F204" s="15" t="s">
        <v>6</v>
      </c>
      <c r="G204" s="14" t="s">
        <v>758</v>
      </c>
      <c r="H204" s="14" t="s">
        <v>39</v>
      </c>
      <c r="I204" s="14" t="s">
        <v>39</v>
      </c>
      <c r="J204" s="16">
        <v>46402484.549999997</v>
      </c>
      <c r="K204" s="16">
        <v>99473053.659693033</v>
      </c>
      <c r="L204" s="17">
        <f t="shared" si="6"/>
        <v>38685641.259999998</v>
      </c>
      <c r="M204" s="17">
        <f t="shared" si="7"/>
        <v>13126038.07</v>
      </c>
      <c r="N204" s="18"/>
      <c r="O204"/>
      <c r="P204"/>
      <c r="Q204"/>
    </row>
    <row r="205" spans="1:17" x14ac:dyDescent="0.2">
      <c r="A205" s="30" t="s">
        <v>759</v>
      </c>
      <c r="B205" s="15" t="s">
        <v>99</v>
      </c>
      <c r="C205" s="15" t="s">
        <v>416</v>
      </c>
      <c r="D205" s="14" t="s">
        <v>760</v>
      </c>
      <c r="E205" s="15" t="s">
        <v>189</v>
      </c>
      <c r="F205" s="15" t="s">
        <v>13</v>
      </c>
      <c r="G205" s="14" t="s">
        <v>761</v>
      </c>
      <c r="H205" s="14" t="s">
        <v>39</v>
      </c>
      <c r="I205" s="14" t="s">
        <v>39</v>
      </c>
      <c r="J205" s="16">
        <v>4568976.0599999996</v>
      </c>
      <c r="K205" s="16">
        <v>9405377.1780488212</v>
      </c>
      <c r="L205" s="17">
        <f t="shared" si="6"/>
        <v>3657805.14</v>
      </c>
      <c r="M205" s="17">
        <f t="shared" si="7"/>
        <v>1241093.28</v>
      </c>
      <c r="N205" s="18"/>
      <c r="O205"/>
      <c r="P205"/>
      <c r="Q205"/>
    </row>
    <row r="206" spans="1:17" x14ac:dyDescent="0.2">
      <c r="A206" s="30" t="s">
        <v>762</v>
      </c>
      <c r="B206" s="15" t="s">
        <v>99</v>
      </c>
      <c r="C206" s="15" t="s">
        <v>35</v>
      </c>
      <c r="D206" s="14" t="s">
        <v>763</v>
      </c>
      <c r="E206" s="15" t="s">
        <v>764</v>
      </c>
      <c r="F206" s="15" t="s">
        <v>13</v>
      </c>
      <c r="G206" s="14" t="s">
        <v>765</v>
      </c>
      <c r="H206" s="14" t="s">
        <v>39</v>
      </c>
      <c r="I206" s="14" t="s">
        <v>39</v>
      </c>
      <c r="J206" s="16">
        <v>2374596.79</v>
      </c>
      <c r="K206" s="16">
        <v>2674506.1164376065</v>
      </c>
      <c r="L206" s="17">
        <f t="shared" si="6"/>
        <v>1040130.77</v>
      </c>
      <c r="M206" s="17">
        <f t="shared" si="7"/>
        <v>352916.37</v>
      </c>
      <c r="N206" s="18"/>
      <c r="O206"/>
      <c r="P206"/>
      <c r="Q206"/>
    </row>
    <row r="207" spans="1:17" x14ac:dyDescent="0.2">
      <c r="A207" s="30" t="s">
        <v>766</v>
      </c>
      <c r="B207" s="15" t="s">
        <v>127</v>
      </c>
      <c r="C207" s="15" t="s">
        <v>416</v>
      </c>
      <c r="D207" s="14" t="s">
        <v>767</v>
      </c>
      <c r="E207" s="15" t="s">
        <v>768</v>
      </c>
      <c r="F207" s="15" t="s">
        <v>12</v>
      </c>
      <c r="G207" s="14" t="s">
        <v>769</v>
      </c>
      <c r="H207" s="14" t="s">
        <v>39</v>
      </c>
      <c r="I207" s="14" t="s">
        <v>39</v>
      </c>
      <c r="J207" s="16">
        <v>533030.41</v>
      </c>
      <c r="K207" s="16">
        <v>256386.30000000002</v>
      </c>
      <c r="L207" s="17">
        <f t="shared" si="6"/>
        <v>99710.1</v>
      </c>
      <c r="M207" s="17">
        <f t="shared" si="7"/>
        <v>33831.629999999997</v>
      </c>
      <c r="N207" s="18"/>
      <c r="O207"/>
      <c r="P207"/>
      <c r="Q207"/>
    </row>
    <row r="208" spans="1:17" x14ac:dyDescent="0.2">
      <c r="A208" s="30" t="s">
        <v>770</v>
      </c>
      <c r="B208" s="15" t="s">
        <v>127</v>
      </c>
      <c r="C208" s="15" t="s">
        <v>416</v>
      </c>
      <c r="D208" s="14" t="s">
        <v>771</v>
      </c>
      <c r="E208" s="15" t="s">
        <v>209</v>
      </c>
      <c r="F208" s="15" t="s">
        <v>4</v>
      </c>
      <c r="G208" s="14" t="s">
        <v>772</v>
      </c>
      <c r="H208" s="14" t="s">
        <v>39</v>
      </c>
      <c r="I208" s="14" t="s">
        <v>39</v>
      </c>
      <c r="J208" s="16">
        <v>807712.72</v>
      </c>
      <c r="K208" s="16">
        <v>296685.10000000003</v>
      </c>
      <c r="L208" s="17">
        <f t="shared" si="6"/>
        <v>115382.53</v>
      </c>
      <c r="M208" s="17">
        <f t="shared" si="7"/>
        <v>39149.29</v>
      </c>
      <c r="N208" s="18"/>
      <c r="O208"/>
      <c r="P208"/>
      <c r="Q208"/>
    </row>
    <row r="209" spans="1:17" x14ac:dyDescent="0.2">
      <c r="A209" s="30" t="s">
        <v>773</v>
      </c>
      <c r="B209" s="15" t="s">
        <v>34</v>
      </c>
      <c r="C209" s="15" t="s">
        <v>416</v>
      </c>
      <c r="D209" s="14" t="s">
        <v>774</v>
      </c>
      <c r="E209" s="15" t="s">
        <v>6</v>
      </c>
      <c r="F209" s="15" t="s">
        <v>6</v>
      </c>
      <c r="G209" s="14" t="s">
        <v>775</v>
      </c>
      <c r="H209" s="14" t="s">
        <v>39</v>
      </c>
      <c r="I209" s="14" t="s">
        <v>39</v>
      </c>
      <c r="J209" s="16">
        <v>30491100.039999999</v>
      </c>
      <c r="K209" s="16">
        <v>65263847.953225508</v>
      </c>
      <c r="L209" s="17">
        <f t="shared" si="6"/>
        <v>25381484.899999999</v>
      </c>
      <c r="M209" s="17">
        <f t="shared" si="7"/>
        <v>8611937.8200000003</v>
      </c>
      <c r="N209" s="18"/>
      <c r="O209"/>
      <c r="P209"/>
      <c r="Q209"/>
    </row>
    <row r="210" spans="1:17" x14ac:dyDescent="0.2">
      <c r="A210" s="30" t="s">
        <v>776</v>
      </c>
      <c r="B210" s="15" t="s">
        <v>34</v>
      </c>
      <c r="C210" s="15" t="s">
        <v>416</v>
      </c>
      <c r="D210" s="14" t="s">
        <v>777</v>
      </c>
      <c r="E210" s="15" t="s">
        <v>6</v>
      </c>
      <c r="F210" s="15" t="s">
        <v>6</v>
      </c>
      <c r="G210" s="14" t="s">
        <v>778</v>
      </c>
      <c r="H210" s="14" t="s">
        <v>39</v>
      </c>
      <c r="I210" s="14" t="s">
        <v>39</v>
      </c>
      <c r="J210" s="16">
        <v>20699504.199999999</v>
      </c>
      <c r="K210" s="16">
        <v>44661227.576575562</v>
      </c>
      <c r="L210" s="17">
        <f t="shared" si="6"/>
        <v>17369007.629999999</v>
      </c>
      <c r="M210" s="17">
        <f t="shared" si="7"/>
        <v>5893304.2800000003</v>
      </c>
      <c r="N210" s="18"/>
      <c r="O210"/>
      <c r="P210"/>
      <c r="Q210"/>
    </row>
    <row r="211" spans="1:17" x14ac:dyDescent="0.2">
      <c r="A211" s="30" t="s">
        <v>779</v>
      </c>
      <c r="B211" s="15" t="s">
        <v>99</v>
      </c>
      <c r="C211" s="15" t="s">
        <v>416</v>
      </c>
      <c r="D211" s="14" t="s">
        <v>780</v>
      </c>
      <c r="E211" s="15" t="s">
        <v>9</v>
      </c>
      <c r="F211" s="15" t="s">
        <v>9</v>
      </c>
      <c r="G211" s="14" t="s">
        <v>781</v>
      </c>
      <c r="H211" s="14" t="s">
        <v>39</v>
      </c>
      <c r="I211" s="14" t="s">
        <v>39</v>
      </c>
      <c r="J211" s="16">
        <v>68180861.599999994</v>
      </c>
      <c r="K211" s="16">
        <v>147556887.67621207</v>
      </c>
      <c r="L211" s="17">
        <f t="shared" si="6"/>
        <v>57385720.18</v>
      </c>
      <c r="M211" s="17">
        <f t="shared" si="7"/>
        <v>19470974.850000001</v>
      </c>
      <c r="N211" s="18"/>
      <c r="O211"/>
      <c r="P211"/>
      <c r="Q211"/>
    </row>
    <row r="212" spans="1:17" x14ac:dyDescent="0.2">
      <c r="A212" s="30" t="s">
        <v>782</v>
      </c>
      <c r="B212" s="15" t="s">
        <v>34</v>
      </c>
      <c r="C212" s="15" t="s">
        <v>416</v>
      </c>
      <c r="D212" s="14" t="s">
        <v>783</v>
      </c>
      <c r="E212" s="15" t="s">
        <v>8</v>
      </c>
      <c r="F212" s="15" t="s">
        <v>8</v>
      </c>
      <c r="G212" s="14" t="s">
        <v>784</v>
      </c>
      <c r="H212" s="14" t="s">
        <v>39</v>
      </c>
      <c r="I212" s="14" t="s">
        <v>39</v>
      </c>
      <c r="J212" s="16">
        <v>19262046.460000001</v>
      </c>
      <c r="K212" s="16">
        <v>41476689.168118916</v>
      </c>
      <c r="L212" s="17">
        <f t="shared" si="6"/>
        <v>16130522.369999999</v>
      </c>
      <c r="M212" s="17">
        <f t="shared" si="7"/>
        <v>5473086.2400000002</v>
      </c>
      <c r="N212" s="18"/>
      <c r="O212"/>
      <c r="P212"/>
      <c r="Q212"/>
    </row>
    <row r="213" spans="1:17" x14ac:dyDescent="0.2">
      <c r="A213" s="30" t="s">
        <v>785</v>
      </c>
      <c r="B213" s="15" t="s">
        <v>99</v>
      </c>
      <c r="C213" s="15" t="s">
        <v>35</v>
      </c>
      <c r="D213" s="14" t="s">
        <v>786</v>
      </c>
      <c r="E213" s="15" t="s">
        <v>787</v>
      </c>
      <c r="F213" s="15" t="s">
        <v>12</v>
      </c>
      <c r="G213" s="14" t="s">
        <v>788</v>
      </c>
      <c r="H213" s="14" t="s">
        <v>39</v>
      </c>
      <c r="I213" s="14" t="s">
        <v>39</v>
      </c>
      <c r="J213" s="16">
        <v>420719.6</v>
      </c>
      <c r="K213" s="16">
        <v>478010.68069224956</v>
      </c>
      <c r="L213" s="17">
        <f t="shared" si="6"/>
        <v>185901.09</v>
      </c>
      <c r="M213" s="17">
        <f t="shared" si="7"/>
        <v>63076.23</v>
      </c>
      <c r="N213" s="18"/>
      <c r="O213"/>
      <c r="P213"/>
      <c r="Q213"/>
    </row>
    <row r="214" spans="1:17" x14ac:dyDescent="0.2">
      <c r="A214" s="30" t="s">
        <v>789</v>
      </c>
      <c r="B214" s="15" t="s">
        <v>99</v>
      </c>
      <c r="C214" s="15" t="s">
        <v>416</v>
      </c>
      <c r="D214" s="14" t="s">
        <v>790</v>
      </c>
      <c r="E214" s="15" t="s">
        <v>791</v>
      </c>
      <c r="F214" s="15" t="s">
        <v>3</v>
      </c>
      <c r="G214" s="14" t="s">
        <v>792</v>
      </c>
      <c r="H214" s="14" t="s">
        <v>39</v>
      </c>
      <c r="I214" s="14" t="s">
        <v>39</v>
      </c>
      <c r="J214" s="16">
        <v>4352817.24</v>
      </c>
      <c r="K214" s="16">
        <v>8475837.6476506628</v>
      </c>
      <c r="L214" s="17">
        <f t="shared" si="6"/>
        <v>3296301.88</v>
      </c>
      <c r="M214" s="17">
        <f t="shared" si="7"/>
        <v>1118435.22</v>
      </c>
      <c r="N214" s="18"/>
      <c r="O214"/>
      <c r="P214"/>
      <c r="Q214"/>
    </row>
    <row r="215" spans="1:17" x14ac:dyDescent="0.2">
      <c r="A215" s="30" t="s">
        <v>793</v>
      </c>
      <c r="B215" s="15" t="s">
        <v>127</v>
      </c>
      <c r="C215" s="15" t="s">
        <v>416</v>
      </c>
      <c r="D215" s="14" t="s">
        <v>794</v>
      </c>
      <c r="E215" s="15" t="s">
        <v>3</v>
      </c>
      <c r="F215" s="15" t="s">
        <v>3</v>
      </c>
      <c r="G215" s="14" t="s">
        <v>795</v>
      </c>
      <c r="H215" s="14" t="s">
        <v>39</v>
      </c>
      <c r="I215" s="14" t="s">
        <v>39</v>
      </c>
      <c r="J215" s="16">
        <v>670438.36</v>
      </c>
      <c r="K215" s="16">
        <v>180158.2</v>
      </c>
      <c r="L215" s="17">
        <f t="shared" si="6"/>
        <v>70064.55</v>
      </c>
      <c r="M215" s="17">
        <f t="shared" si="7"/>
        <v>23772.9</v>
      </c>
      <c r="N215" s="18"/>
      <c r="O215"/>
      <c r="P215"/>
      <c r="Q215"/>
    </row>
    <row r="216" spans="1:17" x14ac:dyDescent="0.2">
      <c r="A216" s="30" t="s">
        <v>796</v>
      </c>
      <c r="B216" s="15" t="s">
        <v>34</v>
      </c>
      <c r="C216" s="15" t="s">
        <v>416</v>
      </c>
      <c r="D216" s="14" t="s">
        <v>797</v>
      </c>
      <c r="E216" s="15" t="s">
        <v>4</v>
      </c>
      <c r="F216" s="15" t="s">
        <v>4</v>
      </c>
      <c r="G216" s="14" t="s">
        <v>798</v>
      </c>
      <c r="H216" s="14" t="s">
        <v>39</v>
      </c>
      <c r="I216" s="14" t="s">
        <v>39</v>
      </c>
      <c r="J216" s="16">
        <v>9988898.6300000008</v>
      </c>
      <c r="K216" s="16">
        <v>23013357.23600854</v>
      </c>
      <c r="L216" s="17">
        <f t="shared" si="6"/>
        <v>8950026.6600000001</v>
      </c>
      <c r="M216" s="17">
        <f t="shared" si="7"/>
        <v>3036744.04</v>
      </c>
      <c r="N216" s="18"/>
      <c r="O216"/>
      <c r="P216"/>
      <c r="Q216"/>
    </row>
    <row r="217" spans="1:17" x14ac:dyDescent="0.2">
      <c r="A217" s="30" t="s">
        <v>799</v>
      </c>
      <c r="B217" s="15" t="s">
        <v>99</v>
      </c>
      <c r="C217" s="15" t="s">
        <v>35</v>
      </c>
      <c r="D217" s="14" t="s">
        <v>800</v>
      </c>
      <c r="E217" s="15" t="s">
        <v>801</v>
      </c>
      <c r="F217" s="15" t="s">
        <v>10</v>
      </c>
      <c r="G217" s="14" t="s">
        <v>802</v>
      </c>
      <c r="H217" s="14" t="s">
        <v>39</v>
      </c>
      <c r="I217" s="14" t="s">
        <v>39</v>
      </c>
      <c r="J217" s="16">
        <v>1098923.8999999999</v>
      </c>
      <c r="K217" s="16">
        <v>1197661.3466013698</v>
      </c>
      <c r="L217" s="17">
        <f t="shared" si="6"/>
        <v>465777.36</v>
      </c>
      <c r="M217" s="17">
        <f t="shared" si="7"/>
        <v>158038.25</v>
      </c>
      <c r="N217" s="18"/>
      <c r="O217"/>
      <c r="P217"/>
      <c r="Q217"/>
    </row>
    <row r="218" spans="1:17" x14ac:dyDescent="0.2">
      <c r="A218" s="30" t="s">
        <v>803</v>
      </c>
      <c r="B218" s="15" t="s">
        <v>99</v>
      </c>
      <c r="C218" s="15" t="s">
        <v>35</v>
      </c>
      <c r="D218" s="14" t="s">
        <v>804</v>
      </c>
      <c r="E218" s="15" t="s">
        <v>805</v>
      </c>
      <c r="F218" s="15" t="s">
        <v>11</v>
      </c>
      <c r="G218" s="14" t="s">
        <v>806</v>
      </c>
      <c r="H218" s="14" t="s">
        <v>39</v>
      </c>
      <c r="I218" s="14" t="s">
        <v>39</v>
      </c>
      <c r="J218" s="16">
        <v>3638617.94</v>
      </c>
      <c r="K218" s="16">
        <v>4040745.1367578879</v>
      </c>
      <c r="L218" s="17">
        <f t="shared" si="6"/>
        <v>1571468.96</v>
      </c>
      <c r="M218" s="17">
        <f t="shared" si="7"/>
        <v>533199.41</v>
      </c>
      <c r="N218" s="18"/>
      <c r="O218"/>
      <c r="P218"/>
      <c r="Q218"/>
    </row>
    <row r="219" spans="1:17" x14ac:dyDescent="0.2">
      <c r="A219" s="30" t="s">
        <v>807</v>
      </c>
      <c r="B219" s="15" t="s">
        <v>99</v>
      </c>
      <c r="C219" s="15" t="s">
        <v>35</v>
      </c>
      <c r="D219" s="14" t="s">
        <v>808</v>
      </c>
      <c r="E219" s="15" t="s">
        <v>809</v>
      </c>
      <c r="F219" s="15" t="s">
        <v>12</v>
      </c>
      <c r="G219" s="14" t="s">
        <v>810</v>
      </c>
      <c r="H219" s="14" t="s">
        <v>39</v>
      </c>
      <c r="I219" s="14" t="s">
        <v>39</v>
      </c>
      <c r="J219" s="16">
        <v>4915863.4000000004</v>
      </c>
      <c r="K219" s="16">
        <v>5417041.7673596442</v>
      </c>
      <c r="L219" s="17">
        <f t="shared" si="6"/>
        <v>2106718.62</v>
      </c>
      <c r="M219" s="17">
        <f t="shared" si="7"/>
        <v>714809.62</v>
      </c>
      <c r="N219" s="18"/>
      <c r="O219"/>
      <c r="P219"/>
      <c r="Q219"/>
    </row>
    <row r="220" spans="1:17" x14ac:dyDescent="0.2">
      <c r="A220" s="30" t="s">
        <v>811</v>
      </c>
      <c r="B220" s="15" t="s">
        <v>487</v>
      </c>
      <c r="C220" s="15" t="s">
        <v>416</v>
      </c>
      <c r="D220" s="14" t="s">
        <v>812</v>
      </c>
      <c r="E220" s="15" t="s">
        <v>5</v>
      </c>
      <c r="F220" s="15" t="s">
        <v>5</v>
      </c>
      <c r="G220" s="14" t="s">
        <v>813</v>
      </c>
      <c r="H220" s="14" t="s">
        <v>39</v>
      </c>
      <c r="I220" s="14" t="s">
        <v>39</v>
      </c>
      <c r="J220" s="16">
        <v>80127873.090000004</v>
      </c>
      <c r="K220" s="16">
        <v>146926701.35870993</v>
      </c>
      <c r="L220" s="17">
        <f t="shared" si="6"/>
        <v>57140637.100000001</v>
      </c>
      <c r="M220" s="17">
        <f t="shared" si="7"/>
        <v>19387818.16</v>
      </c>
      <c r="N220" s="18"/>
      <c r="O220"/>
      <c r="P220"/>
      <c r="Q220"/>
    </row>
    <row r="221" spans="1:17" ht="15.6" customHeight="1" x14ac:dyDescent="0.2">
      <c r="A221" s="30" t="s">
        <v>814</v>
      </c>
      <c r="B221" s="15" t="s">
        <v>34</v>
      </c>
      <c r="C221" s="15" t="s">
        <v>416</v>
      </c>
      <c r="D221" s="14" t="s">
        <v>815</v>
      </c>
      <c r="E221" s="15" t="s">
        <v>288</v>
      </c>
      <c r="F221" s="15" t="s">
        <v>10</v>
      </c>
      <c r="G221" s="14" t="s">
        <v>816</v>
      </c>
      <c r="H221" s="14" t="s">
        <v>39</v>
      </c>
      <c r="I221" s="14" t="s">
        <v>39</v>
      </c>
      <c r="J221" s="16">
        <v>8649278.120000001</v>
      </c>
      <c r="K221" s="16">
        <v>18670232.401948057</v>
      </c>
      <c r="L221" s="17">
        <f t="shared" si="6"/>
        <v>7260960.4900000002</v>
      </c>
      <c r="M221" s="17">
        <f t="shared" si="7"/>
        <v>2463643.89</v>
      </c>
      <c r="N221" s="18"/>
      <c r="O221"/>
      <c r="P221"/>
      <c r="Q221"/>
    </row>
    <row r="222" spans="1:17" x14ac:dyDescent="0.2">
      <c r="A222" s="30" t="s">
        <v>817</v>
      </c>
      <c r="B222" s="15" t="s">
        <v>34</v>
      </c>
      <c r="C222" s="15" t="s">
        <v>416</v>
      </c>
      <c r="D222" s="14" t="s">
        <v>818</v>
      </c>
      <c r="E222" s="15" t="s">
        <v>6</v>
      </c>
      <c r="F222" s="15" t="s">
        <v>6</v>
      </c>
      <c r="G222" s="14" t="s">
        <v>819</v>
      </c>
      <c r="H222" s="14" t="s">
        <v>39</v>
      </c>
      <c r="I222" s="14" t="s">
        <v>39</v>
      </c>
      <c r="J222" s="16">
        <v>51522237.340000004</v>
      </c>
      <c r="K222" s="16">
        <v>112394707.43474379</v>
      </c>
      <c r="L222" s="17">
        <f t="shared" si="6"/>
        <v>43710946.549999997</v>
      </c>
      <c r="M222" s="17">
        <f t="shared" si="7"/>
        <v>14831124.16</v>
      </c>
      <c r="N222" s="18"/>
      <c r="O222"/>
      <c r="P222"/>
      <c r="Q222"/>
    </row>
    <row r="223" spans="1:17" x14ac:dyDescent="0.2">
      <c r="A223" s="30" t="s">
        <v>820</v>
      </c>
      <c r="B223" s="15" t="s">
        <v>34</v>
      </c>
      <c r="C223" s="15" t="s">
        <v>35</v>
      </c>
      <c r="D223" s="14" t="s">
        <v>821</v>
      </c>
      <c r="E223" s="15" t="s">
        <v>237</v>
      </c>
      <c r="F223" s="15" t="s">
        <v>11</v>
      </c>
      <c r="G223" s="14" t="s">
        <v>822</v>
      </c>
      <c r="H223" s="14" t="s">
        <v>39</v>
      </c>
      <c r="I223" s="14" t="s">
        <v>39</v>
      </c>
      <c r="J223" s="16">
        <v>14628987.91</v>
      </c>
      <c r="K223" s="16">
        <v>16330864.738184225</v>
      </c>
      <c r="L223" s="17">
        <f t="shared" si="6"/>
        <v>6351166.9900000002</v>
      </c>
      <c r="M223" s="17">
        <f t="shared" si="7"/>
        <v>2154950.9500000002</v>
      </c>
      <c r="N223" s="18"/>
      <c r="O223"/>
      <c r="P223"/>
      <c r="Q223"/>
    </row>
    <row r="224" spans="1:17" x14ac:dyDescent="0.2">
      <c r="A224" s="30" t="s">
        <v>823</v>
      </c>
      <c r="B224" s="15" t="s">
        <v>34</v>
      </c>
      <c r="C224" s="15" t="s">
        <v>416</v>
      </c>
      <c r="D224" s="14" t="s">
        <v>824</v>
      </c>
      <c r="E224" s="15" t="s">
        <v>4</v>
      </c>
      <c r="F224" s="15" t="s">
        <v>4</v>
      </c>
      <c r="G224" s="14" t="s">
        <v>825</v>
      </c>
      <c r="H224" s="14" t="s">
        <v>39</v>
      </c>
      <c r="I224" s="14" t="s">
        <v>39</v>
      </c>
      <c r="J224" s="16">
        <v>35941361.870000005</v>
      </c>
      <c r="K224" s="16">
        <v>77083620.312052414</v>
      </c>
      <c r="L224" s="17">
        <f t="shared" si="6"/>
        <v>29978262.18</v>
      </c>
      <c r="M224" s="17">
        <f t="shared" si="7"/>
        <v>10171624.35</v>
      </c>
      <c r="N224" s="18"/>
      <c r="O224"/>
      <c r="P224"/>
      <c r="Q224"/>
    </row>
    <row r="225" spans="1:17" x14ac:dyDescent="0.2">
      <c r="A225" s="30" t="s">
        <v>826</v>
      </c>
      <c r="B225" s="15" t="s">
        <v>34</v>
      </c>
      <c r="C225" s="15" t="s">
        <v>416</v>
      </c>
      <c r="D225" s="14" t="s">
        <v>827</v>
      </c>
      <c r="E225" s="15" t="s">
        <v>6</v>
      </c>
      <c r="F225" s="15" t="s">
        <v>6</v>
      </c>
      <c r="G225" s="14" t="s">
        <v>828</v>
      </c>
      <c r="H225" s="14" t="s">
        <v>39</v>
      </c>
      <c r="I225" s="14" t="s">
        <v>39</v>
      </c>
      <c r="J225" s="16">
        <v>18216344.260000002</v>
      </c>
      <c r="K225" s="16">
        <v>39312116.598560467</v>
      </c>
      <c r="L225" s="17">
        <f t="shared" si="6"/>
        <v>15288707.68</v>
      </c>
      <c r="M225" s="17">
        <f t="shared" si="7"/>
        <v>5187458.51</v>
      </c>
      <c r="N225" s="18"/>
      <c r="O225"/>
      <c r="P225"/>
      <c r="Q225"/>
    </row>
    <row r="226" spans="1:17" x14ac:dyDescent="0.2">
      <c r="A226" s="30" t="s">
        <v>829</v>
      </c>
      <c r="B226" s="15" t="s">
        <v>99</v>
      </c>
      <c r="C226" s="15" t="s">
        <v>35</v>
      </c>
      <c r="D226" s="14" t="s">
        <v>830</v>
      </c>
      <c r="E226" s="15" t="s">
        <v>310</v>
      </c>
      <c r="F226" s="15" t="s">
        <v>10</v>
      </c>
      <c r="G226" s="14" t="s">
        <v>831</v>
      </c>
      <c r="H226" s="14" t="s">
        <v>39</v>
      </c>
      <c r="I226" s="14" t="s">
        <v>39</v>
      </c>
      <c r="J226" s="16">
        <v>1055993.4300000002</v>
      </c>
      <c r="K226" s="16">
        <v>1200836.3290695166</v>
      </c>
      <c r="L226" s="17">
        <f t="shared" si="6"/>
        <v>467012.13</v>
      </c>
      <c r="M226" s="17">
        <f t="shared" si="7"/>
        <v>158457.21</v>
      </c>
      <c r="N226" s="18"/>
      <c r="O226"/>
      <c r="P226"/>
      <c r="Q226"/>
    </row>
    <row r="227" spans="1:17" x14ac:dyDescent="0.2">
      <c r="A227" s="30" t="s">
        <v>832</v>
      </c>
      <c r="B227" s="15" t="s">
        <v>34</v>
      </c>
      <c r="C227" s="15" t="s">
        <v>35</v>
      </c>
      <c r="D227" s="14" t="s">
        <v>833</v>
      </c>
      <c r="E227" s="15" t="s">
        <v>618</v>
      </c>
      <c r="F227" s="15" t="s">
        <v>11</v>
      </c>
      <c r="G227" s="14" t="s">
        <v>834</v>
      </c>
      <c r="H227" s="14" t="s">
        <v>39</v>
      </c>
      <c r="I227" s="14" t="s">
        <v>39</v>
      </c>
      <c r="J227" s="16">
        <v>4300187.5600000005</v>
      </c>
      <c r="K227" s="16">
        <v>4784299.7678725142</v>
      </c>
      <c r="L227" s="17">
        <f t="shared" si="6"/>
        <v>1860641.62</v>
      </c>
      <c r="M227" s="17">
        <f t="shared" si="7"/>
        <v>631315.69999999995</v>
      </c>
      <c r="N227" s="18"/>
      <c r="O227"/>
      <c r="P227"/>
      <c r="Q227"/>
    </row>
    <row r="228" spans="1:17" x14ac:dyDescent="0.2">
      <c r="A228" s="30" t="s">
        <v>835</v>
      </c>
      <c r="B228" s="15" t="s">
        <v>34</v>
      </c>
      <c r="C228" s="15" t="s">
        <v>416</v>
      </c>
      <c r="D228" s="14" t="s">
        <v>836</v>
      </c>
      <c r="E228" s="15" t="s">
        <v>272</v>
      </c>
      <c r="F228" s="15" t="s">
        <v>6</v>
      </c>
      <c r="G228" s="14" t="s">
        <v>837</v>
      </c>
      <c r="H228" s="14" t="s">
        <v>39</v>
      </c>
      <c r="I228" s="14" t="s">
        <v>39</v>
      </c>
      <c r="J228" s="16">
        <v>4983232.9799999995</v>
      </c>
      <c r="K228" s="16">
        <v>10723524.367545549</v>
      </c>
      <c r="L228" s="17">
        <f t="shared" si="6"/>
        <v>4170440.14</v>
      </c>
      <c r="M228" s="17">
        <f t="shared" si="7"/>
        <v>1415030.33</v>
      </c>
      <c r="N228" s="18"/>
      <c r="O228"/>
      <c r="P228"/>
      <c r="Q228"/>
    </row>
    <row r="229" spans="1:17" x14ac:dyDescent="0.2">
      <c r="A229" s="30" t="s">
        <v>838</v>
      </c>
      <c r="B229" s="15" t="s">
        <v>34</v>
      </c>
      <c r="C229" s="15" t="s">
        <v>416</v>
      </c>
      <c r="D229" s="14" t="s">
        <v>839</v>
      </c>
      <c r="E229" s="15" t="s">
        <v>272</v>
      </c>
      <c r="F229" s="15" t="s">
        <v>6</v>
      </c>
      <c r="G229" s="14" t="s">
        <v>840</v>
      </c>
      <c r="H229" s="14" t="s">
        <v>39</v>
      </c>
      <c r="I229" s="14" t="s">
        <v>39</v>
      </c>
      <c r="J229" s="16">
        <v>8160236.6500000004</v>
      </c>
      <c r="K229" s="16">
        <v>17561453.49690282</v>
      </c>
      <c r="L229" s="17">
        <f t="shared" si="6"/>
        <v>6829750.0099999998</v>
      </c>
      <c r="M229" s="17">
        <f t="shared" si="7"/>
        <v>2317334.17</v>
      </c>
      <c r="N229" s="18"/>
      <c r="O229"/>
      <c r="P229"/>
      <c r="Q229"/>
    </row>
    <row r="230" spans="1:17" x14ac:dyDescent="0.2">
      <c r="A230" s="30" t="s">
        <v>841</v>
      </c>
      <c r="B230" s="15" t="s">
        <v>34</v>
      </c>
      <c r="C230" s="15" t="s">
        <v>35</v>
      </c>
      <c r="D230" s="14" t="s">
        <v>505</v>
      </c>
      <c r="E230" s="15" t="s">
        <v>842</v>
      </c>
      <c r="F230" s="15" t="s">
        <v>10</v>
      </c>
      <c r="G230" s="14" t="s">
        <v>843</v>
      </c>
      <c r="H230" s="14" t="s">
        <v>39</v>
      </c>
      <c r="I230" s="14" t="s">
        <v>39</v>
      </c>
      <c r="J230" s="16">
        <v>1584909.19</v>
      </c>
      <c r="K230" s="16">
        <v>1775484.2902361599</v>
      </c>
      <c r="L230" s="17">
        <f t="shared" si="6"/>
        <v>690496.02</v>
      </c>
      <c r="M230" s="17">
        <f t="shared" si="7"/>
        <v>234285.29</v>
      </c>
      <c r="N230" s="18"/>
      <c r="O230"/>
      <c r="P230"/>
      <c r="Q230"/>
    </row>
    <row r="231" spans="1:17" x14ac:dyDescent="0.2">
      <c r="A231" s="30" t="s">
        <v>844</v>
      </c>
      <c r="B231" s="15" t="s">
        <v>34</v>
      </c>
      <c r="C231" s="15" t="s">
        <v>35</v>
      </c>
      <c r="D231" s="14" t="s">
        <v>845</v>
      </c>
      <c r="E231" s="15" t="s">
        <v>121</v>
      </c>
      <c r="F231" s="15" t="s">
        <v>8</v>
      </c>
      <c r="G231" s="14" t="s">
        <v>846</v>
      </c>
      <c r="H231" s="14" t="s">
        <v>39</v>
      </c>
      <c r="I231" s="14" t="s">
        <v>39</v>
      </c>
      <c r="J231" s="16">
        <v>231057.35</v>
      </c>
      <c r="K231" s="16">
        <v>259404.3957064448</v>
      </c>
      <c r="L231" s="17">
        <f t="shared" si="6"/>
        <v>100883.85</v>
      </c>
      <c r="M231" s="17">
        <f t="shared" si="7"/>
        <v>34229.89</v>
      </c>
      <c r="N231" s="18"/>
      <c r="O231"/>
      <c r="P231"/>
      <c r="Q231"/>
    </row>
    <row r="232" spans="1:17" x14ac:dyDescent="0.2">
      <c r="A232" s="30" t="s">
        <v>847</v>
      </c>
      <c r="B232" s="15" t="s">
        <v>34</v>
      </c>
      <c r="C232" s="15" t="s">
        <v>35</v>
      </c>
      <c r="D232" s="14" t="s">
        <v>848</v>
      </c>
      <c r="E232" s="15" t="s">
        <v>849</v>
      </c>
      <c r="F232" s="15" t="s">
        <v>10</v>
      </c>
      <c r="G232" s="14" t="s">
        <v>850</v>
      </c>
      <c r="H232" s="14" t="s">
        <v>39</v>
      </c>
      <c r="I232" s="14" t="s">
        <v>39</v>
      </c>
      <c r="J232" s="16">
        <v>1143938.3999999999</v>
      </c>
      <c r="K232" s="16">
        <v>1255882.485704832</v>
      </c>
      <c r="L232" s="17">
        <f t="shared" si="6"/>
        <v>488419.9</v>
      </c>
      <c r="M232" s="17">
        <f t="shared" si="7"/>
        <v>165720.87</v>
      </c>
      <c r="N232" s="18"/>
      <c r="O232"/>
      <c r="P232"/>
      <c r="Q232"/>
    </row>
    <row r="233" spans="1:17" x14ac:dyDescent="0.2">
      <c r="A233" s="30" t="s">
        <v>851</v>
      </c>
      <c r="B233" s="15" t="s">
        <v>34</v>
      </c>
      <c r="C233" s="15" t="s">
        <v>416</v>
      </c>
      <c r="D233" s="14" t="s">
        <v>852</v>
      </c>
      <c r="E233" s="15" t="s">
        <v>4</v>
      </c>
      <c r="F233" s="15" t="s">
        <v>4</v>
      </c>
      <c r="G233" s="14" t="s">
        <v>853</v>
      </c>
      <c r="H233" s="14" t="s">
        <v>39</v>
      </c>
      <c r="I233" s="14" t="s">
        <v>39</v>
      </c>
      <c r="J233" s="16">
        <v>1563991.17</v>
      </c>
      <c r="K233" s="16">
        <v>3360440.2584493533</v>
      </c>
      <c r="L233" s="17">
        <f t="shared" si="6"/>
        <v>1306894.49</v>
      </c>
      <c r="M233" s="17">
        <f t="shared" si="7"/>
        <v>443429.3</v>
      </c>
      <c r="N233" s="18"/>
      <c r="O233"/>
      <c r="P233"/>
      <c r="Q233"/>
    </row>
    <row r="234" spans="1:17" x14ac:dyDescent="0.2">
      <c r="A234" s="30" t="s">
        <v>854</v>
      </c>
      <c r="B234" s="15" t="s">
        <v>34</v>
      </c>
      <c r="C234" s="15" t="s">
        <v>35</v>
      </c>
      <c r="D234" s="14" t="s">
        <v>855</v>
      </c>
      <c r="E234" s="15" t="s">
        <v>583</v>
      </c>
      <c r="F234" s="15" t="s">
        <v>6</v>
      </c>
      <c r="G234" s="14" t="s">
        <v>856</v>
      </c>
      <c r="H234" s="14" t="s">
        <v>39</v>
      </c>
      <c r="I234" s="14" t="s">
        <v>39</v>
      </c>
      <c r="J234" s="16">
        <v>613094.57000000007</v>
      </c>
      <c r="K234" s="16">
        <v>696553.09176468477</v>
      </c>
      <c r="L234" s="17">
        <f t="shared" si="6"/>
        <v>270893.49</v>
      </c>
      <c r="M234" s="17">
        <f t="shared" si="7"/>
        <v>91914.16</v>
      </c>
      <c r="N234" s="18"/>
      <c r="O234"/>
      <c r="P234"/>
      <c r="Q234"/>
    </row>
    <row r="235" spans="1:17" x14ac:dyDescent="0.2">
      <c r="A235" s="30" t="s">
        <v>857</v>
      </c>
      <c r="B235" s="15" t="s">
        <v>34</v>
      </c>
      <c r="C235" s="15" t="s">
        <v>416</v>
      </c>
      <c r="D235" s="14" t="s">
        <v>858</v>
      </c>
      <c r="E235" s="15" t="s">
        <v>64</v>
      </c>
      <c r="F235" s="15" t="s">
        <v>7</v>
      </c>
      <c r="G235" s="14" t="s">
        <v>859</v>
      </c>
      <c r="H235" s="14" t="s">
        <v>39</v>
      </c>
      <c r="I235" s="14" t="s">
        <v>39</v>
      </c>
      <c r="J235" s="16">
        <v>1666533.13</v>
      </c>
      <c r="K235" s="16">
        <v>3647704.2117900769</v>
      </c>
      <c r="L235" s="17">
        <f t="shared" si="6"/>
        <v>1418613.09</v>
      </c>
      <c r="M235" s="17">
        <f t="shared" si="7"/>
        <v>481335.42</v>
      </c>
      <c r="N235" s="18"/>
      <c r="O235"/>
      <c r="P235"/>
      <c r="Q235"/>
    </row>
    <row r="236" spans="1:17" x14ac:dyDescent="0.2">
      <c r="A236" s="30" t="s">
        <v>860</v>
      </c>
      <c r="B236" s="15" t="s">
        <v>34</v>
      </c>
      <c r="C236" s="15" t="s">
        <v>416</v>
      </c>
      <c r="D236" s="14" t="s">
        <v>219</v>
      </c>
      <c r="E236" s="15" t="s">
        <v>15</v>
      </c>
      <c r="F236" s="15" t="s">
        <v>15</v>
      </c>
      <c r="G236" s="14" t="s">
        <v>861</v>
      </c>
      <c r="H236" s="14" t="s">
        <v>39</v>
      </c>
      <c r="I236" s="14" t="s">
        <v>39</v>
      </c>
      <c r="J236" s="16">
        <v>1782778.6800000002</v>
      </c>
      <c r="K236" s="16">
        <v>3852330.5903432416</v>
      </c>
      <c r="L236" s="17">
        <f t="shared" si="6"/>
        <v>1498193.46</v>
      </c>
      <c r="M236" s="17">
        <f t="shared" si="7"/>
        <v>508337.04</v>
      </c>
      <c r="N236" s="18"/>
      <c r="O236"/>
      <c r="P236"/>
      <c r="Q236"/>
    </row>
    <row r="237" spans="1:17" x14ac:dyDescent="0.2">
      <c r="A237" s="30" t="s">
        <v>862</v>
      </c>
      <c r="B237" s="15" t="s">
        <v>34</v>
      </c>
      <c r="C237" s="15" t="s">
        <v>416</v>
      </c>
      <c r="D237" s="14" t="s">
        <v>219</v>
      </c>
      <c r="E237" s="15" t="s">
        <v>15</v>
      </c>
      <c r="F237" s="15" t="s">
        <v>15</v>
      </c>
      <c r="G237" s="14" t="s">
        <v>863</v>
      </c>
      <c r="H237" s="14" t="s">
        <v>39</v>
      </c>
      <c r="I237" s="14" t="s">
        <v>39</v>
      </c>
      <c r="J237" s="16">
        <v>9421184.7599999998</v>
      </c>
      <c r="K237" s="16">
        <v>20256581.790598866</v>
      </c>
      <c r="L237" s="17">
        <f t="shared" si="6"/>
        <v>7877900.8700000001</v>
      </c>
      <c r="M237" s="17">
        <f t="shared" si="7"/>
        <v>2672971.7599999998</v>
      </c>
      <c r="N237" s="18"/>
      <c r="O237"/>
      <c r="P237"/>
      <c r="Q237"/>
    </row>
    <row r="238" spans="1:17" x14ac:dyDescent="0.2">
      <c r="A238" s="30" t="s">
        <v>864</v>
      </c>
      <c r="B238" s="15" t="s">
        <v>34</v>
      </c>
      <c r="C238" s="15" t="s">
        <v>416</v>
      </c>
      <c r="D238" s="14" t="s">
        <v>865</v>
      </c>
      <c r="E238" s="15" t="s">
        <v>3</v>
      </c>
      <c r="F238" s="15" t="s">
        <v>3</v>
      </c>
      <c r="G238" s="14" t="s">
        <v>866</v>
      </c>
      <c r="H238" s="14" t="s">
        <v>39</v>
      </c>
      <c r="I238" s="14" t="s">
        <v>39</v>
      </c>
      <c r="J238" s="16">
        <v>27457004.25</v>
      </c>
      <c r="K238" s="16">
        <v>45280202.059201531</v>
      </c>
      <c r="L238" s="17">
        <f t="shared" si="6"/>
        <v>17609730.359999999</v>
      </c>
      <c r="M238" s="17">
        <f t="shared" si="7"/>
        <v>5974981.5099999998</v>
      </c>
      <c r="N238" s="18"/>
      <c r="O238"/>
      <c r="P238"/>
      <c r="Q238"/>
    </row>
    <row r="239" spans="1:17" x14ac:dyDescent="0.2">
      <c r="A239" s="30" t="s">
        <v>867</v>
      </c>
      <c r="B239" s="15" t="s">
        <v>34</v>
      </c>
      <c r="C239" s="15" t="s">
        <v>416</v>
      </c>
      <c r="D239" s="14" t="s">
        <v>868</v>
      </c>
      <c r="E239" s="15" t="s">
        <v>48</v>
      </c>
      <c r="F239" s="15" t="s">
        <v>6</v>
      </c>
      <c r="G239" s="14" t="s">
        <v>869</v>
      </c>
      <c r="H239" s="14" t="s">
        <v>39</v>
      </c>
      <c r="I239" s="14" t="s">
        <v>39</v>
      </c>
      <c r="J239" s="16">
        <v>7098249.7400000002</v>
      </c>
      <c r="K239" s="16">
        <v>15167222.409937384</v>
      </c>
      <c r="L239" s="17">
        <f t="shared" si="6"/>
        <v>5898619.8099999996</v>
      </c>
      <c r="M239" s="17">
        <f t="shared" si="7"/>
        <v>2001401.7</v>
      </c>
      <c r="N239" s="18"/>
      <c r="O239"/>
      <c r="P239"/>
      <c r="Q239"/>
    </row>
    <row r="240" spans="1:17" x14ac:dyDescent="0.2">
      <c r="A240" s="30" t="s">
        <v>870</v>
      </c>
      <c r="B240" s="15" t="s">
        <v>34</v>
      </c>
      <c r="C240" s="15" t="s">
        <v>416</v>
      </c>
      <c r="D240" s="14" t="s">
        <v>871</v>
      </c>
      <c r="E240" s="15" t="s">
        <v>7</v>
      </c>
      <c r="F240" s="15" t="s">
        <v>7</v>
      </c>
      <c r="G240" s="14" t="s">
        <v>872</v>
      </c>
      <c r="H240" s="14" t="s">
        <v>39</v>
      </c>
      <c r="I240" s="14" t="s">
        <v>39</v>
      </c>
      <c r="J240" s="16">
        <v>12080406.35</v>
      </c>
      <c r="K240" s="16">
        <v>19352279.791623283</v>
      </c>
      <c r="L240" s="17">
        <f t="shared" si="6"/>
        <v>7526212.6299999999</v>
      </c>
      <c r="M240" s="17">
        <f t="shared" si="7"/>
        <v>2553643.94</v>
      </c>
      <c r="N240" s="18"/>
      <c r="O240"/>
      <c r="P240"/>
      <c r="Q240"/>
    </row>
    <row r="241" spans="1:17" x14ac:dyDescent="0.2">
      <c r="A241" s="30" t="s">
        <v>873</v>
      </c>
      <c r="B241" s="15" t="s">
        <v>34</v>
      </c>
      <c r="C241" s="15" t="s">
        <v>416</v>
      </c>
      <c r="D241" s="14" t="s">
        <v>874</v>
      </c>
      <c r="E241" s="15" t="s">
        <v>253</v>
      </c>
      <c r="F241" s="15" t="s">
        <v>7</v>
      </c>
      <c r="G241" s="14" t="s">
        <v>875</v>
      </c>
      <c r="H241" s="14" t="s">
        <v>39</v>
      </c>
      <c r="I241" s="14" t="s">
        <v>39</v>
      </c>
      <c r="J241" s="16">
        <v>12182324.869999999</v>
      </c>
      <c r="K241" s="16">
        <v>23371067.80651731</v>
      </c>
      <c r="L241" s="17">
        <f t="shared" si="6"/>
        <v>9089142.3499999996</v>
      </c>
      <c r="M241" s="17">
        <f t="shared" si="7"/>
        <v>3083945.99</v>
      </c>
      <c r="N241" s="18"/>
      <c r="O241"/>
      <c r="P241"/>
      <c r="Q241"/>
    </row>
    <row r="242" spans="1:17" x14ac:dyDescent="0.2">
      <c r="A242" s="30" t="s">
        <v>876</v>
      </c>
      <c r="B242" s="15" t="s">
        <v>34</v>
      </c>
      <c r="C242" s="15" t="s">
        <v>35</v>
      </c>
      <c r="D242" s="14" t="s">
        <v>877</v>
      </c>
      <c r="E242" s="15" t="s">
        <v>878</v>
      </c>
      <c r="F242" s="15" t="s">
        <v>11</v>
      </c>
      <c r="G242" s="14" t="s">
        <v>879</v>
      </c>
      <c r="H242" s="14" t="s">
        <v>39</v>
      </c>
      <c r="I242" s="14" t="s">
        <v>39</v>
      </c>
      <c r="J242" s="16">
        <v>4643362.3900000006</v>
      </c>
      <c r="K242" s="16">
        <v>5125829.211155979</v>
      </c>
      <c r="L242" s="17">
        <f t="shared" si="6"/>
        <v>1993464.38</v>
      </c>
      <c r="M242" s="17">
        <f t="shared" si="7"/>
        <v>676382.46</v>
      </c>
      <c r="N242" s="18"/>
      <c r="O242"/>
      <c r="P242"/>
      <c r="Q242"/>
    </row>
    <row r="243" spans="1:17" x14ac:dyDescent="0.2">
      <c r="A243" s="30" t="s">
        <v>880</v>
      </c>
      <c r="B243" s="15" t="s">
        <v>34</v>
      </c>
      <c r="C243" s="15" t="s">
        <v>416</v>
      </c>
      <c r="D243" s="14" t="s">
        <v>881</v>
      </c>
      <c r="E243" s="15" t="s">
        <v>9</v>
      </c>
      <c r="F243" s="15" t="s">
        <v>9</v>
      </c>
      <c r="G243" s="14" t="s">
        <v>882</v>
      </c>
      <c r="H243" s="14" t="s">
        <v>39</v>
      </c>
      <c r="I243" s="14" t="s">
        <v>39</v>
      </c>
      <c r="J243" s="16">
        <v>217868.77</v>
      </c>
      <c r="K243" s="16">
        <v>501946.42120142962</v>
      </c>
      <c r="L243" s="17">
        <f t="shared" si="6"/>
        <v>195209.84</v>
      </c>
      <c r="M243" s="17">
        <f t="shared" si="7"/>
        <v>66234.69</v>
      </c>
      <c r="N243" s="18"/>
      <c r="O243"/>
      <c r="P243"/>
      <c r="Q243"/>
    </row>
    <row r="244" spans="1:17" x14ac:dyDescent="0.2">
      <c r="A244" s="30" t="s">
        <v>883</v>
      </c>
      <c r="B244" s="15" t="s">
        <v>34</v>
      </c>
      <c r="C244" s="15" t="s">
        <v>416</v>
      </c>
      <c r="D244" s="14" t="s">
        <v>884</v>
      </c>
      <c r="E244" s="15" t="s">
        <v>8</v>
      </c>
      <c r="F244" s="15" t="s">
        <v>8</v>
      </c>
      <c r="G244" s="14" t="s">
        <v>885</v>
      </c>
      <c r="H244" s="14" t="s">
        <v>39</v>
      </c>
      <c r="I244" s="14" t="s">
        <v>39</v>
      </c>
      <c r="J244" s="16">
        <v>6285041.8799999999</v>
      </c>
      <c r="K244" s="16">
        <v>11908117.149134386</v>
      </c>
      <c r="L244" s="17">
        <f t="shared" si="6"/>
        <v>4631135.07</v>
      </c>
      <c r="M244" s="17">
        <f t="shared" si="7"/>
        <v>1571344.12</v>
      </c>
      <c r="N244" s="18"/>
      <c r="O244"/>
      <c r="P244"/>
      <c r="Q244"/>
    </row>
    <row r="245" spans="1:17" x14ac:dyDescent="0.2">
      <c r="A245" s="30" t="s">
        <v>886</v>
      </c>
      <c r="B245" s="15" t="s">
        <v>34</v>
      </c>
      <c r="C245" s="15" t="s">
        <v>416</v>
      </c>
      <c r="D245" s="14" t="s">
        <v>887</v>
      </c>
      <c r="E245" s="15" t="s">
        <v>96</v>
      </c>
      <c r="F245" s="15" t="s">
        <v>4</v>
      </c>
      <c r="G245" s="14" t="s">
        <v>888</v>
      </c>
      <c r="H245" s="14" t="s">
        <v>39</v>
      </c>
      <c r="I245" s="14" t="s">
        <v>39</v>
      </c>
      <c r="J245" s="16">
        <v>2601511.1</v>
      </c>
      <c r="K245" s="16">
        <v>5192051.8890200574</v>
      </c>
      <c r="L245" s="17">
        <f t="shared" si="6"/>
        <v>2019218.76</v>
      </c>
      <c r="M245" s="17">
        <f t="shared" si="7"/>
        <v>685120.92</v>
      </c>
      <c r="N245" s="18"/>
      <c r="O245"/>
      <c r="P245"/>
      <c r="Q245"/>
    </row>
    <row r="246" spans="1:17" x14ac:dyDescent="0.2">
      <c r="A246" s="30" t="s">
        <v>889</v>
      </c>
      <c r="B246" s="15" t="s">
        <v>127</v>
      </c>
      <c r="C246" s="15" t="s">
        <v>416</v>
      </c>
      <c r="D246" s="14" t="s">
        <v>890</v>
      </c>
      <c r="E246" s="15" t="s">
        <v>4</v>
      </c>
      <c r="F246" s="15" t="s">
        <v>4</v>
      </c>
      <c r="G246" s="14" t="s">
        <v>891</v>
      </c>
      <c r="H246" s="14" t="s">
        <v>39</v>
      </c>
      <c r="I246" s="14" t="s">
        <v>39</v>
      </c>
      <c r="J246" s="16">
        <v>9059288.7400000002</v>
      </c>
      <c r="K246" s="16">
        <v>4874350.0558229387</v>
      </c>
      <c r="L246" s="17">
        <f t="shared" si="6"/>
        <v>1895662.7</v>
      </c>
      <c r="M246" s="17">
        <f t="shared" si="7"/>
        <v>643198.35</v>
      </c>
      <c r="N246" s="18"/>
      <c r="O246"/>
      <c r="P246"/>
      <c r="Q246"/>
    </row>
    <row r="247" spans="1:17" x14ac:dyDescent="0.2">
      <c r="A247" s="30" t="s">
        <v>892</v>
      </c>
      <c r="B247" s="15" t="s">
        <v>131</v>
      </c>
      <c r="C247" s="15" t="s">
        <v>416</v>
      </c>
      <c r="D247" s="14" t="s">
        <v>893</v>
      </c>
      <c r="E247" s="15" t="s">
        <v>6</v>
      </c>
      <c r="F247" s="15" t="s">
        <v>6</v>
      </c>
      <c r="G247" s="14" t="s">
        <v>894</v>
      </c>
      <c r="H247" s="14" t="s">
        <v>39</v>
      </c>
      <c r="I247" s="14" t="s">
        <v>39</v>
      </c>
      <c r="J247" s="16">
        <v>0</v>
      </c>
      <c r="K247" s="16">
        <v>0</v>
      </c>
      <c r="L247" s="17">
        <f t="shared" si="6"/>
        <v>0</v>
      </c>
      <c r="M247" s="17">
        <f t="shared" si="7"/>
        <v>0</v>
      </c>
      <c r="N247" s="18"/>
      <c r="O247"/>
      <c r="P247"/>
      <c r="Q247"/>
    </row>
    <row r="248" spans="1:17" x14ac:dyDescent="0.2">
      <c r="A248" s="30" t="s">
        <v>895</v>
      </c>
      <c r="B248" s="15" t="s">
        <v>34</v>
      </c>
      <c r="C248" s="15" t="s">
        <v>35</v>
      </c>
      <c r="D248" s="14" t="s">
        <v>896</v>
      </c>
      <c r="E248" s="15" t="s">
        <v>897</v>
      </c>
      <c r="F248" s="15" t="s">
        <v>12</v>
      </c>
      <c r="G248" s="14" t="s">
        <v>898</v>
      </c>
      <c r="H248" s="14" t="s">
        <v>39</v>
      </c>
      <c r="I248" s="14" t="s">
        <v>39</v>
      </c>
      <c r="J248" s="16">
        <v>531149.64</v>
      </c>
      <c r="K248" s="16">
        <v>594256.43068933126</v>
      </c>
      <c r="L248" s="17">
        <f t="shared" si="6"/>
        <v>231109.73</v>
      </c>
      <c r="M248" s="17">
        <f t="shared" si="7"/>
        <v>78415.53</v>
      </c>
      <c r="N248" s="18"/>
      <c r="O248"/>
      <c r="P248"/>
      <c r="Q248"/>
    </row>
    <row r="249" spans="1:17" x14ac:dyDescent="0.2">
      <c r="A249" s="30" t="s">
        <v>899</v>
      </c>
      <c r="B249" s="15" t="s">
        <v>34</v>
      </c>
      <c r="C249" s="15" t="s">
        <v>35</v>
      </c>
      <c r="D249" s="14" t="s">
        <v>900</v>
      </c>
      <c r="E249" s="15" t="s">
        <v>901</v>
      </c>
      <c r="F249" s="21" t="s">
        <v>15</v>
      </c>
      <c r="G249" s="14" t="s">
        <v>902</v>
      </c>
      <c r="H249" s="14" t="s">
        <v>39</v>
      </c>
      <c r="I249" s="14" t="s">
        <v>39</v>
      </c>
      <c r="J249" s="16">
        <v>1082638.6100000001</v>
      </c>
      <c r="K249" s="16">
        <v>1210843.5573445118</v>
      </c>
      <c r="L249" s="17">
        <f t="shared" si="6"/>
        <v>470904</v>
      </c>
      <c r="M249" s="17">
        <f t="shared" si="7"/>
        <v>159777.72</v>
      </c>
      <c r="N249" s="18"/>
      <c r="O249"/>
      <c r="P249"/>
      <c r="Q249"/>
    </row>
    <row r="250" spans="1:17" x14ac:dyDescent="0.2">
      <c r="A250" s="30" t="s">
        <v>903</v>
      </c>
      <c r="B250" s="15" t="s">
        <v>131</v>
      </c>
      <c r="C250" s="15" t="s">
        <v>416</v>
      </c>
      <c r="D250" s="14" t="s">
        <v>904</v>
      </c>
      <c r="E250" s="15" t="s">
        <v>79</v>
      </c>
      <c r="F250" s="15" t="s">
        <v>14</v>
      </c>
      <c r="G250" s="14" t="s">
        <v>905</v>
      </c>
      <c r="H250" s="14" t="s">
        <v>39</v>
      </c>
      <c r="I250" s="14" t="s">
        <v>39</v>
      </c>
      <c r="J250" s="16">
        <v>6209.03</v>
      </c>
      <c r="K250" s="16">
        <v>13284.571254886399</v>
      </c>
      <c r="L250" s="17">
        <f t="shared" si="6"/>
        <v>5166.4399999999996</v>
      </c>
      <c r="M250" s="17">
        <f t="shared" si="7"/>
        <v>1752.97</v>
      </c>
      <c r="N250" s="18"/>
      <c r="O250"/>
      <c r="P250"/>
      <c r="Q250"/>
    </row>
    <row r="251" spans="1:17" x14ac:dyDescent="0.2">
      <c r="A251" s="30" t="s">
        <v>906</v>
      </c>
      <c r="B251" s="15" t="s">
        <v>34</v>
      </c>
      <c r="C251" s="15" t="s">
        <v>35</v>
      </c>
      <c r="D251" s="14" t="s">
        <v>907</v>
      </c>
      <c r="E251" s="15" t="s">
        <v>908</v>
      </c>
      <c r="F251" s="15" t="s">
        <v>12</v>
      </c>
      <c r="G251" s="14" t="s">
        <v>909</v>
      </c>
      <c r="H251" s="14" t="s">
        <v>39</v>
      </c>
      <c r="I251" s="14" t="s">
        <v>39</v>
      </c>
      <c r="J251" s="16">
        <v>230621.73</v>
      </c>
      <c r="K251" s="16">
        <v>256969.1234247424</v>
      </c>
      <c r="L251" s="17">
        <f t="shared" si="6"/>
        <v>99936.76</v>
      </c>
      <c r="M251" s="17">
        <f t="shared" si="7"/>
        <v>33908.54</v>
      </c>
      <c r="N251" s="18"/>
      <c r="O251"/>
      <c r="P251"/>
      <c r="Q251"/>
    </row>
    <row r="252" spans="1:17" x14ac:dyDescent="0.2">
      <c r="A252" s="30" t="s">
        <v>910</v>
      </c>
      <c r="B252" s="15" t="s">
        <v>34</v>
      </c>
      <c r="C252" s="15" t="s">
        <v>416</v>
      </c>
      <c r="D252" s="14" t="s">
        <v>911</v>
      </c>
      <c r="E252" s="15" t="s">
        <v>6</v>
      </c>
      <c r="F252" s="15" t="s">
        <v>6</v>
      </c>
      <c r="G252" s="14" t="s">
        <v>912</v>
      </c>
      <c r="H252" s="14" t="s">
        <v>39</v>
      </c>
      <c r="I252" s="14" t="s">
        <v>39</v>
      </c>
      <c r="J252" s="16">
        <v>20548867.600000001</v>
      </c>
      <c r="K252" s="16">
        <v>39488618.528829783</v>
      </c>
      <c r="L252" s="17">
        <f t="shared" si="6"/>
        <v>15357350.289999999</v>
      </c>
      <c r="M252" s="17">
        <f t="shared" si="7"/>
        <v>5210748.95</v>
      </c>
      <c r="N252" s="18"/>
      <c r="O252"/>
      <c r="P252"/>
      <c r="Q252"/>
    </row>
    <row r="253" spans="1:17" x14ac:dyDescent="0.2">
      <c r="A253" s="30" t="s">
        <v>913</v>
      </c>
      <c r="B253" s="15" t="s">
        <v>131</v>
      </c>
      <c r="C253" s="15" t="s">
        <v>416</v>
      </c>
      <c r="D253" s="14" t="s">
        <v>914</v>
      </c>
      <c r="E253" s="15" t="s">
        <v>4</v>
      </c>
      <c r="F253" s="15" t="s">
        <v>4</v>
      </c>
      <c r="G253" s="14" t="s">
        <v>915</v>
      </c>
      <c r="H253" s="14" t="s">
        <v>39</v>
      </c>
      <c r="I253" s="14" t="s">
        <v>39</v>
      </c>
      <c r="J253" s="16">
        <v>47547.09</v>
      </c>
      <c r="K253" s="16">
        <v>107448.51420971025</v>
      </c>
      <c r="L253" s="17">
        <f t="shared" si="6"/>
        <v>41787.339999999997</v>
      </c>
      <c r="M253" s="17">
        <f t="shared" si="7"/>
        <v>14178.44</v>
      </c>
      <c r="N253" s="18"/>
      <c r="O253"/>
      <c r="P253"/>
      <c r="Q253"/>
    </row>
    <row r="254" spans="1:17" x14ac:dyDescent="0.2">
      <c r="A254" s="30" t="s">
        <v>916</v>
      </c>
      <c r="B254" s="15" t="s">
        <v>34</v>
      </c>
      <c r="C254" s="15" t="s">
        <v>416</v>
      </c>
      <c r="D254" s="14" t="s">
        <v>917</v>
      </c>
      <c r="E254" s="15" t="s">
        <v>96</v>
      </c>
      <c r="F254" s="15" t="s">
        <v>4</v>
      </c>
      <c r="G254" s="14" t="s">
        <v>918</v>
      </c>
      <c r="H254" s="14" t="s">
        <v>39</v>
      </c>
      <c r="I254" s="14" t="s">
        <v>39</v>
      </c>
      <c r="J254" s="16">
        <v>3482316.77</v>
      </c>
      <c r="K254" s="16">
        <v>7419533.6341950214</v>
      </c>
      <c r="L254" s="17">
        <f t="shared" si="6"/>
        <v>2885499.19</v>
      </c>
      <c r="M254" s="17">
        <f t="shared" si="7"/>
        <v>979049.87</v>
      </c>
      <c r="N254" s="18"/>
      <c r="O254"/>
      <c r="P254"/>
      <c r="Q254"/>
    </row>
    <row r="255" spans="1:17" x14ac:dyDescent="0.2">
      <c r="A255" s="30" t="s">
        <v>919</v>
      </c>
      <c r="B255" s="15" t="s">
        <v>34</v>
      </c>
      <c r="C255" s="15" t="s">
        <v>416</v>
      </c>
      <c r="D255" s="14" t="s">
        <v>491</v>
      </c>
      <c r="E255" s="15" t="s">
        <v>14</v>
      </c>
      <c r="F255" s="15" t="s">
        <v>14</v>
      </c>
      <c r="G255" s="14" t="s">
        <v>920</v>
      </c>
      <c r="H255" s="14" t="s">
        <v>39</v>
      </c>
      <c r="I255" s="14" t="s">
        <v>39</v>
      </c>
      <c r="J255" s="16">
        <v>6773802.1200000001</v>
      </c>
      <c r="K255" s="16">
        <v>14493742.212219441</v>
      </c>
      <c r="L255" s="17">
        <f t="shared" si="6"/>
        <v>5636699.4900000002</v>
      </c>
      <c r="M255" s="17">
        <f t="shared" si="7"/>
        <v>1912532.13</v>
      </c>
      <c r="N255" s="18"/>
      <c r="O255"/>
      <c r="P255"/>
      <c r="Q255"/>
    </row>
    <row r="256" spans="1:17" x14ac:dyDescent="0.2">
      <c r="A256" s="30" t="s">
        <v>921</v>
      </c>
      <c r="B256" s="15" t="s">
        <v>34</v>
      </c>
      <c r="C256" s="15" t="s">
        <v>416</v>
      </c>
      <c r="D256" s="14" t="s">
        <v>219</v>
      </c>
      <c r="E256" s="15" t="s">
        <v>15</v>
      </c>
      <c r="F256" s="15" t="s">
        <v>15</v>
      </c>
      <c r="G256" s="14" t="s">
        <v>922</v>
      </c>
      <c r="H256" s="14" t="s">
        <v>39</v>
      </c>
      <c r="I256" s="14" t="s">
        <v>39</v>
      </c>
      <c r="J256" s="16">
        <v>5456622.6099999994</v>
      </c>
      <c r="K256" s="16">
        <v>11954606.762469267</v>
      </c>
      <c r="L256" s="17">
        <f t="shared" si="6"/>
        <v>4649215.1500000004</v>
      </c>
      <c r="M256" s="17">
        <f t="shared" si="7"/>
        <v>1577478.7</v>
      </c>
      <c r="N256" s="18"/>
      <c r="O256"/>
      <c r="P256"/>
      <c r="Q256"/>
    </row>
    <row r="257" spans="1:17" x14ac:dyDescent="0.2">
      <c r="A257" s="30" t="s">
        <v>923</v>
      </c>
      <c r="B257" s="15" t="s">
        <v>99</v>
      </c>
      <c r="C257" s="15" t="s">
        <v>35</v>
      </c>
      <c r="D257" s="14" t="s">
        <v>924</v>
      </c>
      <c r="E257" s="15" t="s">
        <v>925</v>
      </c>
      <c r="F257" s="15" t="s">
        <v>12</v>
      </c>
      <c r="G257" s="14" t="s">
        <v>926</v>
      </c>
      <c r="H257" s="14" t="s">
        <v>39</v>
      </c>
      <c r="I257" s="14" t="s">
        <v>39</v>
      </c>
      <c r="J257" s="16">
        <v>470396.70999999996</v>
      </c>
      <c r="K257" s="16">
        <v>538577.54296177835</v>
      </c>
      <c r="L257" s="17">
        <f t="shared" si="6"/>
        <v>209455.89</v>
      </c>
      <c r="M257" s="17">
        <f t="shared" si="7"/>
        <v>71068.38</v>
      </c>
      <c r="N257" s="18"/>
      <c r="O257"/>
      <c r="P257"/>
      <c r="Q257"/>
    </row>
    <row r="258" spans="1:17" x14ac:dyDescent="0.2">
      <c r="A258" s="30" t="s">
        <v>927</v>
      </c>
      <c r="B258" s="15" t="s">
        <v>34</v>
      </c>
      <c r="C258" s="15" t="s">
        <v>416</v>
      </c>
      <c r="D258" s="14" t="s">
        <v>928</v>
      </c>
      <c r="E258" s="15" t="s">
        <v>71</v>
      </c>
      <c r="F258" s="15" t="s">
        <v>15</v>
      </c>
      <c r="G258" s="14" t="s">
        <v>929</v>
      </c>
      <c r="H258" s="14" t="s">
        <v>39</v>
      </c>
      <c r="I258" s="14" t="s">
        <v>39</v>
      </c>
      <c r="J258" s="16">
        <v>8013107.8899999997</v>
      </c>
      <c r="K258" s="16">
        <v>13154710.621680424</v>
      </c>
      <c r="L258" s="17">
        <f t="shared" si="6"/>
        <v>5115942.43</v>
      </c>
      <c r="M258" s="17">
        <f t="shared" si="7"/>
        <v>1735839.26</v>
      </c>
      <c r="N258" s="18"/>
      <c r="O258"/>
      <c r="P258"/>
      <c r="Q258"/>
    </row>
    <row r="259" spans="1:17" x14ac:dyDescent="0.2">
      <c r="A259" s="30" t="s">
        <v>930</v>
      </c>
      <c r="B259" s="15" t="s">
        <v>131</v>
      </c>
      <c r="C259" s="15" t="s">
        <v>416</v>
      </c>
      <c r="D259" s="14" t="s">
        <v>931</v>
      </c>
      <c r="E259" s="15" t="s">
        <v>5</v>
      </c>
      <c r="F259" s="15" t="s">
        <v>5</v>
      </c>
      <c r="G259" s="14" t="s">
        <v>932</v>
      </c>
      <c r="H259" s="14" t="s">
        <v>39</v>
      </c>
      <c r="I259" s="14" t="s">
        <v>39</v>
      </c>
      <c r="J259" s="16">
        <v>33748.61</v>
      </c>
      <c r="K259" s="16">
        <v>26673.93383887424</v>
      </c>
      <c r="L259" s="17">
        <f t="shared" ref="L259:L322" si="8">ROUNDDOWN(((K259/K$1)*O$1),2)</f>
        <v>10373.64</v>
      </c>
      <c r="M259" s="17">
        <f t="shared" ref="M259:M322" si="9">ROUNDDOWN(L259*Q$1,2)</f>
        <v>3519.77</v>
      </c>
      <c r="N259" s="18"/>
      <c r="O259"/>
      <c r="P259"/>
      <c r="Q259"/>
    </row>
    <row r="260" spans="1:17" x14ac:dyDescent="0.2">
      <c r="A260" s="30" t="s">
        <v>933</v>
      </c>
      <c r="B260" s="15" t="s">
        <v>34</v>
      </c>
      <c r="C260" s="15" t="s">
        <v>416</v>
      </c>
      <c r="D260" s="14" t="s">
        <v>934</v>
      </c>
      <c r="E260" s="15" t="s">
        <v>71</v>
      </c>
      <c r="F260" s="15" t="s">
        <v>15</v>
      </c>
      <c r="G260" s="14" t="s">
        <v>935</v>
      </c>
      <c r="H260" s="14" t="s">
        <v>39</v>
      </c>
      <c r="I260" s="14" t="s">
        <v>39</v>
      </c>
      <c r="J260" s="16">
        <v>3400468.3899999997</v>
      </c>
      <c r="K260" s="16">
        <v>7308015.1507264767</v>
      </c>
      <c r="L260" s="17">
        <f t="shared" si="8"/>
        <v>2842129.01</v>
      </c>
      <c r="M260" s="17">
        <f t="shared" si="9"/>
        <v>964334.37</v>
      </c>
      <c r="N260" s="18"/>
      <c r="O260"/>
      <c r="P260"/>
      <c r="Q260"/>
    </row>
    <row r="261" spans="1:17" x14ac:dyDescent="0.2">
      <c r="A261" s="30" t="s">
        <v>936</v>
      </c>
      <c r="B261" s="15" t="s">
        <v>34</v>
      </c>
      <c r="C261" s="15" t="s">
        <v>416</v>
      </c>
      <c r="D261" s="14" t="s">
        <v>937</v>
      </c>
      <c r="E261" s="15" t="s">
        <v>6</v>
      </c>
      <c r="F261" s="15" t="s">
        <v>6</v>
      </c>
      <c r="G261" s="14" t="s">
        <v>938</v>
      </c>
      <c r="H261" s="14" t="s">
        <v>39</v>
      </c>
      <c r="I261" s="14" t="s">
        <v>39</v>
      </c>
      <c r="J261" s="16">
        <v>14775478.34</v>
      </c>
      <c r="K261" s="16">
        <v>31741875.801293079</v>
      </c>
      <c r="L261" s="17">
        <f t="shared" si="8"/>
        <v>12344597.6</v>
      </c>
      <c r="M261" s="17">
        <f t="shared" si="9"/>
        <v>4188521.96</v>
      </c>
      <c r="N261" s="18"/>
      <c r="O261"/>
      <c r="P261"/>
      <c r="Q261"/>
    </row>
    <row r="262" spans="1:17" x14ac:dyDescent="0.2">
      <c r="A262" s="30" t="s">
        <v>939</v>
      </c>
      <c r="B262" s="15" t="s">
        <v>34</v>
      </c>
      <c r="C262" s="15" t="s">
        <v>416</v>
      </c>
      <c r="D262" s="14" t="s">
        <v>940</v>
      </c>
      <c r="E262" s="15" t="s">
        <v>75</v>
      </c>
      <c r="F262" s="15" t="s">
        <v>4</v>
      </c>
      <c r="G262" s="14" t="s">
        <v>941</v>
      </c>
      <c r="H262" s="14" t="s">
        <v>39</v>
      </c>
      <c r="I262" s="14" t="s">
        <v>39</v>
      </c>
      <c r="J262" s="16">
        <v>1389752.38</v>
      </c>
      <c r="K262" s="16">
        <v>3001270.8044553474</v>
      </c>
      <c r="L262" s="17">
        <f t="shared" si="8"/>
        <v>1167211.43</v>
      </c>
      <c r="M262" s="17">
        <f t="shared" si="9"/>
        <v>396034.83</v>
      </c>
      <c r="N262" s="18"/>
      <c r="O262"/>
      <c r="P262"/>
      <c r="Q262"/>
    </row>
    <row r="263" spans="1:17" x14ac:dyDescent="0.2">
      <c r="A263" s="30" t="s">
        <v>942</v>
      </c>
      <c r="B263" s="15" t="s">
        <v>34</v>
      </c>
      <c r="C263" s="15" t="s">
        <v>416</v>
      </c>
      <c r="D263" s="14" t="s">
        <v>943</v>
      </c>
      <c r="E263" s="15" t="s">
        <v>6</v>
      </c>
      <c r="F263" s="15" t="s">
        <v>6</v>
      </c>
      <c r="G263" s="14" t="s">
        <v>944</v>
      </c>
      <c r="H263" s="14" t="s">
        <v>39</v>
      </c>
      <c r="I263" s="14" t="s">
        <v>39</v>
      </c>
      <c r="J263" s="16">
        <v>24894495.760000002</v>
      </c>
      <c r="K263" s="16">
        <v>53517695.664468966</v>
      </c>
      <c r="L263" s="17">
        <f t="shared" si="8"/>
        <v>20813338.879999999</v>
      </c>
      <c r="M263" s="17">
        <f t="shared" si="9"/>
        <v>7061965.8799999999</v>
      </c>
      <c r="N263" s="18"/>
      <c r="O263"/>
      <c r="P263"/>
      <c r="Q263"/>
    </row>
    <row r="264" spans="1:17" x14ac:dyDescent="0.2">
      <c r="A264" s="30" t="s">
        <v>945</v>
      </c>
      <c r="B264" s="15" t="s">
        <v>34</v>
      </c>
      <c r="C264" s="15" t="s">
        <v>416</v>
      </c>
      <c r="D264" s="14" t="s">
        <v>219</v>
      </c>
      <c r="E264" s="15" t="s">
        <v>71</v>
      </c>
      <c r="F264" s="15" t="s">
        <v>15</v>
      </c>
      <c r="G264" s="14" t="s">
        <v>946</v>
      </c>
      <c r="H264" s="14" t="s">
        <v>39</v>
      </c>
      <c r="I264" s="14" t="s">
        <v>39</v>
      </c>
      <c r="J264" s="16">
        <v>8454496.2699999996</v>
      </c>
      <c r="K264" s="16">
        <v>18157236.89578151</v>
      </c>
      <c r="L264" s="17">
        <f t="shared" si="8"/>
        <v>7061453.5999999996</v>
      </c>
      <c r="M264" s="17">
        <f t="shared" si="9"/>
        <v>2395951.2000000002</v>
      </c>
      <c r="N264" s="18"/>
      <c r="O264"/>
      <c r="P264"/>
      <c r="Q264"/>
    </row>
    <row r="265" spans="1:17" x14ac:dyDescent="0.2">
      <c r="A265" s="30" t="s">
        <v>947</v>
      </c>
      <c r="B265" s="15" t="s">
        <v>34</v>
      </c>
      <c r="C265" s="15" t="s">
        <v>416</v>
      </c>
      <c r="D265" s="14" t="s">
        <v>948</v>
      </c>
      <c r="E265" s="15" t="s">
        <v>949</v>
      </c>
      <c r="F265" s="15" t="s">
        <v>11</v>
      </c>
      <c r="G265" s="14" t="s">
        <v>950</v>
      </c>
      <c r="H265" s="14" t="s">
        <v>39</v>
      </c>
      <c r="I265" s="14" t="s">
        <v>39</v>
      </c>
      <c r="J265" s="16">
        <v>8797259.6000000015</v>
      </c>
      <c r="K265" s="16">
        <v>18783349.301694948</v>
      </c>
      <c r="L265" s="17">
        <f t="shared" si="8"/>
        <v>7304952.2999999998</v>
      </c>
      <c r="M265" s="17">
        <f t="shared" si="9"/>
        <v>2478570.31</v>
      </c>
      <c r="N265" s="18"/>
      <c r="O265"/>
      <c r="P265"/>
      <c r="Q265"/>
    </row>
    <row r="266" spans="1:17" x14ac:dyDescent="0.2">
      <c r="A266" s="30" t="s">
        <v>951</v>
      </c>
      <c r="B266" s="15" t="s">
        <v>34</v>
      </c>
      <c r="C266" s="15" t="s">
        <v>416</v>
      </c>
      <c r="D266" s="14" t="s">
        <v>952</v>
      </c>
      <c r="E266" s="15" t="s">
        <v>5</v>
      </c>
      <c r="F266" s="15" t="s">
        <v>5</v>
      </c>
      <c r="G266" s="14" t="s">
        <v>953</v>
      </c>
      <c r="H266" s="14" t="s">
        <v>39</v>
      </c>
      <c r="I266" s="14" t="s">
        <v>39</v>
      </c>
      <c r="J266" s="16">
        <v>6963552.0999999996</v>
      </c>
      <c r="K266" s="16">
        <v>13541111.100375406</v>
      </c>
      <c r="L266" s="17">
        <f t="shared" si="8"/>
        <v>5266215.79</v>
      </c>
      <c r="M266" s="17">
        <f t="shared" si="9"/>
        <v>1786827.01</v>
      </c>
      <c r="N266" s="18"/>
      <c r="O266"/>
      <c r="P266"/>
      <c r="Q266"/>
    </row>
    <row r="267" spans="1:17" x14ac:dyDescent="0.2">
      <c r="A267" s="30" t="s">
        <v>954</v>
      </c>
      <c r="B267" s="15" t="s">
        <v>34</v>
      </c>
      <c r="C267" s="15" t="s">
        <v>35</v>
      </c>
      <c r="D267" s="14" t="s">
        <v>955</v>
      </c>
      <c r="E267" s="15" t="s">
        <v>956</v>
      </c>
      <c r="F267" s="15" t="s">
        <v>9</v>
      </c>
      <c r="G267" s="14" t="s">
        <v>957</v>
      </c>
      <c r="H267" s="14" t="s">
        <v>39</v>
      </c>
      <c r="I267" s="14" t="s">
        <v>39</v>
      </c>
      <c r="J267" s="16">
        <v>2756451.71</v>
      </c>
      <c r="K267" s="16">
        <v>3098083.8441739231</v>
      </c>
      <c r="L267" s="17">
        <f t="shared" si="8"/>
        <v>1204862.58</v>
      </c>
      <c r="M267" s="17">
        <f t="shared" si="9"/>
        <v>408809.87</v>
      </c>
      <c r="N267" s="18"/>
      <c r="O267"/>
      <c r="P267"/>
      <c r="Q267"/>
    </row>
    <row r="268" spans="1:17" x14ac:dyDescent="0.2">
      <c r="A268" s="30" t="s">
        <v>958</v>
      </c>
      <c r="B268" s="15" t="s">
        <v>99</v>
      </c>
      <c r="C268" s="15" t="s">
        <v>35</v>
      </c>
      <c r="D268" s="14" t="s">
        <v>959</v>
      </c>
      <c r="E268" s="15" t="s">
        <v>960</v>
      </c>
      <c r="F268" s="15" t="s">
        <v>12</v>
      </c>
      <c r="G268" s="14" t="s">
        <v>961</v>
      </c>
      <c r="H268" s="14" t="s">
        <v>39</v>
      </c>
      <c r="I268" s="14" t="s">
        <v>39</v>
      </c>
      <c r="J268" s="16">
        <v>490480.12</v>
      </c>
      <c r="K268" s="16">
        <v>552906.58517606405</v>
      </c>
      <c r="L268" s="17">
        <f t="shared" si="8"/>
        <v>215028.54</v>
      </c>
      <c r="M268" s="17">
        <f t="shared" si="9"/>
        <v>72959.179999999993</v>
      </c>
      <c r="N268" s="18"/>
      <c r="O268"/>
      <c r="P268"/>
      <c r="Q268"/>
    </row>
    <row r="269" spans="1:17" x14ac:dyDescent="0.2">
      <c r="A269" s="30" t="s">
        <v>962</v>
      </c>
      <c r="B269" s="15" t="s">
        <v>34</v>
      </c>
      <c r="C269" s="15" t="s">
        <v>35</v>
      </c>
      <c r="D269" s="14" t="s">
        <v>963</v>
      </c>
      <c r="E269" s="15" t="s">
        <v>964</v>
      </c>
      <c r="F269" s="15" t="s">
        <v>11</v>
      </c>
      <c r="G269" s="14" t="s">
        <v>965</v>
      </c>
      <c r="H269" s="14" t="s">
        <v>39</v>
      </c>
      <c r="I269" s="14" t="s">
        <v>39</v>
      </c>
      <c r="J269" s="16">
        <v>495965.18000000005</v>
      </c>
      <c r="K269" s="16">
        <v>552598.04684672004</v>
      </c>
      <c r="L269" s="17">
        <f t="shared" si="8"/>
        <v>214908.55</v>
      </c>
      <c r="M269" s="17">
        <f t="shared" si="9"/>
        <v>72918.47</v>
      </c>
      <c r="N269" s="18"/>
      <c r="O269"/>
      <c r="P269"/>
      <c r="Q269"/>
    </row>
    <row r="270" spans="1:17" x14ac:dyDescent="0.2">
      <c r="A270" s="30" t="s">
        <v>966</v>
      </c>
      <c r="B270" s="15" t="s">
        <v>34</v>
      </c>
      <c r="C270" s="15" t="s">
        <v>416</v>
      </c>
      <c r="D270" s="14" t="s">
        <v>967</v>
      </c>
      <c r="E270" s="15" t="s">
        <v>3</v>
      </c>
      <c r="F270" s="15" t="s">
        <v>3</v>
      </c>
      <c r="G270" s="14" t="s">
        <v>968</v>
      </c>
      <c r="H270" s="14" t="s">
        <v>39</v>
      </c>
      <c r="I270" s="14" t="s">
        <v>39</v>
      </c>
      <c r="J270" s="16">
        <v>6687047.4500000002</v>
      </c>
      <c r="K270" s="16">
        <v>14580363.225550139</v>
      </c>
      <c r="L270" s="17">
        <f t="shared" si="8"/>
        <v>5670386.9000000004</v>
      </c>
      <c r="M270" s="17">
        <f t="shared" si="9"/>
        <v>1923962.27</v>
      </c>
      <c r="N270" s="18"/>
      <c r="O270"/>
      <c r="P270"/>
      <c r="Q270"/>
    </row>
    <row r="271" spans="1:17" x14ac:dyDescent="0.2">
      <c r="A271" s="30" t="s">
        <v>969</v>
      </c>
      <c r="B271" s="15" t="s">
        <v>34</v>
      </c>
      <c r="C271" s="15" t="s">
        <v>35</v>
      </c>
      <c r="D271" s="14" t="s">
        <v>970</v>
      </c>
      <c r="E271" s="15" t="s">
        <v>971</v>
      </c>
      <c r="F271" s="15" t="s">
        <v>12</v>
      </c>
      <c r="G271" s="14" t="s">
        <v>972</v>
      </c>
      <c r="H271" s="14" t="s">
        <v>39</v>
      </c>
      <c r="I271" s="14" t="s">
        <v>39</v>
      </c>
      <c r="J271" s="16">
        <v>742337.5</v>
      </c>
      <c r="K271" s="16">
        <v>836964.69974673912</v>
      </c>
      <c r="L271" s="17">
        <f t="shared" si="8"/>
        <v>325500.37</v>
      </c>
      <c r="M271" s="17">
        <f t="shared" si="9"/>
        <v>110442.27</v>
      </c>
      <c r="N271" s="18"/>
      <c r="O271"/>
      <c r="P271"/>
      <c r="Q271"/>
    </row>
    <row r="272" spans="1:17" x14ac:dyDescent="0.2">
      <c r="A272" s="30" t="s">
        <v>973</v>
      </c>
      <c r="B272" s="15" t="s">
        <v>34</v>
      </c>
      <c r="C272" s="15" t="s">
        <v>416</v>
      </c>
      <c r="D272" s="14" t="s">
        <v>974</v>
      </c>
      <c r="E272" s="15" t="s">
        <v>86</v>
      </c>
      <c r="F272" s="15" t="s">
        <v>11</v>
      </c>
      <c r="G272" s="14" t="s">
        <v>975</v>
      </c>
      <c r="H272" s="14" t="s">
        <v>39</v>
      </c>
      <c r="I272" s="14" t="s">
        <v>39</v>
      </c>
      <c r="J272" s="16">
        <v>3996955.54</v>
      </c>
      <c r="K272" s="16">
        <v>6173346.2802435979</v>
      </c>
      <c r="L272" s="17">
        <f t="shared" si="8"/>
        <v>2400849.7799999998</v>
      </c>
      <c r="M272" s="17">
        <f t="shared" si="9"/>
        <v>814608.33</v>
      </c>
      <c r="N272" s="18"/>
      <c r="O272"/>
      <c r="P272"/>
      <c r="Q272"/>
    </row>
    <row r="273" spans="1:17" x14ac:dyDescent="0.2">
      <c r="A273" s="30" t="s">
        <v>976</v>
      </c>
      <c r="B273" s="15" t="s">
        <v>34</v>
      </c>
      <c r="C273" s="15" t="s">
        <v>416</v>
      </c>
      <c r="D273" s="14" t="s">
        <v>219</v>
      </c>
      <c r="E273" s="15" t="s">
        <v>977</v>
      </c>
      <c r="F273" s="15" t="s">
        <v>15</v>
      </c>
      <c r="G273" s="14" t="s">
        <v>978</v>
      </c>
      <c r="H273" s="14" t="s">
        <v>39</v>
      </c>
      <c r="I273" s="14" t="s">
        <v>39</v>
      </c>
      <c r="J273" s="16">
        <v>9984873.879999999</v>
      </c>
      <c r="K273" s="16">
        <v>21507970.809692863</v>
      </c>
      <c r="L273" s="17">
        <f t="shared" si="8"/>
        <v>8364573.2400000002</v>
      </c>
      <c r="M273" s="17">
        <f t="shared" si="9"/>
        <v>2838099.7</v>
      </c>
      <c r="N273" s="18"/>
      <c r="O273"/>
      <c r="P273"/>
      <c r="Q273"/>
    </row>
    <row r="274" spans="1:17" x14ac:dyDescent="0.2">
      <c r="A274" s="30" t="s">
        <v>979</v>
      </c>
      <c r="B274" s="15" t="s">
        <v>34</v>
      </c>
      <c r="C274" s="15" t="s">
        <v>416</v>
      </c>
      <c r="D274" s="14" t="s">
        <v>491</v>
      </c>
      <c r="E274" s="15" t="s">
        <v>4</v>
      </c>
      <c r="F274" s="15" t="s">
        <v>4</v>
      </c>
      <c r="G274" s="14" t="s">
        <v>980</v>
      </c>
      <c r="H274" s="14" t="s">
        <v>39</v>
      </c>
      <c r="I274" s="14" t="s">
        <v>39</v>
      </c>
      <c r="J274" s="16">
        <v>7041519.5399999991</v>
      </c>
      <c r="K274" s="16">
        <v>15099298.51035711</v>
      </c>
      <c r="L274" s="17">
        <f t="shared" si="8"/>
        <v>5872203.8099999996</v>
      </c>
      <c r="M274" s="17">
        <f t="shared" si="9"/>
        <v>1992438.75</v>
      </c>
      <c r="N274" s="18"/>
      <c r="O274"/>
      <c r="P274"/>
      <c r="Q274"/>
    </row>
    <row r="275" spans="1:17" x14ac:dyDescent="0.2">
      <c r="A275" s="30" t="s">
        <v>981</v>
      </c>
      <c r="B275" s="15" t="s">
        <v>34</v>
      </c>
      <c r="C275" s="15" t="s">
        <v>416</v>
      </c>
      <c r="D275" s="14" t="s">
        <v>982</v>
      </c>
      <c r="E275" s="15" t="s">
        <v>4</v>
      </c>
      <c r="F275" s="15" t="s">
        <v>4</v>
      </c>
      <c r="G275" s="14" t="s">
        <v>983</v>
      </c>
      <c r="H275" s="14" t="s">
        <v>39</v>
      </c>
      <c r="I275" s="14" t="s">
        <v>39</v>
      </c>
      <c r="J275" s="16">
        <v>231023.43</v>
      </c>
      <c r="K275" s="16">
        <v>502197.92626053118</v>
      </c>
      <c r="L275" s="17">
        <f t="shared" si="8"/>
        <v>195307.65</v>
      </c>
      <c r="M275" s="17">
        <f t="shared" si="9"/>
        <v>66267.88</v>
      </c>
      <c r="N275" s="18"/>
      <c r="O275"/>
      <c r="P275"/>
      <c r="Q275"/>
    </row>
    <row r="276" spans="1:17" x14ac:dyDescent="0.2">
      <c r="A276" s="30" t="s">
        <v>984</v>
      </c>
      <c r="B276" s="15" t="s">
        <v>34</v>
      </c>
      <c r="C276" s="15" t="s">
        <v>416</v>
      </c>
      <c r="D276" s="14" t="s">
        <v>985</v>
      </c>
      <c r="E276" s="15" t="s">
        <v>48</v>
      </c>
      <c r="F276" s="15" t="s">
        <v>6</v>
      </c>
      <c r="G276" s="14" t="s">
        <v>986</v>
      </c>
      <c r="H276" s="14" t="s">
        <v>39</v>
      </c>
      <c r="I276" s="14" t="s">
        <v>39</v>
      </c>
      <c r="J276" s="16">
        <v>266817.47000000003</v>
      </c>
      <c r="K276" s="16">
        <v>577378.55421520246</v>
      </c>
      <c r="L276" s="17">
        <f t="shared" si="8"/>
        <v>224545.83</v>
      </c>
      <c r="M276" s="17">
        <f t="shared" si="9"/>
        <v>76188.399999999994</v>
      </c>
      <c r="N276" s="18"/>
      <c r="O276"/>
      <c r="P276"/>
      <c r="Q276"/>
    </row>
    <row r="277" spans="1:17" x14ac:dyDescent="0.2">
      <c r="A277" s="30" t="s">
        <v>987</v>
      </c>
      <c r="B277" s="15" t="s">
        <v>34</v>
      </c>
      <c r="C277" s="15" t="s">
        <v>35</v>
      </c>
      <c r="D277" s="14" t="s">
        <v>988</v>
      </c>
      <c r="E277" s="15" t="s">
        <v>640</v>
      </c>
      <c r="F277" s="15" t="s">
        <v>10</v>
      </c>
      <c r="G277" s="14" t="s">
        <v>989</v>
      </c>
      <c r="H277" s="14" t="s">
        <v>39</v>
      </c>
      <c r="I277" s="14" t="s">
        <v>39</v>
      </c>
      <c r="J277" s="16">
        <v>1210019.77</v>
      </c>
      <c r="K277" s="16">
        <v>1377731.4761944832</v>
      </c>
      <c r="L277" s="17">
        <f t="shared" si="8"/>
        <v>535807.67000000004</v>
      </c>
      <c r="M277" s="17">
        <f t="shared" si="9"/>
        <v>181799.54</v>
      </c>
      <c r="N277" s="18"/>
      <c r="O277"/>
      <c r="P277"/>
      <c r="Q277"/>
    </row>
    <row r="278" spans="1:17" x14ac:dyDescent="0.2">
      <c r="A278" s="30" t="s">
        <v>990</v>
      </c>
      <c r="B278" s="15" t="s">
        <v>99</v>
      </c>
      <c r="C278" s="15" t="s">
        <v>35</v>
      </c>
      <c r="D278" s="14" t="s">
        <v>991</v>
      </c>
      <c r="E278" s="15" t="s">
        <v>992</v>
      </c>
      <c r="F278" s="15" t="s">
        <v>3</v>
      </c>
      <c r="G278" s="14" t="s">
        <v>993</v>
      </c>
      <c r="H278" s="14" t="s">
        <v>39</v>
      </c>
      <c r="I278" s="14" t="s">
        <v>39</v>
      </c>
      <c r="J278" s="16">
        <v>2174003.8200000003</v>
      </c>
      <c r="K278" s="16">
        <v>2433150.6451562243</v>
      </c>
      <c r="L278" s="17">
        <f t="shared" si="8"/>
        <v>946266.24</v>
      </c>
      <c r="M278" s="17">
        <f t="shared" si="9"/>
        <v>321068.13</v>
      </c>
      <c r="N278" s="18"/>
      <c r="O278"/>
      <c r="P278"/>
      <c r="Q278"/>
    </row>
    <row r="279" spans="1:17" x14ac:dyDescent="0.2">
      <c r="A279" s="30" t="s">
        <v>994</v>
      </c>
      <c r="B279" s="15" t="s">
        <v>99</v>
      </c>
      <c r="C279" s="15" t="s">
        <v>35</v>
      </c>
      <c r="D279" s="14" t="s">
        <v>995</v>
      </c>
      <c r="E279" s="15" t="s">
        <v>996</v>
      </c>
      <c r="F279" s="15" t="s">
        <v>10</v>
      </c>
      <c r="G279" s="14" t="s">
        <v>997</v>
      </c>
      <c r="H279" s="14" t="s">
        <v>39</v>
      </c>
      <c r="I279" s="14" t="s">
        <v>39</v>
      </c>
      <c r="J279" s="16">
        <v>2791909.32</v>
      </c>
      <c r="K279" s="16">
        <v>3182448.8929056255</v>
      </c>
      <c r="L279" s="17">
        <f t="shared" si="8"/>
        <v>1237672.6299999999</v>
      </c>
      <c r="M279" s="17">
        <f t="shared" si="9"/>
        <v>419942.32</v>
      </c>
      <c r="N279" s="18"/>
      <c r="O279"/>
      <c r="P279"/>
      <c r="Q279"/>
    </row>
    <row r="280" spans="1:17" x14ac:dyDescent="0.2">
      <c r="A280" s="30" t="s">
        <v>998</v>
      </c>
      <c r="B280" s="15" t="s">
        <v>131</v>
      </c>
      <c r="C280" s="15" t="s">
        <v>416</v>
      </c>
      <c r="D280" s="14" t="s">
        <v>999</v>
      </c>
      <c r="E280" s="15" t="s">
        <v>6</v>
      </c>
      <c r="F280" s="15" t="s">
        <v>6</v>
      </c>
      <c r="G280" s="14" t="s">
        <v>1000</v>
      </c>
      <c r="H280" s="14" t="s">
        <v>39</v>
      </c>
      <c r="I280" s="14" t="s">
        <v>39</v>
      </c>
      <c r="J280" s="16">
        <v>31987.29</v>
      </c>
      <c r="K280" s="16">
        <v>25832.316321279999</v>
      </c>
      <c r="L280" s="17">
        <f t="shared" si="8"/>
        <v>10046.33</v>
      </c>
      <c r="M280" s="17">
        <f t="shared" si="9"/>
        <v>3408.71</v>
      </c>
      <c r="N280" s="18"/>
      <c r="O280"/>
      <c r="P280"/>
      <c r="Q280"/>
    </row>
    <row r="281" spans="1:17" x14ac:dyDescent="0.2">
      <c r="A281" s="30" t="s">
        <v>1001</v>
      </c>
      <c r="B281" s="15" t="s">
        <v>34</v>
      </c>
      <c r="C281" s="15" t="s">
        <v>416</v>
      </c>
      <c r="D281" s="14" t="s">
        <v>1002</v>
      </c>
      <c r="E281" s="15" t="s">
        <v>79</v>
      </c>
      <c r="F281" s="15" t="s">
        <v>14</v>
      </c>
      <c r="G281" s="14" t="s">
        <v>1003</v>
      </c>
      <c r="H281" s="14" t="s">
        <v>39</v>
      </c>
      <c r="I281" s="14" t="s">
        <v>39</v>
      </c>
      <c r="J281" s="16">
        <v>1211558</v>
      </c>
      <c r="K281" s="16">
        <v>2675282.9849711764</v>
      </c>
      <c r="L281" s="17">
        <f t="shared" si="8"/>
        <v>1040432.9</v>
      </c>
      <c r="M281" s="17">
        <f t="shared" si="9"/>
        <v>353018.88</v>
      </c>
      <c r="N281" s="18"/>
      <c r="O281"/>
      <c r="P281"/>
      <c r="Q281"/>
    </row>
    <row r="282" spans="1:17" x14ac:dyDescent="0.2">
      <c r="A282" s="30" t="s">
        <v>1004</v>
      </c>
      <c r="B282" s="15" t="s">
        <v>99</v>
      </c>
      <c r="C282" s="15" t="s">
        <v>35</v>
      </c>
      <c r="D282" s="14" t="s">
        <v>1005</v>
      </c>
      <c r="E282" s="15" t="s">
        <v>1006</v>
      </c>
      <c r="F282" s="21" t="s">
        <v>12</v>
      </c>
      <c r="G282" s="14" t="s">
        <v>1007</v>
      </c>
      <c r="H282" s="14" t="s">
        <v>39</v>
      </c>
      <c r="I282" s="14" t="s">
        <v>39</v>
      </c>
      <c r="J282" s="16">
        <v>2639074.0300000003</v>
      </c>
      <c r="K282" s="16">
        <v>2992308.6574211582</v>
      </c>
      <c r="L282" s="17">
        <f t="shared" si="8"/>
        <v>1163726</v>
      </c>
      <c r="M282" s="17">
        <f t="shared" si="9"/>
        <v>394852.23</v>
      </c>
      <c r="N282" s="18"/>
      <c r="O282"/>
      <c r="P282"/>
      <c r="Q282"/>
    </row>
    <row r="283" spans="1:17" x14ac:dyDescent="0.2">
      <c r="A283" s="30" t="s">
        <v>1008</v>
      </c>
      <c r="B283" s="15" t="s">
        <v>34</v>
      </c>
      <c r="C283" s="15" t="s">
        <v>416</v>
      </c>
      <c r="D283" s="14" t="s">
        <v>1009</v>
      </c>
      <c r="E283" s="15" t="s">
        <v>4</v>
      </c>
      <c r="F283" s="15" t="s">
        <v>4</v>
      </c>
      <c r="G283" s="14" t="s">
        <v>1010</v>
      </c>
      <c r="H283" s="14" t="s">
        <v>39</v>
      </c>
      <c r="I283" s="14" t="s">
        <v>39</v>
      </c>
      <c r="J283" s="16">
        <v>1504171.08</v>
      </c>
      <c r="K283" s="16">
        <v>2793434.1961764609</v>
      </c>
      <c r="L283" s="17">
        <f t="shared" si="8"/>
        <v>1086382.58</v>
      </c>
      <c r="M283" s="17">
        <f t="shared" si="9"/>
        <v>368609.6</v>
      </c>
      <c r="N283" s="18"/>
      <c r="O283"/>
      <c r="P283"/>
      <c r="Q283"/>
    </row>
    <row r="284" spans="1:17" x14ac:dyDescent="0.2">
      <c r="A284" s="30" t="s">
        <v>1011</v>
      </c>
      <c r="B284" s="15" t="s">
        <v>34</v>
      </c>
      <c r="C284" s="15" t="s">
        <v>416</v>
      </c>
      <c r="D284" s="14" t="s">
        <v>1012</v>
      </c>
      <c r="E284" s="15" t="s">
        <v>949</v>
      </c>
      <c r="F284" s="15" t="s">
        <v>11</v>
      </c>
      <c r="G284" s="14" t="s">
        <v>1013</v>
      </c>
      <c r="H284" s="14" t="s">
        <v>39</v>
      </c>
      <c r="I284" s="14" t="s">
        <v>39</v>
      </c>
      <c r="J284" s="16">
        <v>920460.21000000008</v>
      </c>
      <c r="K284" s="16">
        <v>2089085.0279771136</v>
      </c>
      <c r="L284" s="17">
        <f t="shared" si="8"/>
        <v>812457.15</v>
      </c>
      <c r="M284" s="17">
        <f t="shared" si="9"/>
        <v>275666.71000000002</v>
      </c>
      <c r="N284" s="18"/>
      <c r="O284"/>
      <c r="P284"/>
      <c r="Q284"/>
    </row>
    <row r="285" spans="1:17" x14ac:dyDescent="0.2">
      <c r="A285" s="30" t="s">
        <v>1014</v>
      </c>
      <c r="B285" s="15" t="s">
        <v>34</v>
      </c>
      <c r="C285" s="15" t="s">
        <v>416</v>
      </c>
      <c r="D285" s="14" t="s">
        <v>1015</v>
      </c>
      <c r="E285" s="15" t="s">
        <v>6</v>
      </c>
      <c r="F285" s="15" t="s">
        <v>6</v>
      </c>
      <c r="G285" s="14" t="s">
        <v>1016</v>
      </c>
      <c r="H285" s="14" t="s">
        <v>39</v>
      </c>
      <c r="I285" s="14" t="s">
        <v>39</v>
      </c>
      <c r="J285" s="16">
        <v>14266044.859999999</v>
      </c>
      <c r="K285" s="16">
        <v>30728410.499841563</v>
      </c>
      <c r="L285" s="17">
        <f t="shared" si="8"/>
        <v>11950455.130000001</v>
      </c>
      <c r="M285" s="17">
        <f t="shared" si="9"/>
        <v>4054789.42</v>
      </c>
      <c r="N285" s="18"/>
      <c r="O285"/>
      <c r="P285"/>
      <c r="Q285"/>
    </row>
    <row r="286" spans="1:17" x14ac:dyDescent="0.2">
      <c r="A286" s="30" t="s">
        <v>1017</v>
      </c>
      <c r="B286" s="15" t="s">
        <v>34</v>
      </c>
      <c r="C286" s="15" t="s">
        <v>416</v>
      </c>
      <c r="D286" s="14" t="s">
        <v>1018</v>
      </c>
      <c r="E286" s="15" t="s">
        <v>6</v>
      </c>
      <c r="F286" s="15" t="s">
        <v>6</v>
      </c>
      <c r="G286" s="14" t="s">
        <v>1019</v>
      </c>
      <c r="H286" s="14" t="s">
        <v>39</v>
      </c>
      <c r="I286" s="14" t="s">
        <v>39</v>
      </c>
      <c r="J286" s="16">
        <v>1387982.49</v>
      </c>
      <c r="K286" s="16">
        <v>2980631.4099509283</v>
      </c>
      <c r="L286" s="17">
        <f t="shared" si="8"/>
        <v>1159184.6499999999</v>
      </c>
      <c r="M286" s="17">
        <f t="shared" si="9"/>
        <v>393311.35</v>
      </c>
      <c r="N286" s="18"/>
      <c r="O286"/>
      <c r="P286"/>
      <c r="Q286"/>
    </row>
    <row r="287" spans="1:17" x14ac:dyDescent="0.2">
      <c r="A287" s="30" t="s">
        <v>1020</v>
      </c>
      <c r="B287" s="15" t="s">
        <v>34</v>
      </c>
      <c r="C287" s="15" t="s">
        <v>35</v>
      </c>
      <c r="D287" s="14" t="s">
        <v>1021</v>
      </c>
      <c r="E287" s="15" t="s">
        <v>1022</v>
      </c>
      <c r="F287" s="15" t="s">
        <v>10</v>
      </c>
      <c r="G287" s="14" t="s">
        <v>1023</v>
      </c>
      <c r="H287" s="14" t="s">
        <v>39</v>
      </c>
      <c r="I287" s="14" t="s">
        <v>39</v>
      </c>
      <c r="J287" s="16">
        <v>1408085.6199999999</v>
      </c>
      <c r="K287" s="16">
        <v>1607092.9712371968</v>
      </c>
      <c r="L287" s="17">
        <f t="shared" si="8"/>
        <v>625007.67000000004</v>
      </c>
      <c r="M287" s="17">
        <f t="shared" si="9"/>
        <v>212065.1</v>
      </c>
      <c r="N287" s="18"/>
      <c r="O287"/>
      <c r="P287"/>
      <c r="Q287"/>
    </row>
    <row r="288" spans="1:17" x14ac:dyDescent="0.2">
      <c r="A288" s="30" t="s">
        <v>1024</v>
      </c>
      <c r="B288" s="15" t="s">
        <v>131</v>
      </c>
      <c r="C288" s="15" t="s">
        <v>416</v>
      </c>
      <c r="D288" s="14" t="s">
        <v>1025</v>
      </c>
      <c r="E288" s="15" t="s">
        <v>79</v>
      </c>
      <c r="F288" s="15" t="s">
        <v>14</v>
      </c>
      <c r="G288" s="14" t="s">
        <v>1026</v>
      </c>
      <c r="H288" s="14" t="s">
        <v>39</v>
      </c>
      <c r="I288" s="14" t="s">
        <v>39</v>
      </c>
      <c r="J288" s="16">
        <v>2699.97</v>
      </c>
      <c r="K288" s="16">
        <v>6220.4445234176001</v>
      </c>
      <c r="L288" s="17">
        <f t="shared" si="8"/>
        <v>2419.16</v>
      </c>
      <c r="M288" s="17">
        <f t="shared" si="9"/>
        <v>820.82</v>
      </c>
      <c r="N288" s="18"/>
      <c r="O288"/>
      <c r="P288"/>
      <c r="Q288"/>
    </row>
    <row r="289" spans="1:17" x14ac:dyDescent="0.2">
      <c r="A289" s="30" t="s">
        <v>1027</v>
      </c>
      <c r="B289" s="15" t="s">
        <v>99</v>
      </c>
      <c r="C289" s="15" t="s">
        <v>35</v>
      </c>
      <c r="D289" s="14" t="s">
        <v>1028</v>
      </c>
      <c r="E289" s="15" t="s">
        <v>1029</v>
      </c>
      <c r="F289" s="15" t="s">
        <v>8</v>
      </c>
      <c r="G289" s="14" t="s">
        <v>1030</v>
      </c>
      <c r="H289" s="14" t="s">
        <v>39</v>
      </c>
      <c r="I289" s="14" t="s">
        <v>39</v>
      </c>
      <c r="J289" s="16">
        <v>1269114.01</v>
      </c>
      <c r="K289" s="16">
        <v>1451432.0975021056</v>
      </c>
      <c r="L289" s="17">
        <f t="shared" si="8"/>
        <v>564470.26</v>
      </c>
      <c r="M289" s="17">
        <f t="shared" si="9"/>
        <v>191524.75</v>
      </c>
      <c r="N289" s="18"/>
      <c r="O289"/>
      <c r="P289"/>
      <c r="Q289"/>
    </row>
    <row r="290" spans="1:17" x14ac:dyDescent="0.2">
      <c r="A290" s="30" t="s">
        <v>1031</v>
      </c>
      <c r="B290" s="15" t="s">
        <v>34</v>
      </c>
      <c r="C290" s="15" t="s">
        <v>416</v>
      </c>
      <c r="D290" s="14" t="s">
        <v>219</v>
      </c>
      <c r="E290" s="15" t="s">
        <v>1032</v>
      </c>
      <c r="F290" s="21" t="s">
        <v>15</v>
      </c>
      <c r="G290" s="14" t="s">
        <v>1033</v>
      </c>
      <c r="H290" s="14" t="s">
        <v>39</v>
      </c>
      <c r="I290" s="14" t="s">
        <v>39</v>
      </c>
      <c r="J290" s="16">
        <v>590084.79</v>
      </c>
      <c r="K290" s="16">
        <v>1276963.7879653887</v>
      </c>
      <c r="L290" s="17">
        <f t="shared" si="8"/>
        <v>496618.54</v>
      </c>
      <c r="M290" s="17">
        <f t="shared" si="9"/>
        <v>168502.67</v>
      </c>
      <c r="N290" s="18"/>
      <c r="O290"/>
      <c r="P290"/>
      <c r="Q290"/>
    </row>
    <row r="291" spans="1:17" x14ac:dyDescent="0.2">
      <c r="A291" s="30" t="s">
        <v>1034</v>
      </c>
      <c r="B291" s="15" t="s">
        <v>34</v>
      </c>
      <c r="C291" s="15" t="s">
        <v>416</v>
      </c>
      <c r="D291" s="14" t="s">
        <v>1035</v>
      </c>
      <c r="E291" s="15" t="s">
        <v>5</v>
      </c>
      <c r="F291" s="15" t="s">
        <v>5</v>
      </c>
      <c r="G291" s="14" t="s">
        <v>1036</v>
      </c>
      <c r="H291" s="14" t="s">
        <v>39</v>
      </c>
      <c r="I291" s="14" t="s">
        <v>39</v>
      </c>
      <c r="J291" s="16">
        <v>2505620.23</v>
      </c>
      <c r="K291" s="16">
        <v>5390134.8445444489</v>
      </c>
      <c r="L291" s="17">
        <f t="shared" si="8"/>
        <v>2096254.36</v>
      </c>
      <c r="M291" s="17">
        <f t="shared" si="9"/>
        <v>711259.1</v>
      </c>
      <c r="N291" s="18"/>
      <c r="O291"/>
      <c r="P291"/>
      <c r="Q291"/>
    </row>
    <row r="292" spans="1:17" x14ac:dyDescent="0.2">
      <c r="A292" s="30" t="s">
        <v>1037</v>
      </c>
      <c r="B292" s="15" t="s">
        <v>34</v>
      </c>
      <c r="C292" s="15" t="s">
        <v>416</v>
      </c>
      <c r="D292" s="14" t="s">
        <v>1038</v>
      </c>
      <c r="E292" s="15" t="s">
        <v>64</v>
      </c>
      <c r="F292" s="15" t="s">
        <v>7</v>
      </c>
      <c r="G292" s="14" t="s">
        <v>1039</v>
      </c>
      <c r="H292" s="14" t="s">
        <v>39</v>
      </c>
      <c r="I292" s="14" t="s">
        <v>39</v>
      </c>
      <c r="J292" s="16">
        <v>12483488.23</v>
      </c>
      <c r="K292" s="16">
        <v>25506426.534968406</v>
      </c>
      <c r="L292" s="17">
        <f t="shared" si="8"/>
        <v>9919595.6099999994</v>
      </c>
      <c r="M292" s="17">
        <f t="shared" si="9"/>
        <v>3365718.79</v>
      </c>
      <c r="N292" s="18"/>
      <c r="O292"/>
      <c r="P292"/>
      <c r="Q292"/>
    </row>
    <row r="293" spans="1:17" ht="15.6" customHeight="1" x14ac:dyDescent="0.2">
      <c r="A293" s="30" t="s">
        <v>1040</v>
      </c>
      <c r="B293" s="15" t="s">
        <v>34</v>
      </c>
      <c r="C293" s="15" t="s">
        <v>416</v>
      </c>
      <c r="D293" s="14" t="s">
        <v>1041</v>
      </c>
      <c r="E293" s="15" t="s">
        <v>64</v>
      </c>
      <c r="F293" s="15" t="s">
        <v>7</v>
      </c>
      <c r="G293" s="14" t="s">
        <v>1042</v>
      </c>
      <c r="H293" s="14" t="s">
        <v>39</v>
      </c>
      <c r="I293" s="14" t="s">
        <v>39</v>
      </c>
      <c r="J293" s="16">
        <v>7952247.8399999999</v>
      </c>
      <c r="K293" s="16">
        <v>13637144.012278721</v>
      </c>
      <c r="L293" s="17">
        <f t="shared" si="8"/>
        <v>5303563.54</v>
      </c>
      <c r="M293" s="17">
        <f t="shared" si="9"/>
        <v>1799499.1</v>
      </c>
      <c r="N293" s="18"/>
      <c r="O293"/>
      <c r="P293"/>
      <c r="Q293"/>
    </row>
    <row r="294" spans="1:17" x14ac:dyDescent="0.2">
      <c r="A294" s="30" t="s">
        <v>1043</v>
      </c>
      <c r="B294" s="15" t="s">
        <v>34</v>
      </c>
      <c r="C294" s="15" t="s">
        <v>416</v>
      </c>
      <c r="D294" s="14" t="s">
        <v>1044</v>
      </c>
      <c r="E294" s="15" t="s">
        <v>272</v>
      </c>
      <c r="F294" s="15" t="s">
        <v>6</v>
      </c>
      <c r="G294" s="14" t="s">
        <v>1045</v>
      </c>
      <c r="H294" s="14" t="s">
        <v>39</v>
      </c>
      <c r="I294" s="14" t="s">
        <v>39</v>
      </c>
      <c r="J294" s="16">
        <v>2800210.55</v>
      </c>
      <c r="K294" s="16">
        <v>6011444.8451454537</v>
      </c>
      <c r="L294" s="17">
        <f t="shared" si="8"/>
        <v>2337885.38</v>
      </c>
      <c r="M294" s="17">
        <f t="shared" si="9"/>
        <v>793244.5</v>
      </c>
      <c r="N294" s="18"/>
      <c r="O294"/>
      <c r="P294"/>
      <c r="Q294"/>
    </row>
    <row r="295" spans="1:17" x14ac:dyDescent="0.2">
      <c r="A295" s="30" t="s">
        <v>1046</v>
      </c>
      <c r="B295" s="15" t="s">
        <v>34</v>
      </c>
      <c r="C295" s="15" t="s">
        <v>35</v>
      </c>
      <c r="D295" s="14" t="s">
        <v>1047</v>
      </c>
      <c r="E295" s="15" t="s">
        <v>1048</v>
      </c>
      <c r="F295" s="15" t="s">
        <v>12</v>
      </c>
      <c r="G295" s="14" t="s">
        <v>1049</v>
      </c>
      <c r="H295" s="14" t="s">
        <v>39</v>
      </c>
      <c r="I295" s="14" t="s">
        <v>39</v>
      </c>
      <c r="J295" s="16">
        <v>686645.80999999994</v>
      </c>
      <c r="K295" s="16">
        <v>746608.1176026368</v>
      </c>
      <c r="L295" s="17">
        <f t="shared" si="8"/>
        <v>290360.18</v>
      </c>
      <c r="M295" s="17">
        <f t="shared" si="9"/>
        <v>98519.2</v>
      </c>
      <c r="N295" s="18"/>
      <c r="O295"/>
      <c r="P295"/>
      <c r="Q295"/>
    </row>
    <row r="296" spans="1:17" x14ac:dyDescent="0.2">
      <c r="A296" s="30" t="s">
        <v>1050</v>
      </c>
      <c r="B296" s="15" t="s">
        <v>34</v>
      </c>
      <c r="C296" s="15" t="s">
        <v>35</v>
      </c>
      <c r="D296" s="14" t="s">
        <v>1051</v>
      </c>
      <c r="E296" s="15" t="s">
        <v>1052</v>
      </c>
      <c r="F296" s="15" t="s">
        <v>6</v>
      </c>
      <c r="G296" s="14" t="s">
        <v>1053</v>
      </c>
      <c r="H296" s="14" t="s">
        <v>39</v>
      </c>
      <c r="I296" s="14" t="s">
        <v>39</v>
      </c>
      <c r="J296" s="16">
        <v>980008.91</v>
      </c>
      <c r="K296" s="16">
        <v>1091870.1070103808</v>
      </c>
      <c r="L296" s="17">
        <f t="shared" si="8"/>
        <v>424634.54</v>
      </c>
      <c r="M296" s="17">
        <f t="shared" si="9"/>
        <v>144078.49</v>
      </c>
      <c r="N296" s="18"/>
      <c r="O296"/>
      <c r="P296"/>
      <c r="Q296"/>
    </row>
    <row r="297" spans="1:17" x14ac:dyDescent="0.2">
      <c r="A297" s="30" t="s">
        <v>1054</v>
      </c>
      <c r="B297" s="15" t="s">
        <v>34</v>
      </c>
      <c r="C297" s="15" t="s">
        <v>416</v>
      </c>
      <c r="D297" s="14" t="s">
        <v>1055</v>
      </c>
      <c r="E297" s="15" t="s">
        <v>193</v>
      </c>
      <c r="F297" s="15" t="s">
        <v>10</v>
      </c>
      <c r="G297" s="14" t="s">
        <v>1056</v>
      </c>
      <c r="H297" s="14" t="s">
        <v>39</v>
      </c>
      <c r="I297" s="14" t="s">
        <v>39</v>
      </c>
      <c r="J297" s="16">
        <v>4237676.24</v>
      </c>
      <c r="K297" s="16">
        <v>9017921.6405985784</v>
      </c>
      <c r="L297" s="17">
        <f t="shared" si="8"/>
        <v>3507121.46</v>
      </c>
      <c r="M297" s="17">
        <f t="shared" si="9"/>
        <v>1189966.31</v>
      </c>
      <c r="N297" s="18"/>
      <c r="O297"/>
      <c r="P297"/>
      <c r="Q297"/>
    </row>
    <row r="298" spans="1:17" x14ac:dyDescent="0.2">
      <c r="A298" s="30" t="s">
        <v>1057</v>
      </c>
      <c r="B298" s="15" t="s">
        <v>34</v>
      </c>
      <c r="C298" s="15" t="s">
        <v>416</v>
      </c>
      <c r="D298" s="14" t="s">
        <v>1058</v>
      </c>
      <c r="E298" s="15" t="s">
        <v>14</v>
      </c>
      <c r="F298" s="15" t="s">
        <v>14</v>
      </c>
      <c r="G298" s="14" t="s">
        <v>1059</v>
      </c>
      <c r="H298" s="14" t="s">
        <v>39</v>
      </c>
      <c r="I298" s="14" t="s">
        <v>39</v>
      </c>
      <c r="J298" s="16">
        <v>8346643.4299999997</v>
      </c>
      <c r="K298" s="16">
        <v>12045424.237952385</v>
      </c>
      <c r="L298" s="17">
        <f t="shared" si="8"/>
        <v>4684534.59</v>
      </c>
      <c r="M298" s="17">
        <f t="shared" si="9"/>
        <v>1589462.58</v>
      </c>
      <c r="N298" s="18"/>
      <c r="O298"/>
      <c r="P298"/>
      <c r="Q298"/>
    </row>
    <row r="299" spans="1:17" x14ac:dyDescent="0.2">
      <c r="A299" s="30" t="s">
        <v>1060</v>
      </c>
      <c r="B299" s="15" t="s">
        <v>34</v>
      </c>
      <c r="C299" s="15" t="s">
        <v>416</v>
      </c>
      <c r="D299" s="14" t="s">
        <v>1061</v>
      </c>
      <c r="E299" s="15" t="s">
        <v>96</v>
      </c>
      <c r="F299" s="15" t="s">
        <v>4</v>
      </c>
      <c r="G299" s="14" t="s">
        <v>1062</v>
      </c>
      <c r="H299" s="14" t="s">
        <v>39</v>
      </c>
      <c r="I299" s="14" t="s">
        <v>39</v>
      </c>
      <c r="J299" s="16">
        <v>4738502.25</v>
      </c>
      <c r="K299" s="16">
        <v>10329571.97212434</v>
      </c>
      <c r="L299" s="17">
        <f t="shared" si="8"/>
        <v>4017229.8</v>
      </c>
      <c r="M299" s="17">
        <f t="shared" si="9"/>
        <v>1363046.07</v>
      </c>
      <c r="N299" s="18"/>
      <c r="O299"/>
      <c r="P299"/>
      <c r="Q299"/>
    </row>
    <row r="300" spans="1:17" x14ac:dyDescent="0.2">
      <c r="A300" s="30" t="s">
        <v>1063</v>
      </c>
      <c r="B300" s="15" t="s">
        <v>34</v>
      </c>
      <c r="C300" s="15" t="s">
        <v>416</v>
      </c>
      <c r="D300" s="14" t="s">
        <v>1064</v>
      </c>
      <c r="E300" s="15" t="s">
        <v>4</v>
      </c>
      <c r="F300" s="15" t="s">
        <v>4</v>
      </c>
      <c r="G300" s="14" t="s">
        <v>1065</v>
      </c>
      <c r="H300" s="14" t="s">
        <v>39</v>
      </c>
      <c r="I300" s="14" t="s">
        <v>39</v>
      </c>
      <c r="J300" s="16">
        <v>6067824.5499999998</v>
      </c>
      <c r="K300" s="16">
        <v>12934271.421148898</v>
      </c>
      <c r="L300" s="17">
        <f t="shared" si="8"/>
        <v>5030212.3600000003</v>
      </c>
      <c r="M300" s="17">
        <f t="shared" si="9"/>
        <v>1706751.05</v>
      </c>
      <c r="N300" s="18"/>
      <c r="O300"/>
      <c r="P300"/>
      <c r="Q300"/>
    </row>
    <row r="301" spans="1:17" x14ac:dyDescent="0.2">
      <c r="A301" s="30" t="s">
        <v>1066</v>
      </c>
      <c r="B301" s="15" t="s">
        <v>99</v>
      </c>
      <c r="C301" s="15" t="s">
        <v>35</v>
      </c>
      <c r="D301" s="14" t="s">
        <v>1067</v>
      </c>
      <c r="E301" s="15" t="s">
        <v>1068</v>
      </c>
      <c r="F301" s="15" t="s">
        <v>9</v>
      </c>
      <c r="G301" s="14" t="s">
        <v>1069</v>
      </c>
      <c r="H301" s="14" t="s">
        <v>39</v>
      </c>
      <c r="I301" s="14" t="s">
        <v>39</v>
      </c>
      <c r="J301" s="16">
        <v>553938.91</v>
      </c>
      <c r="K301" s="16">
        <v>618267.09626393602</v>
      </c>
      <c r="L301" s="17">
        <f t="shared" si="8"/>
        <v>240447.62</v>
      </c>
      <c r="M301" s="17">
        <f t="shared" si="9"/>
        <v>81583.87</v>
      </c>
      <c r="N301" s="18"/>
      <c r="O301"/>
      <c r="P301"/>
      <c r="Q301"/>
    </row>
    <row r="302" spans="1:17" x14ac:dyDescent="0.2">
      <c r="A302" s="30" t="s">
        <v>1070</v>
      </c>
      <c r="B302" s="15" t="s">
        <v>34</v>
      </c>
      <c r="C302" s="15" t="s">
        <v>416</v>
      </c>
      <c r="D302" s="14" t="s">
        <v>1071</v>
      </c>
      <c r="E302" s="15" t="s">
        <v>14</v>
      </c>
      <c r="F302" s="15" t="s">
        <v>14</v>
      </c>
      <c r="G302" s="14" t="s">
        <v>1072</v>
      </c>
      <c r="H302" s="14" t="s">
        <v>39</v>
      </c>
      <c r="I302" s="14" t="s">
        <v>39</v>
      </c>
      <c r="J302" s="16">
        <v>3796514.2399999998</v>
      </c>
      <c r="K302" s="16">
        <v>8252692.2776004253</v>
      </c>
      <c r="L302" s="17">
        <f t="shared" si="8"/>
        <v>3209519.37</v>
      </c>
      <c r="M302" s="17">
        <f t="shared" si="9"/>
        <v>1088989.92</v>
      </c>
      <c r="N302" s="18"/>
      <c r="O302"/>
      <c r="P302"/>
      <c r="Q302"/>
    </row>
    <row r="303" spans="1:17" x14ac:dyDescent="0.2">
      <c r="A303" s="30" t="s">
        <v>1073</v>
      </c>
      <c r="B303" s="15" t="s">
        <v>34</v>
      </c>
      <c r="C303" s="15" t="s">
        <v>35</v>
      </c>
      <c r="D303" s="14" t="s">
        <v>1074</v>
      </c>
      <c r="E303" s="15" t="s">
        <v>1075</v>
      </c>
      <c r="F303" s="15" t="s">
        <v>12</v>
      </c>
      <c r="G303" s="14" t="s">
        <v>1076</v>
      </c>
      <c r="H303" s="14" t="s">
        <v>39</v>
      </c>
      <c r="I303" s="14" t="s">
        <v>39</v>
      </c>
      <c r="J303" s="16">
        <v>859939.83999999997</v>
      </c>
      <c r="K303" s="16">
        <v>957462.33756149758</v>
      </c>
      <c r="L303" s="17">
        <f t="shared" si="8"/>
        <v>372362.59</v>
      </c>
      <c r="M303" s="17">
        <f t="shared" si="9"/>
        <v>126342.62</v>
      </c>
      <c r="N303" s="18"/>
      <c r="O303"/>
      <c r="P303"/>
      <c r="Q303"/>
    </row>
    <row r="304" spans="1:17" x14ac:dyDescent="0.2">
      <c r="A304" s="30" t="s">
        <v>1077</v>
      </c>
      <c r="B304" s="15" t="s">
        <v>34</v>
      </c>
      <c r="C304" s="15" t="s">
        <v>416</v>
      </c>
      <c r="D304" s="14" t="s">
        <v>1078</v>
      </c>
      <c r="E304" s="15" t="s">
        <v>745</v>
      </c>
      <c r="F304" s="15" t="s">
        <v>9</v>
      </c>
      <c r="G304" s="14" t="s">
        <v>1079</v>
      </c>
      <c r="H304" s="14" t="s">
        <v>39</v>
      </c>
      <c r="I304" s="14" t="s">
        <v>39</v>
      </c>
      <c r="J304" s="16">
        <v>14277941.439999999</v>
      </c>
      <c r="K304" s="16">
        <v>30553669.9542992</v>
      </c>
      <c r="L304" s="17">
        <f t="shared" si="8"/>
        <v>11882497.529999999</v>
      </c>
      <c r="M304" s="17">
        <f t="shared" si="9"/>
        <v>4031731.41</v>
      </c>
      <c r="N304" s="18"/>
      <c r="O304"/>
      <c r="P304"/>
      <c r="Q304"/>
    </row>
    <row r="305" spans="1:17" x14ac:dyDescent="0.2">
      <c r="A305" s="30" t="s">
        <v>1080</v>
      </c>
      <c r="B305" s="15" t="s">
        <v>34</v>
      </c>
      <c r="C305" s="15" t="s">
        <v>35</v>
      </c>
      <c r="D305" s="14" t="s">
        <v>1081</v>
      </c>
      <c r="E305" s="15" t="s">
        <v>1082</v>
      </c>
      <c r="F305" s="15" t="s">
        <v>12</v>
      </c>
      <c r="G305" s="14" t="s">
        <v>1083</v>
      </c>
      <c r="H305" s="14" t="s">
        <v>39</v>
      </c>
      <c r="I305" s="14" t="s">
        <v>39</v>
      </c>
      <c r="J305" s="16">
        <v>1140647.1400000001</v>
      </c>
      <c r="K305" s="16">
        <v>1301580.6380634112</v>
      </c>
      <c r="L305" s="17">
        <f t="shared" si="8"/>
        <v>506192.17</v>
      </c>
      <c r="M305" s="17">
        <f t="shared" si="9"/>
        <v>171751</v>
      </c>
      <c r="N305" s="18"/>
      <c r="O305"/>
      <c r="P305"/>
      <c r="Q305"/>
    </row>
    <row r="306" spans="1:17" x14ac:dyDescent="0.2">
      <c r="A306" s="30" t="s">
        <v>1084</v>
      </c>
      <c r="B306" s="15" t="s">
        <v>34</v>
      </c>
      <c r="C306" s="15" t="s">
        <v>416</v>
      </c>
      <c r="D306" s="14" t="s">
        <v>1085</v>
      </c>
      <c r="E306" s="15" t="s">
        <v>506</v>
      </c>
      <c r="F306" s="15" t="s">
        <v>10</v>
      </c>
      <c r="G306" s="14" t="s">
        <v>1086</v>
      </c>
      <c r="H306" s="14" t="s">
        <v>39</v>
      </c>
      <c r="I306" s="14" t="s">
        <v>39</v>
      </c>
      <c r="J306" s="16">
        <v>4020822.2700000005</v>
      </c>
      <c r="K306" s="16">
        <v>8750325.796882838</v>
      </c>
      <c r="L306" s="17">
        <f t="shared" si="8"/>
        <v>3403051.9</v>
      </c>
      <c r="M306" s="17">
        <f t="shared" si="9"/>
        <v>1154655.5</v>
      </c>
      <c r="N306" s="18"/>
      <c r="O306"/>
      <c r="P306"/>
      <c r="Q306"/>
    </row>
    <row r="307" spans="1:17" x14ac:dyDescent="0.2">
      <c r="A307" s="30" t="s">
        <v>1087</v>
      </c>
      <c r="B307" s="15" t="s">
        <v>34</v>
      </c>
      <c r="C307" s="15" t="s">
        <v>416</v>
      </c>
      <c r="D307" s="14" t="s">
        <v>1088</v>
      </c>
      <c r="E307" s="15" t="s">
        <v>79</v>
      </c>
      <c r="F307" s="15" t="s">
        <v>14</v>
      </c>
      <c r="G307" s="14" t="s">
        <v>1089</v>
      </c>
      <c r="H307" s="14" t="s">
        <v>39</v>
      </c>
      <c r="I307" s="14" t="s">
        <v>39</v>
      </c>
      <c r="J307" s="16">
        <v>437931.42</v>
      </c>
      <c r="K307" s="16">
        <v>879478.21616148483</v>
      </c>
      <c r="L307" s="17">
        <f t="shared" si="8"/>
        <v>342034.12</v>
      </c>
      <c r="M307" s="17">
        <f t="shared" si="9"/>
        <v>116052.17</v>
      </c>
      <c r="N307" s="18"/>
      <c r="O307"/>
      <c r="P307"/>
      <c r="Q307"/>
    </row>
    <row r="308" spans="1:17" x14ac:dyDescent="0.2">
      <c r="A308" s="30" t="s">
        <v>1090</v>
      </c>
      <c r="B308" s="15" t="s">
        <v>99</v>
      </c>
      <c r="C308" s="15" t="s">
        <v>35</v>
      </c>
      <c r="D308" s="14" t="s">
        <v>1091</v>
      </c>
      <c r="E308" s="15" t="s">
        <v>1092</v>
      </c>
      <c r="F308" s="15" t="s">
        <v>11</v>
      </c>
      <c r="G308" s="14" t="s">
        <v>1093</v>
      </c>
      <c r="H308" s="14" t="s">
        <v>39</v>
      </c>
      <c r="I308" s="14" t="s">
        <v>39</v>
      </c>
      <c r="J308" s="16">
        <v>1310043.43</v>
      </c>
      <c r="K308" s="16">
        <v>1436641.6202611967</v>
      </c>
      <c r="L308" s="17">
        <f t="shared" si="8"/>
        <v>558718.16</v>
      </c>
      <c r="M308" s="17">
        <f t="shared" si="9"/>
        <v>189573.07</v>
      </c>
      <c r="N308" s="18"/>
      <c r="O308"/>
      <c r="P308"/>
      <c r="Q308"/>
    </row>
    <row r="309" spans="1:17" x14ac:dyDescent="0.2">
      <c r="A309" s="30" t="s">
        <v>1094</v>
      </c>
      <c r="B309" s="15" t="s">
        <v>131</v>
      </c>
      <c r="C309" s="15" t="s">
        <v>416</v>
      </c>
      <c r="D309" s="14" t="s">
        <v>1095</v>
      </c>
      <c r="E309" s="15" t="s">
        <v>15</v>
      </c>
      <c r="F309" s="15" t="s">
        <v>15</v>
      </c>
      <c r="G309" s="14" t="s">
        <v>1096</v>
      </c>
      <c r="H309" s="14" t="s">
        <v>1097</v>
      </c>
      <c r="I309" s="14" t="s">
        <v>39</v>
      </c>
      <c r="J309" s="16">
        <v>14539.24</v>
      </c>
      <c r="K309" s="16">
        <v>32568.245003127071</v>
      </c>
      <c r="L309" s="17">
        <f t="shared" si="8"/>
        <v>12665.97</v>
      </c>
      <c r="M309" s="17">
        <f t="shared" si="9"/>
        <v>4297.5600000000004</v>
      </c>
      <c r="N309" s="18"/>
      <c r="O309"/>
      <c r="P309"/>
      <c r="Q309"/>
    </row>
    <row r="310" spans="1:17" x14ac:dyDescent="0.2">
      <c r="A310" s="30" t="s">
        <v>1098</v>
      </c>
      <c r="B310" s="15" t="s">
        <v>34</v>
      </c>
      <c r="C310" s="15" t="s">
        <v>416</v>
      </c>
      <c r="D310" s="14" t="s">
        <v>1099</v>
      </c>
      <c r="E310" s="15" t="s">
        <v>4</v>
      </c>
      <c r="F310" s="15" t="s">
        <v>4</v>
      </c>
      <c r="G310" s="14" t="s">
        <v>1100</v>
      </c>
      <c r="H310" s="14" t="s">
        <v>39</v>
      </c>
      <c r="I310" s="14" t="s">
        <v>39</v>
      </c>
      <c r="J310" s="16">
        <v>202866.66999999998</v>
      </c>
      <c r="K310" s="16">
        <v>439734.60777993058</v>
      </c>
      <c r="L310" s="17">
        <f t="shared" si="8"/>
        <v>171015.31</v>
      </c>
      <c r="M310" s="17">
        <f t="shared" si="9"/>
        <v>58025.49</v>
      </c>
      <c r="N310" s="18"/>
      <c r="O310"/>
      <c r="P310"/>
      <c r="Q310"/>
    </row>
    <row r="311" spans="1:17" x14ac:dyDescent="0.2">
      <c r="A311" s="30" t="s">
        <v>1101</v>
      </c>
      <c r="B311" s="15" t="s">
        <v>34</v>
      </c>
      <c r="C311" s="15" t="s">
        <v>416</v>
      </c>
      <c r="D311" s="14" t="s">
        <v>1102</v>
      </c>
      <c r="E311" s="15" t="s">
        <v>6</v>
      </c>
      <c r="F311" s="15" t="s">
        <v>6</v>
      </c>
      <c r="G311" s="14" t="s">
        <v>1103</v>
      </c>
      <c r="H311" s="14" t="s">
        <v>39</v>
      </c>
      <c r="I311" s="14" t="s">
        <v>39</v>
      </c>
      <c r="J311" s="16">
        <v>6546871.9000000004</v>
      </c>
      <c r="K311" s="16">
        <v>14046328.70101681</v>
      </c>
      <c r="L311" s="17">
        <f t="shared" si="8"/>
        <v>5462697.8099999996</v>
      </c>
      <c r="M311" s="17">
        <f t="shared" si="9"/>
        <v>1853493.36</v>
      </c>
      <c r="N311" s="18"/>
      <c r="O311"/>
      <c r="P311"/>
      <c r="Q311"/>
    </row>
    <row r="312" spans="1:17" x14ac:dyDescent="0.2">
      <c r="A312" s="30" t="s">
        <v>1104</v>
      </c>
      <c r="B312" s="15" t="s">
        <v>99</v>
      </c>
      <c r="C312" s="15" t="s">
        <v>35</v>
      </c>
      <c r="D312" s="14" t="s">
        <v>1105</v>
      </c>
      <c r="E312" s="15" t="s">
        <v>1106</v>
      </c>
      <c r="F312" s="15" t="s">
        <v>12</v>
      </c>
      <c r="G312" s="14" t="s">
        <v>1107</v>
      </c>
      <c r="H312" s="14" t="s">
        <v>39</v>
      </c>
      <c r="I312" s="14" t="s">
        <v>39</v>
      </c>
      <c r="J312" s="16">
        <v>2008795.5</v>
      </c>
      <c r="K312" s="16">
        <v>2295894.7842797567</v>
      </c>
      <c r="L312" s="17">
        <f t="shared" si="8"/>
        <v>892886.65</v>
      </c>
      <c r="M312" s="17">
        <f t="shared" si="9"/>
        <v>302956.44</v>
      </c>
      <c r="N312" s="18"/>
      <c r="O312"/>
      <c r="P312"/>
      <c r="Q312"/>
    </row>
    <row r="313" spans="1:17" x14ac:dyDescent="0.2">
      <c r="A313" s="30" t="s">
        <v>1108</v>
      </c>
      <c r="B313" s="15" t="s">
        <v>34</v>
      </c>
      <c r="C313" s="15" t="s">
        <v>416</v>
      </c>
      <c r="D313" s="14" t="s">
        <v>1109</v>
      </c>
      <c r="E313" s="15" t="s">
        <v>6</v>
      </c>
      <c r="F313" s="15" t="s">
        <v>6</v>
      </c>
      <c r="G313" s="14" t="s">
        <v>1110</v>
      </c>
      <c r="H313" s="14" t="s">
        <v>39</v>
      </c>
      <c r="I313" s="14" t="s">
        <v>39</v>
      </c>
      <c r="J313" s="16">
        <v>2730909.52</v>
      </c>
      <c r="K313" s="16">
        <v>5892694.1230210261</v>
      </c>
      <c r="L313" s="17">
        <f t="shared" si="8"/>
        <v>2291702.5499999998</v>
      </c>
      <c r="M313" s="17">
        <f t="shared" si="9"/>
        <v>777574.67</v>
      </c>
      <c r="N313" s="18"/>
      <c r="O313"/>
      <c r="P313"/>
      <c r="Q313"/>
    </row>
    <row r="314" spans="1:17" ht="15" customHeight="1" x14ac:dyDescent="0.2">
      <c r="A314" s="30" t="s">
        <v>1111</v>
      </c>
      <c r="B314" s="15" t="s">
        <v>34</v>
      </c>
      <c r="C314" s="15" t="s">
        <v>416</v>
      </c>
      <c r="D314" s="14" t="s">
        <v>1112</v>
      </c>
      <c r="E314" s="15" t="s">
        <v>1113</v>
      </c>
      <c r="F314" s="15" t="s">
        <v>3</v>
      </c>
      <c r="G314" s="14" t="s">
        <v>1114</v>
      </c>
      <c r="H314" s="14" t="s">
        <v>39</v>
      </c>
      <c r="I314" s="14" t="s">
        <v>39</v>
      </c>
      <c r="J314" s="16">
        <v>3718157.13</v>
      </c>
      <c r="K314" s="16">
        <v>8087400.5257332735</v>
      </c>
      <c r="L314" s="17">
        <f t="shared" si="8"/>
        <v>3145236.46</v>
      </c>
      <c r="M314" s="17">
        <f t="shared" si="9"/>
        <v>1067178.73</v>
      </c>
      <c r="N314" s="18"/>
      <c r="O314"/>
      <c r="P314"/>
      <c r="Q314"/>
    </row>
    <row r="315" spans="1:17" x14ac:dyDescent="0.2">
      <c r="A315" s="30" t="s">
        <v>1115</v>
      </c>
      <c r="B315" s="15" t="s">
        <v>99</v>
      </c>
      <c r="C315" s="15" t="s">
        <v>35</v>
      </c>
      <c r="D315" s="14" t="s">
        <v>1116</v>
      </c>
      <c r="E315" s="15" t="s">
        <v>300</v>
      </c>
      <c r="F315" s="15" t="s">
        <v>12</v>
      </c>
      <c r="G315" s="14" t="s">
        <v>1117</v>
      </c>
      <c r="H315" s="14" t="s">
        <v>39</v>
      </c>
      <c r="I315" s="14" t="s">
        <v>39</v>
      </c>
      <c r="J315" s="16">
        <v>658860.85</v>
      </c>
      <c r="K315" s="16">
        <v>710205.69315422722</v>
      </c>
      <c r="L315" s="17">
        <f t="shared" si="8"/>
        <v>276203.06</v>
      </c>
      <c r="M315" s="17">
        <f t="shared" si="9"/>
        <v>93715.69</v>
      </c>
      <c r="N315" s="18"/>
      <c r="O315"/>
      <c r="P315"/>
      <c r="Q315"/>
    </row>
    <row r="316" spans="1:17" x14ac:dyDescent="0.2">
      <c r="A316" s="30" t="s">
        <v>1118</v>
      </c>
      <c r="B316" s="15" t="s">
        <v>131</v>
      </c>
      <c r="C316" s="15" t="s">
        <v>416</v>
      </c>
      <c r="D316" s="14" t="s">
        <v>1119</v>
      </c>
      <c r="E316" s="15" t="s">
        <v>6</v>
      </c>
      <c r="F316" s="15" t="s">
        <v>6</v>
      </c>
      <c r="G316" s="14" t="s">
        <v>1120</v>
      </c>
      <c r="H316" s="14" t="s">
        <v>39</v>
      </c>
      <c r="I316" s="14" t="s">
        <v>39</v>
      </c>
      <c r="J316" s="16">
        <v>101090.64000000001</v>
      </c>
      <c r="K316" s="16">
        <v>220691.44886590383</v>
      </c>
      <c r="L316" s="17">
        <f t="shared" si="8"/>
        <v>85828.17</v>
      </c>
      <c r="M316" s="17">
        <f t="shared" si="9"/>
        <v>29121.49</v>
      </c>
      <c r="N316" s="18"/>
      <c r="O316"/>
      <c r="P316"/>
      <c r="Q316"/>
    </row>
    <row r="317" spans="1:17" x14ac:dyDescent="0.2">
      <c r="A317" s="30" t="s">
        <v>1121</v>
      </c>
      <c r="B317" s="15" t="s">
        <v>131</v>
      </c>
      <c r="C317" s="15" t="s">
        <v>416</v>
      </c>
      <c r="D317" s="14" t="s">
        <v>1122</v>
      </c>
      <c r="E317" s="15" t="s">
        <v>3</v>
      </c>
      <c r="F317" s="15" t="s">
        <v>3</v>
      </c>
      <c r="G317" s="14" t="s">
        <v>1123</v>
      </c>
      <c r="H317" s="14" t="s">
        <v>39</v>
      </c>
      <c r="I317" s="14" t="s">
        <v>39</v>
      </c>
      <c r="J317" s="16">
        <v>30576.589999999997</v>
      </c>
      <c r="K317" s="16">
        <v>68578.081937776617</v>
      </c>
      <c r="L317" s="17">
        <f t="shared" si="8"/>
        <v>26670.400000000001</v>
      </c>
      <c r="M317" s="17">
        <f t="shared" si="9"/>
        <v>9049.26</v>
      </c>
      <c r="N317" s="18"/>
      <c r="O317"/>
      <c r="P317"/>
      <c r="Q317"/>
    </row>
    <row r="318" spans="1:17" x14ac:dyDescent="0.2">
      <c r="A318" s="30" t="s">
        <v>1124</v>
      </c>
      <c r="B318" s="15" t="s">
        <v>34</v>
      </c>
      <c r="C318" s="15" t="s">
        <v>416</v>
      </c>
      <c r="D318" s="14" t="s">
        <v>1125</v>
      </c>
      <c r="E318" s="15" t="s">
        <v>101</v>
      </c>
      <c r="F318" s="15" t="s">
        <v>6</v>
      </c>
      <c r="G318" s="14" t="s">
        <v>1126</v>
      </c>
      <c r="H318" s="14" t="s">
        <v>39</v>
      </c>
      <c r="I318" s="14" t="s">
        <v>39</v>
      </c>
      <c r="J318" s="16">
        <v>5204596.26</v>
      </c>
      <c r="K318" s="16">
        <v>11237997.840438757</v>
      </c>
      <c r="L318" s="17">
        <f t="shared" si="8"/>
        <v>4370521.83</v>
      </c>
      <c r="M318" s="17">
        <f t="shared" si="9"/>
        <v>1482918.05</v>
      </c>
      <c r="N318" s="18"/>
      <c r="O318"/>
      <c r="P318"/>
      <c r="Q318"/>
    </row>
    <row r="319" spans="1:17" x14ac:dyDescent="0.2">
      <c r="A319" s="30" t="s">
        <v>1127</v>
      </c>
      <c r="B319" s="15" t="s">
        <v>34</v>
      </c>
      <c r="C319" s="15" t="s">
        <v>35</v>
      </c>
      <c r="D319" s="14" t="s">
        <v>1128</v>
      </c>
      <c r="E319" s="15" t="s">
        <v>1129</v>
      </c>
      <c r="F319" s="15" t="s">
        <v>12</v>
      </c>
      <c r="G319" s="14" t="s">
        <v>1130</v>
      </c>
      <c r="H319" s="14" t="s">
        <v>39</v>
      </c>
      <c r="I319" s="14" t="s">
        <v>39</v>
      </c>
      <c r="J319" s="16">
        <v>746727.41999999993</v>
      </c>
      <c r="K319" s="16">
        <v>840880.00795706874</v>
      </c>
      <c r="L319" s="17">
        <f t="shared" si="8"/>
        <v>327023.05</v>
      </c>
      <c r="M319" s="17">
        <f t="shared" si="9"/>
        <v>110958.92</v>
      </c>
      <c r="N319" s="18"/>
      <c r="O319"/>
      <c r="P319"/>
      <c r="Q319"/>
    </row>
    <row r="320" spans="1:17" x14ac:dyDescent="0.2">
      <c r="A320" s="30" t="s">
        <v>1131</v>
      </c>
      <c r="B320" s="15" t="s">
        <v>34</v>
      </c>
      <c r="C320" s="15" t="s">
        <v>416</v>
      </c>
      <c r="D320" s="14" t="s">
        <v>1132</v>
      </c>
      <c r="E320" s="15" t="s">
        <v>14</v>
      </c>
      <c r="F320" s="15" t="s">
        <v>14</v>
      </c>
      <c r="G320" s="14" t="s">
        <v>1133</v>
      </c>
      <c r="H320" s="14" t="s">
        <v>39</v>
      </c>
      <c r="I320" s="14" t="s">
        <v>39</v>
      </c>
      <c r="J320" s="16">
        <v>5638583.9299999997</v>
      </c>
      <c r="K320" s="16">
        <v>12073370.199458828</v>
      </c>
      <c r="L320" s="17">
        <f t="shared" si="8"/>
        <v>4695402.93</v>
      </c>
      <c r="M320" s="17">
        <f t="shared" si="9"/>
        <v>1593150.21</v>
      </c>
      <c r="N320" s="18"/>
      <c r="O320"/>
      <c r="P320"/>
      <c r="Q320"/>
    </row>
    <row r="321" spans="1:17" x14ac:dyDescent="0.2">
      <c r="A321" s="30" t="s">
        <v>1134</v>
      </c>
      <c r="B321" s="15" t="s">
        <v>34</v>
      </c>
      <c r="C321" s="15" t="s">
        <v>35</v>
      </c>
      <c r="D321" s="14" t="s">
        <v>1135</v>
      </c>
      <c r="E321" s="15" t="s">
        <v>220</v>
      </c>
      <c r="F321" s="15" t="s">
        <v>15</v>
      </c>
      <c r="G321" s="14" t="s">
        <v>1136</v>
      </c>
      <c r="H321" s="14" t="s">
        <v>39</v>
      </c>
      <c r="I321" s="14" t="s">
        <v>39</v>
      </c>
      <c r="J321" s="16">
        <v>7260781</v>
      </c>
      <c r="K321" s="16">
        <v>8116395.8953210879</v>
      </c>
      <c r="L321" s="17">
        <f t="shared" si="8"/>
        <v>3156512.92</v>
      </c>
      <c r="M321" s="17">
        <f t="shared" si="9"/>
        <v>1071004.83</v>
      </c>
      <c r="N321" s="18"/>
      <c r="O321"/>
      <c r="P321"/>
      <c r="Q321"/>
    </row>
    <row r="322" spans="1:17" ht="15.6" customHeight="1" x14ac:dyDescent="0.2">
      <c r="A322" s="30" t="s">
        <v>1137</v>
      </c>
      <c r="B322" s="15" t="s">
        <v>34</v>
      </c>
      <c r="C322" s="15" t="s">
        <v>416</v>
      </c>
      <c r="D322" s="14" t="s">
        <v>1138</v>
      </c>
      <c r="E322" s="15" t="s">
        <v>4</v>
      </c>
      <c r="F322" s="15" t="s">
        <v>4</v>
      </c>
      <c r="G322" s="14" t="s">
        <v>1139</v>
      </c>
      <c r="H322" s="14" t="s">
        <v>39</v>
      </c>
      <c r="I322" s="14" t="s">
        <v>39</v>
      </c>
      <c r="J322" s="16">
        <v>6298722.5700000003</v>
      </c>
      <c r="K322" s="16">
        <v>13614739.404781928</v>
      </c>
      <c r="L322" s="17">
        <f t="shared" si="8"/>
        <v>5294850.26</v>
      </c>
      <c r="M322" s="17">
        <f t="shared" si="9"/>
        <v>1796542.69</v>
      </c>
      <c r="N322" s="18"/>
      <c r="O322"/>
      <c r="P322"/>
      <c r="Q322"/>
    </row>
    <row r="323" spans="1:17" x14ac:dyDescent="0.2">
      <c r="A323" s="30" t="s">
        <v>1140</v>
      </c>
      <c r="B323" s="15" t="s">
        <v>34</v>
      </c>
      <c r="C323" s="15" t="s">
        <v>416</v>
      </c>
      <c r="D323" s="14" t="s">
        <v>1141</v>
      </c>
      <c r="E323" s="15" t="s">
        <v>96</v>
      </c>
      <c r="F323" s="15" t="s">
        <v>4</v>
      </c>
      <c r="G323" s="14" t="s">
        <v>1142</v>
      </c>
      <c r="H323" s="14" t="s">
        <v>39</v>
      </c>
      <c r="I323" s="14" t="s">
        <v>39</v>
      </c>
      <c r="J323" s="16">
        <v>1830865.9199999999</v>
      </c>
      <c r="K323" s="16">
        <v>4218119.8451263206</v>
      </c>
      <c r="L323" s="17">
        <f t="shared" ref="L323:L382" si="10">ROUNDDOWN(((K323/K$1)*O$1),2)</f>
        <v>1640451</v>
      </c>
      <c r="M323" s="17">
        <f t="shared" ref="M323:M382" si="11">ROUNDDOWN(L323*Q$1,2)</f>
        <v>556605.02</v>
      </c>
      <c r="N323" s="18"/>
      <c r="O323"/>
      <c r="P323"/>
      <c r="Q323"/>
    </row>
    <row r="324" spans="1:17" x14ac:dyDescent="0.2">
      <c r="A324" s="30" t="s">
        <v>1143</v>
      </c>
      <c r="B324" s="15" t="s">
        <v>131</v>
      </c>
      <c r="C324" s="15" t="s">
        <v>416</v>
      </c>
      <c r="D324" s="14" t="s">
        <v>1144</v>
      </c>
      <c r="E324" s="15" t="s">
        <v>6</v>
      </c>
      <c r="F324" s="15" t="s">
        <v>6</v>
      </c>
      <c r="G324" s="14" t="s">
        <v>1145</v>
      </c>
      <c r="H324" s="14" t="s">
        <v>39</v>
      </c>
      <c r="I324" s="14" t="s">
        <v>39</v>
      </c>
      <c r="J324" s="16">
        <v>44369.66</v>
      </c>
      <c r="K324" s="16">
        <v>102222.96909678947</v>
      </c>
      <c r="L324" s="17">
        <f t="shared" si="10"/>
        <v>39755.089999999997</v>
      </c>
      <c r="M324" s="17">
        <f t="shared" si="11"/>
        <v>13488.9</v>
      </c>
      <c r="N324" s="18"/>
      <c r="O324"/>
      <c r="P324"/>
      <c r="Q324"/>
    </row>
    <row r="325" spans="1:17" x14ac:dyDescent="0.2">
      <c r="A325" s="30" t="s">
        <v>1146</v>
      </c>
      <c r="B325" s="15" t="s">
        <v>99</v>
      </c>
      <c r="C325" s="15" t="s">
        <v>35</v>
      </c>
      <c r="D325" s="14" t="s">
        <v>1147</v>
      </c>
      <c r="E325" s="15" t="s">
        <v>1148</v>
      </c>
      <c r="F325" s="15" t="s">
        <v>12</v>
      </c>
      <c r="G325" s="14" t="s">
        <v>1149</v>
      </c>
      <c r="H325" s="14" t="s">
        <v>39</v>
      </c>
      <c r="I325" s="14" t="s">
        <v>39</v>
      </c>
      <c r="J325" s="16">
        <v>162162.51</v>
      </c>
      <c r="K325" s="16">
        <v>182492.76365178879</v>
      </c>
      <c r="L325" s="17">
        <f t="shared" si="10"/>
        <v>70972.479999999996</v>
      </c>
      <c r="M325" s="17">
        <f t="shared" si="11"/>
        <v>24080.959999999999</v>
      </c>
      <c r="N325" s="18"/>
      <c r="O325"/>
      <c r="P325"/>
      <c r="Q325"/>
    </row>
    <row r="326" spans="1:17" x14ac:dyDescent="0.2">
      <c r="A326" s="30" t="s">
        <v>1150</v>
      </c>
      <c r="B326" s="15" t="s">
        <v>34</v>
      </c>
      <c r="C326" s="15" t="s">
        <v>35</v>
      </c>
      <c r="D326" s="14" t="s">
        <v>1151</v>
      </c>
      <c r="E326" s="15" t="s">
        <v>1152</v>
      </c>
      <c r="F326" s="15" t="s">
        <v>11</v>
      </c>
      <c r="G326" s="14" t="s">
        <v>1153</v>
      </c>
      <c r="H326" s="14" t="s">
        <v>39</v>
      </c>
      <c r="I326" s="14" t="s">
        <v>39</v>
      </c>
      <c r="J326" s="16">
        <v>10331849.02</v>
      </c>
      <c r="K326" s="16">
        <v>11513211.918059694</v>
      </c>
      <c r="L326" s="17">
        <f t="shared" si="10"/>
        <v>4477554.16</v>
      </c>
      <c r="M326" s="17">
        <f t="shared" si="11"/>
        <v>1519234.12</v>
      </c>
      <c r="N326" s="18"/>
      <c r="O326"/>
      <c r="P326"/>
      <c r="Q326"/>
    </row>
    <row r="327" spans="1:17" x14ac:dyDescent="0.2">
      <c r="A327" s="30" t="s">
        <v>1154</v>
      </c>
      <c r="B327" s="15" t="s">
        <v>34</v>
      </c>
      <c r="C327" s="15" t="s">
        <v>416</v>
      </c>
      <c r="D327" s="14" t="s">
        <v>1155</v>
      </c>
      <c r="E327" s="15" t="s">
        <v>5</v>
      </c>
      <c r="F327" s="15" t="s">
        <v>5</v>
      </c>
      <c r="G327" s="14" t="s">
        <v>1156</v>
      </c>
      <c r="H327" s="14" t="s">
        <v>39</v>
      </c>
      <c r="I327" s="14" t="s">
        <v>39</v>
      </c>
      <c r="J327" s="16">
        <v>3361735.69</v>
      </c>
      <c r="K327" s="16">
        <v>7211773.9723613942</v>
      </c>
      <c r="L327" s="17">
        <f t="shared" si="10"/>
        <v>2804700.27</v>
      </c>
      <c r="M327" s="17">
        <f t="shared" si="11"/>
        <v>951634.8</v>
      </c>
      <c r="N327" s="18"/>
      <c r="O327"/>
      <c r="P327"/>
      <c r="Q327"/>
    </row>
    <row r="328" spans="1:17" x14ac:dyDescent="0.2">
      <c r="A328" s="30" t="s">
        <v>1157</v>
      </c>
      <c r="B328" s="15" t="s">
        <v>131</v>
      </c>
      <c r="C328" s="15" t="s">
        <v>416</v>
      </c>
      <c r="D328" s="14" t="s">
        <v>1158</v>
      </c>
      <c r="E328" s="15" t="s">
        <v>64</v>
      </c>
      <c r="F328" s="15" t="s">
        <v>7</v>
      </c>
      <c r="G328" s="14" t="s">
        <v>1159</v>
      </c>
      <c r="H328" s="14" t="s">
        <v>39</v>
      </c>
      <c r="I328" s="14" t="s">
        <v>39</v>
      </c>
      <c r="J328" s="16">
        <v>0</v>
      </c>
      <c r="K328" s="16">
        <v>0</v>
      </c>
      <c r="L328" s="17">
        <f t="shared" si="10"/>
        <v>0</v>
      </c>
      <c r="M328" s="17">
        <f t="shared" si="11"/>
        <v>0</v>
      </c>
      <c r="N328" s="18"/>
      <c r="O328"/>
      <c r="P328"/>
      <c r="Q328"/>
    </row>
    <row r="329" spans="1:17" x14ac:dyDescent="0.2">
      <c r="A329" s="30" t="s">
        <v>1160</v>
      </c>
      <c r="B329" s="15" t="s">
        <v>99</v>
      </c>
      <c r="C329" s="15" t="s">
        <v>35</v>
      </c>
      <c r="D329" s="14" t="s">
        <v>1161</v>
      </c>
      <c r="E329" s="15" t="s">
        <v>1162</v>
      </c>
      <c r="F329" s="21" t="s">
        <v>10</v>
      </c>
      <c r="G329" s="14" t="s">
        <v>1163</v>
      </c>
      <c r="H329" s="14" t="s">
        <v>39</v>
      </c>
      <c r="I329" s="14" t="s">
        <v>39</v>
      </c>
      <c r="J329" s="16">
        <v>1189154.6599999999</v>
      </c>
      <c r="K329" s="16">
        <v>1334313.6759667455</v>
      </c>
      <c r="L329" s="17">
        <f t="shared" si="10"/>
        <v>518922.23999999999</v>
      </c>
      <c r="M329" s="17">
        <f t="shared" si="11"/>
        <v>176070.31</v>
      </c>
      <c r="N329" s="18"/>
      <c r="O329"/>
      <c r="P329"/>
      <c r="Q329"/>
    </row>
    <row r="330" spans="1:17" x14ac:dyDescent="0.2">
      <c r="A330" s="30" t="s">
        <v>1164</v>
      </c>
      <c r="B330" s="15" t="s">
        <v>34</v>
      </c>
      <c r="C330" s="15" t="s">
        <v>416</v>
      </c>
      <c r="D330" s="14" t="s">
        <v>1165</v>
      </c>
      <c r="E330" s="15" t="s">
        <v>48</v>
      </c>
      <c r="F330" s="15" t="s">
        <v>6</v>
      </c>
      <c r="G330" s="14" t="s">
        <v>1166</v>
      </c>
      <c r="H330" s="14" t="s">
        <v>39</v>
      </c>
      <c r="I330" s="14" t="s">
        <v>39</v>
      </c>
      <c r="J330" s="16">
        <v>9822947.0099999998</v>
      </c>
      <c r="K330" s="16">
        <v>21271387.532062642</v>
      </c>
      <c r="L330" s="17">
        <f t="shared" si="10"/>
        <v>8272564.6399999997</v>
      </c>
      <c r="M330" s="17">
        <f t="shared" si="11"/>
        <v>2806881.18</v>
      </c>
      <c r="N330" s="18"/>
      <c r="O330"/>
      <c r="P330"/>
      <c r="Q330"/>
    </row>
    <row r="331" spans="1:17" x14ac:dyDescent="0.2">
      <c r="A331" s="30" t="s">
        <v>1167</v>
      </c>
      <c r="B331" s="15" t="s">
        <v>34</v>
      </c>
      <c r="C331" s="15" t="s">
        <v>416</v>
      </c>
      <c r="D331" s="14" t="s">
        <v>1168</v>
      </c>
      <c r="E331" s="15" t="s">
        <v>6</v>
      </c>
      <c r="F331" s="15" t="s">
        <v>6</v>
      </c>
      <c r="G331" s="14" t="s">
        <v>1169</v>
      </c>
      <c r="H331" s="14" t="s">
        <v>39</v>
      </c>
      <c r="I331" s="14" t="s">
        <v>39</v>
      </c>
      <c r="J331" s="16">
        <v>2764256.01</v>
      </c>
      <c r="K331" s="16">
        <v>5930017.8621434486</v>
      </c>
      <c r="L331" s="17">
        <f t="shared" si="10"/>
        <v>2306217.96</v>
      </c>
      <c r="M331" s="17">
        <f t="shared" si="11"/>
        <v>782499.75</v>
      </c>
      <c r="N331" s="18"/>
      <c r="O331"/>
      <c r="P331"/>
      <c r="Q331"/>
    </row>
    <row r="332" spans="1:17" ht="15" customHeight="1" x14ac:dyDescent="0.2">
      <c r="A332" s="30" t="s">
        <v>1170</v>
      </c>
      <c r="B332" s="15" t="s">
        <v>34</v>
      </c>
      <c r="C332" s="15" t="s">
        <v>35</v>
      </c>
      <c r="D332" s="14" t="s">
        <v>1171</v>
      </c>
      <c r="E332" s="15" t="s">
        <v>1172</v>
      </c>
      <c r="F332" s="21" t="s">
        <v>3</v>
      </c>
      <c r="G332" s="14" t="s">
        <v>1173</v>
      </c>
      <c r="H332" s="14" t="s">
        <v>39</v>
      </c>
      <c r="I332" s="14" t="s">
        <v>39</v>
      </c>
      <c r="J332" s="16">
        <v>4458602.8900000006</v>
      </c>
      <c r="K332" s="16">
        <v>5001039.3441405958</v>
      </c>
      <c r="L332" s="17">
        <f t="shared" si="10"/>
        <v>1944932.89</v>
      </c>
      <c r="M332" s="17">
        <f t="shared" si="11"/>
        <v>659915.72</v>
      </c>
      <c r="N332" s="18"/>
      <c r="O332"/>
      <c r="P332"/>
      <c r="Q332"/>
    </row>
    <row r="333" spans="1:17" x14ac:dyDescent="0.2">
      <c r="A333" s="30" t="s">
        <v>1174</v>
      </c>
      <c r="B333" s="15" t="s">
        <v>34</v>
      </c>
      <c r="C333" s="15" t="s">
        <v>416</v>
      </c>
      <c r="D333" s="14" t="s">
        <v>1175</v>
      </c>
      <c r="E333" s="15" t="s">
        <v>1176</v>
      </c>
      <c r="F333" s="21" t="s">
        <v>14</v>
      </c>
      <c r="G333" s="14" t="s">
        <v>1177</v>
      </c>
      <c r="H333" s="14" t="s">
        <v>39</v>
      </c>
      <c r="I333" s="14" t="s">
        <v>39</v>
      </c>
      <c r="J333" s="16">
        <v>3835433.16</v>
      </c>
      <c r="K333" s="16">
        <v>8185419.1812132867</v>
      </c>
      <c r="L333" s="17">
        <f t="shared" si="10"/>
        <v>3183356.48</v>
      </c>
      <c r="M333" s="17">
        <f t="shared" si="11"/>
        <v>1080112.8500000001</v>
      </c>
      <c r="N333" s="18"/>
      <c r="O333"/>
      <c r="P333"/>
      <c r="Q333"/>
    </row>
    <row r="334" spans="1:17" x14ac:dyDescent="0.2">
      <c r="A334" s="30" t="s">
        <v>1178</v>
      </c>
      <c r="B334" s="15" t="s">
        <v>34</v>
      </c>
      <c r="C334" s="15" t="s">
        <v>35</v>
      </c>
      <c r="D334" s="14" t="s">
        <v>1179</v>
      </c>
      <c r="E334" s="15" t="s">
        <v>1180</v>
      </c>
      <c r="F334" s="15" t="s">
        <v>11</v>
      </c>
      <c r="G334" s="14" t="s">
        <v>1181</v>
      </c>
      <c r="H334" s="14" t="s">
        <v>39</v>
      </c>
      <c r="I334" s="14" t="s">
        <v>39</v>
      </c>
      <c r="J334" s="16">
        <v>3851353.95</v>
      </c>
      <c r="K334" s="16">
        <v>4331346.1620875364</v>
      </c>
      <c r="L334" s="17">
        <f t="shared" si="10"/>
        <v>1684485.37</v>
      </c>
      <c r="M334" s="17">
        <f t="shared" si="11"/>
        <v>571545.88</v>
      </c>
      <c r="N334" s="18"/>
      <c r="O334"/>
      <c r="P334"/>
      <c r="Q334"/>
    </row>
    <row r="335" spans="1:17" x14ac:dyDescent="0.2">
      <c r="A335" s="30" t="s">
        <v>1182</v>
      </c>
      <c r="B335" s="15" t="s">
        <v>34</v>
      </c>
      <c r="C335" s="15" t="s">
        <v>35</v>
      </c>
      <c r="D335" s="14" t="s">
        <v>1183</v>
      </c>
      <c r="E335" s="15" t="s">
        <v>618</v>
      </c>
      <c r="F335" s="15" t="s">
        <v>11</v>
      </c>
      <c r="G335" s="14" t="s">
        <v>1184</v>
      </c>
      <c r="H335" s="14" t="s">
        <v>39</v>
      </c>
      <c r="I335" s="14" t="s">
        <v>39</v>
      </c>
      <c r="J335" s="16">
        <v>4536682.3</v>
      </c>
      <c r="K335" s="16">
        <v>5114743.1846184321</v>
      </c>
      <c r="L335" s="17">
        <f t="shared" si="10"/>
        <v>1989152.96</v>
      </c>
      <c r="M335" s="17">
        <f t="shared" si="11"/>
        <v>674919.59</v>
      </c>
      <c r="N335" s="18"/>
      <c r="O335"/>
      <c r="P335"/>
      <c r="Q335"/>
    </row>
    <row r="336" spans="1:17" x14ac:dyDescent="0.2">
      <c r="A336" s="30" t="s">
        <v>1185</v>
      </c>
      <c r="B336" s="15" t="s">
        <v>34</v>
      </c>
      <c r="C336" s="15" t="s">
        <v>416</v>
      </c>
      <c r="D336" s="14" t="s">
        <v>1186</v>
      </c>
      <c r="E336" s="15" t="s">
        <v>1187</v>
      </c>
      <c r="F336" s="15" t="s">
        <v>11</v>
      </c>
      <c r="G336" s="14" t="s">
        <v>1188</v>
      </c>
      <c r="H336" s="14" t="s">
        <v>39</v>
      </c>
      <c r="I336" s="14" t="s">
        <v>39</v>
      </c>
      <c r="J336" s="16">
        <v>5381483.5999999996</v>
      </c>
      <c r="K336" s="16">
        <v>10457668.305224055</v>
      </c>
      <c r="L336" s="17">
        <f t="shared" si="10"/>
        <v>4067047.2</v>
      </c>
      <c r="M336" s="17">
        <f t="shared" si="11"/>
        <v>1379949.11</v>
      </c>
      <c r="N336" s="18"/>
      <c r="O336"/>
      <c r="P336"/>
      <c r="Q336"/>
    </row>
    <row r="337" spans="1:17" x14ac:dyDescent="0.2">
      <c r="A337" s="30" t="s">
        <v>1189</v>
      </c>
      <c r="B337" s="15" t="s">
        <v>34</v>
      </c>
      <c r="C337" s="15" t="s">
        <v>35</v>
      </c>
      <c r="D337" s="14" t="s">
        <v>1190</v>
      </c>
      <c r="E337" s="15" t="s">
        <v>1191</v>
      </c>
      <c r="F337" s="15" t="s">
        <v>11</v>
      </c>
      <c r="G337" s="14" t="s">
        <v>1192</v>
      </c>
      <c r="H337" s="14" t="s">
        <v>39</v>
      </c>
      <c r="I337" s="14" t="s">
        <v>39</v>
      </c>
      <c r="J337" s="16">
        <v>2392748.9500000002</v>
      </c>
      <c r="K337" s="16">
        <v>2674242.798925505</v>
      </c>
      <c r="L337" s="17">
        <f t="shared" si="10"/>
        <v>1040028.36</v>
      </c>
      <c r="M337" s="17">
        <f t="shared" si="11"/>
        <v>352881.62</v>
      </c>
      <c r="N337" s="18"/>
      <c r="O337"/>
      <c r="P337"/>
      <c r="Q337"/>
    </row>
    <row r="338" spans="1:17" x14ac:dyDescent="0.2">
      <c r="A338" s="30" t="s">
        <v>1193</v>
      </c>
      <c r="B338" s="15" t="s">
        <v>34</v>
      </c>
      <c r="C338" s="15" t="s">
        <v>416</v>
      </c>
      <c r="D338" s="14" t="s">
        <v>1194</v>
      </c>
      <c r="E338" s="15" t="s">
        <v>175</v>
      </c>
      <c r="F338" s="15" t="s">
        <v>11</v>
      </c>
      <c r="G338" s="14" t="s">
        <v>1195</v>
      </c>
      <c r="H338" s="14" t="s">
        <v>39</v>
      </c>
      <c r="I338" s="14" t="s">
        <v>39</v>
      </c>
      <c r="J338" s="16">
        <v>26443367.789999999</v>
      </c>
      <c r="K338" s="16">
        <v>58795725.518525392</v>
      </c>
      <c r="L338" s="17">
        <f t="shared" si="10"/>
        <v>22865994.969999999</v>
      </c>
      <c r="M338" s="17">
        <f t="shared" si="11"/>
        <v>7758432.0899999999</v>
      </c>
      <c r="N338" s="18"/>
      <c r="O338"/>
      <c r="P338"/>
      <c r="Q338"/>
    </row>
    <row r="339" spans="1:17" x14ac:dyDescent="0.2">
      <c r="A339" s="30" t="s">
        <v>1196</v>
      </c>
      <c r="B339" s="15" t="s">
        <v>34</v>
      </c>
      <c r="C339" s="15" t="s">
        <v>35</v>
      </c>
      <c r="D339" s="14" t="s">
        <v>1197</v>
      </c>
      <c r="E339" s="15" t="s">
        <v>1198</v>
      </c>
      <c r="F339" s="15" t="s">
        <v>11</v>
      </c>
      <c r="G339" s="14" t="s">
        <v>1199</v>
      </c>
      <c r="H339" s="14" t="s">
        <v>39</v>
      </c>
      <c r="I339" s="14" t="s">
        <v>39</v>
      </c>
      <c r="J339" s="16">
        <v>5947223.6600000001</v>
      </c>
      <c r="K339" s="16">
        <v>6708827.3471685806</v>
      </c>
      <c r="L339" s="17">
        <f t="shared" si="10"/>
        <v>2609101.44</v>
      </c>
      <c r="M339" s="17">
        <f t="shared" si="11"/>
        <v>885268.11</v>
      </c>
      <c r="N339" s="18"/>
      <c r="O339"/>
      <c r="P339"/>
      <c r="Q339"/>
    </row>
    <row r="340" spans="1:17" x14ac:dyDescent="0.2">
      <c r="A340" s="30" t="s">
        <v>1200</v>
      </c>
      <c r="B340" s="15" t="s">
        <v>34</v>
      </c>
      <c r="C340" s="15" t="s">
        <v>35</v>
      </c>
      <c r="D340" s="14" t="s">
        <v>1201</v>
      </c>
      <c r="E340" s="15" t="s">
        <v>524</v>
      </c>
      <c r="F340" s="15" t="s">
        <v>11</v>
      </c>
      <c r="G340" s="14" t="s">
        <v>1202</v>
      </c>
      <c r="H340" s="14" t="s">
        <v>39</v>
      </c>
      <c r="I340" s="14" t="s">
        <v>39</v>
      </c>
      <c r="J340" s="16">
        <v>3486482.74</v>
      </c>
      <c r="K340" s="16">
        <v>3889939.5844607847</v>
      </c>
      <c r="L340" s="17">
        <f t="shared" si="10"/>
        <v>1512819.82</v>
      </c>
      <c r="M340" s="17">
        <f t="shared" si="11"/>
        <v>513299.76</v>
      </c>
      <c r="N340" s="18"/>
      <c r="O340"/>
      <c r="P340"/>
      <c r="Q340"/>
    </row>
    <row r="341" spans="1:17" x14ac:dyDescent="0.2">
      <c r="A341" s="30" t="s">
        <v>1203</v>
      </c>
      <c r="B341" s="15" t="s">
        <v>34</v>
      </c>
      <c r="C341" s="15" t="s">
        <v>416</v>
      </c>
      <c r="D341" s="14" t="s">
        <v>1204</v>
      </c>
      <c r="E341" s="15" t="s">
        <v>4</v>
      </c>
      <c r="F341" s="15" t="s">
        <v>4</v>
      </c>
      <c r="G341" s="14" t="s">
        <v>1205</v>
      </c>
      <c r="H341" s="14" t="s">
        <v>39</v>
      </c>
      <c r="I341" s="14" t="s">
        <v>39</v>
      </c>
      <c r="J341" s="16">
        <v>8247801.9699999997</v>
      </c>
      <c r="K341" s="16">
        <v>17693641.578727335</v>
      </c>
      <c r="L341" s="17">
        <f t="shared" si="10"/>
        <v>6881158.7199999997</v>
      </c>
      <c r="M341" s="17">
        <f t="shared" si="11"/>
        <v>2334777.15</v>
      </c>
      <c r="N341" s="18"/>
      <c r="O341"/>
      <c r="P341"/>
      <c r="Q341"/>
    </row>
    <row r="342" spans="1:17" x14ac:dyDescent="0.2">
      <c r="A342" s="30" t="s">
        <v>1206</v>
      </c>
      <c r="B342" s="15" t="s">
        <v>34</v>
      </c>
      <c r="C342" s="15" t="s">
        <v>35</v>
      </c>
      <c r="D342" s="14" t="s">
        <v>1207</v>
      </c>
      <c r="E342" s="15" t="s">
        <v>1208</v>
      </c>
      <c r="F342" s="21" t="s">
        <v>11</v>
      </c>
      <c r="G342" s="14" t="s">
        <v>1209</v>
      </c>
      <c r="H342" s="14" t="s">
        <v>39</v>
      </c>
      <c r="I342" s="14" t="s">
        <v>39</v>
      </c>
      <c r="J342" s="16">
        <v>3249749.0900000003</v>
      </c>
      <c r="K342" s="16">
        <v>3752683.2890124088</v>
      </c>
      <c r="L342" s="17">
        <f t="shared" si="10"/>
        <v>1459440.06</v>
      </c>
      <c r="M342" s="17">
        <f t="shared" si="11"/>
        <v>495188.01</v>
      </c>
      <c r="N342" s="18"/>
      <c r="O342"/>
      <c r="P342"/>
      <c r="Q342"/>
    </row>
    <row r="343" spans="1:17" x14ac:dyDescent="0.2">
      <c r="A343" s="30" t="s">
        <v>1210</v>
      </c>
      <c r="B343" s="15" t="s">
        <v>34</v>
      </c>
      <c r="C343" s="15" t="s">
        <v>416</v>
      </c>
      <c r="D343" s="14" t="s">
        <v>1211</v>
      </c>
      <c r="E343" s="15" t="s">
        <v>15</v>
      </c>
      <c r="F343" s="15" t="s">
        <v>15</v>
      </c>
      <c r="G343" s="14" t="s">
        <v>1212</v>
      </c>
      <c r="H343" s="14" t="s">
        <v>39</v>
      </c>
      <c r="I343" s="14" t="s">
        <v>39</v>
      </c>
      <c r="J343" s="16">
        <v>1025594.54</v>
      </c>
      <c r="K343" s="16">
        <v>2270049.7584415232</v>
      </c>
      <c r="L343" s="17">
        <f t="shared" si="10"/>
        <v>882835.37</v>
      </c>
      <c r="M343" s="17">
        <f t="shared" si="11"/>
        <v>299546.03999999998</v>
      </c>
      <c r="N343" s="18"/>
      <c r="O343"/>
      <c r="P343"/>
      <c r="Q343"/>
    </row>
    <row r="344" spans="1:17" x14ac:dyDescent="0.2">
      <c r="A344" s="30" t="s">
        <v>1213</v>
      </c>
      <c r="B344" s="15" t="s">
        <v>34</v>
      </c>
      <c r="C344" s="15" t="s">
        <v>35</v>
      </c>
      <c r="D344" s="14" t="s">
        <v>1214</v>
      </c>
      <c r="E344" s="15" t="s">
        <v>421</v>
      </c>
      <c r="F344" s="15" t="s">
        <v>11</v>
      </c>
      <c r="G344" s="14" t="s">
        <v>1215</v>
      </c>
      <c r="H344" s="14" t="s">
        <v>39</v>
      </c>
      <c r="I344" s="14" t="s">
        <v>39</v>
      </c>
      <c r="J344" s="16">
        <v>2674562.42</v>
      </c>
      <c r="K344" s="16">
        <v>3006650.8533517565</v>
      </c>
      <c r="L344" s="17">
        <f t="shared" si="10"/>
        <v>1169303.76</v>
      </c>
      <c r="M344" s="17">
        <f t="shared" si="11"/>
        <v>396744.76</v>
      </c>
      <c r="N344" s="18"/>
      <c r="O344"/>
      <c r="P344"/>
      <c r="Q344"/>
    </row>
    <row r="345" spans="1:17" x14ac:dyDescent="0.2">
      <c r="A345" s="30" t="s">
        <v>1216</v>
      </c>
      <c r="B345" s="15" t="s">
        <v>99</v>
      </c>
      <c r="C345" s="15" t="s">
        <v>35</v>
      </c>
      <c r="D345" s="14" t="s">
        <v>1217</v>
      </c>
      <c r="E345" s="15" t="s">
        <v>1218</v>
      </c>
      <c r="F345" s="15" t="s">
        <v>10</v>
      </c>
      <c r="G345" s="14" t="s">
        <v>1219</v>
      </c>
      <c r="H345" s="14" t="s">
        <v>39</v>
      </c>
      <c r="I345" s="14" t="s">
        <v>39</v>
      </c>
      <c r="J345" s="16">
        <v>1056499.6600000001</v>
      </c>
      <c r="K345" s="16">
        <v>1184074.8462558463</v>
      </c>
      <c r="L345" s="17">
        <f t="shared" si="10"/>
        <v>460493.5</v>
      </c>
      <c r="M345" s="17">
        <f t="shared" si="11"/>
        <v>156245.44</v>
      </c>
      <c r="N345" s="18"/>
      <c r="O345"/>
      <c r="P345"/>
      <c r="Q345"/>
    </row>
    <row r="346" spans="1:17" x14ac:dyDescent="0.2">
      <c r="A346" s="30" t="s">
        <v>1220</v>
      </c>
      <c r="B346" s="15" t="s">
        <v>99</v>
      </c>
      <c r="C346" s="15" t="s">
        <v>35</v>
      </c>
      <c r="D346" s="14" t="s">
        <v>1221</v>
      </c>
      <c r="E346" s="15" t="s">
        <v>1222</v>
      </c>
      <c r="F346" s="21" t="s">
        <v>12</v>
      </c>
      <c r="G346" s="14" t="s">
        <v>1223</v>
      </c>
      <c r="H346" s="14" t="s">
        <v>39</v>
      </c>
      <c r="I346" s="14" t="s">
        <v>39</v>
      </c>
      <c r="J346" s="16">
        <v>1659982.71</v>
      </c>
      <c r="K346" s="16">
        <v>1860123.3695616766</v>
      </c>
      <c r="L346" s="17">
        <f t="shared" si="10"/>
        <v>723412.65</v>
      </c>
      <c r="M346" s="17">
        <f t="shared" si="11"/>
        <v>245453.91</v>
      </c>
      <c r="N346" s="18"/>
      <c r="O346"/>
      <c r="P346"/>
      <c r="Q346"/>
    </row>
    <row r="347" spans="1:17" x14ac:dyDescent="0.2">
      <c r="A347" s="30" t="s">
        <v>1224</v>
      </c>
      <c r="B347" s="15" t="s">
        <v>34</v>
      </c>
      <c r="C347" s="15"/>
      <c r="D347" s="14" t="s">
        <v>1211</v>
      </c>
      <c r="E347" s="15" t="s">
        <v>977</v>
      </c>
      <c r="F347" s="15" t="s">
        <v>15</v>
      </c>
      <c r="G347" s="14" t="s">
        <v>1225</v>
      </c>
      <c r="H347" s="14" t="s">
        <v>39</v>
      </c>
      <c r="I347" s="14" t="s">
        <v>39</v>
      </c>
      <c r="J347" s="16">
        <v>839553</v>
      </c>
      <c r="K347" s="16">
        <v>1934240.5777900289</v>
      </c>
      <c r="L347" s="17">
        <f t="shared" si="10"/>
        <v>752237.25</v>
      </c>
      <c r="M347" s="17">
        <f t="shared" si="11"/>
        <v>255234.09</v>
      </c>
      <c r="N347" s="18"/>
      <c r="O347"/>
      <c r="P347"/>
      <c r="Q347"/>
    </row>
    <row r="348" spans="1:17" x14ac:dyDescent="0.2">
      <c r="A348" s="30" t="s">
        <v>1226</v>
      </c>
      <c r="B348" s="14" t="s">
        <v>34</v>
      </c>
      <c r="C348" s="15"/>
      <c r="D348" s="14" t="s">
        <v>1211</v>
      </c>
      <c r="E348" s="15" t="s">
        <v>15</v>
      </c>
      <c r="F348" s="15" t="s">
        <v>15</v>
      </c>
      <c r="G348" s="14" t="s">
        <v>1227</v>
      </c>
      <c r="H348" s="14" t="s">
        <v>39</v>
      </c>
      <c r="I348" s="14" t="s">
        <v>39</v>
      </c>
      <c r="J348" s="16">
        <v>569571.29</v>
      </c>
      <c r="K348" s="16">
        <v>1312231.5210476799</v>
      </c>
      <c r="L348" s="17">
        <f t="shared" si="10"/>
        <v>510334.36</v>
      </c>
      <c r="M348" s="17">
        <f t="shared" si="11"/>
        <v>173156.44</v>
      </c>
      <c r="N348" s="18"/>
      <c r="O348"/>
      <c r="P348"/>
      <c r="Q348"/>
    </row>
    <row r="349" spans="1:17" x14ac:dyDescent="0.2">
      <c r="A349" s="30" t="s">
        <v>1228</v>
      </c>
      <c r="B349" s="14" t="s">
        <v>34</v>
      </c>
      <c r="C349" s="15" t="s">
        <v>416</v>
      </c>
      <c r="D349" s="14" t="s">
        <v>1229</v>
      </c>
      <c r="E349" s="15" t="s">
        <v>79</v>
      </c>
      <c r="F349" s="15" t="s">
        <v>14</v>
      </c>
      <c r="G349" s="14" t="s">
        <v>1230</v>
      </c>
      <c r="H349" s="14" t="s">
        <v>39</v>
      </c>
      <c r="I349" s="14" t="s">
        <v>39</v>
      </c>
      <c r="J349" s="16">
        <v>4379515.0200000005</v>
      </c>
      <c r="K349" s="16">
        <v>9360272.5007533561</v>
      </c>
      <c r="L349" s="17">
        <f t="shared" si="10"/>
        <v>3640263.67</v>
      </c>
      <c r="M349" s="17">
        <f t="shared" si="11"/>
        <v>1235141.46</v>
      </c>
      <c r="N349" s="18"/>
      <c r="O349"/>
      <c r="P349"/>
      <c r="Q349"/>
    </row>
    <row r="350" spans="1:17" x14ac:dyDescent="0.2">
      <c r="A350" s="30" t="s">
        <v>1226</v>
      </c>
      <c r="B350" s="14" t="s">
        <v>34</v>
      </c>
      <c r="C350" s="15"/>
      <c r="D350" s="14" t="s">
        <v>219</v>
      </c>
      <c r="E350" s="15" t="s">
        <v>1032</v>
      </c>
      <c r="F350" s="21" t="s">
        <v>15</v>
      </c>
      <c r="G350" s="14" t="s">
        <v>1227</v>
      </c>
      <c r="H350" s="14" t="s">
        <v>39</v>
      </c>
      <c r="I350" s="14" t="s">
        <v>39</v>
      </c>
      <c r="J350" s="16">
        <v>835794.42</v>
      </c>
      <c r="K350" s="16">
        <v>1925581.2176081408</v>
      </c>
      <c r="L350" s="17">
        <f t="shared" si="10"/>
        <v>748869.58</v>
      </c>
      <c r="M350" s="17">
        <f t="shared" si="11"/>
        <v>254091.44</v>
      </c>
      <c r="N350" s="18"/>
      <c r="O350"/>
      <c r="P350"/>
      <c r="Q350"/>
    </row>
    <row r="351" spans="1:17" x14ac:dyDescent="0.2">
      <c r="A351" s="30" t="s">
        <v>1231</v>
      </c>
      <c r="B351" s="14" t="s">
        <v>34</v>
      </c>
      <c r="C351" s="15" t="s">
        <v>416</v>
      </c>
      <c r="D351" s="14" t="s">
        <v>51</v>
      </c>
      <c r="E351" s="15" t="s">
        <v>977</v>
      </c>
      <c r="F351" s="15" t="s">
        <v>15</v>
      </c>
      <c r="G351" s="14" t="s">
        <v>1232</v>
      </c>
      <c r="H351" s="14" t="s">
        <v>39</v>
      </c>
      <c r="I351" s="14" t="s">
        <v>39</v>
      </c>
      <c r="J351" s="16">
        <v>5959320.9699999997</v>
      </c>
      <c r="K351" s="16">
        <v>12694953.114087809</v>
      </c>
      <c r="L351" s="17">
        <f t="shared" si="10"/>
        <v>4937140.09</v>
      </c>
      <c r="M351" s="17">
        <f t="shared" si="11"/>
        <v>1675171.63</v>
      </c>
      <c r="N351"/>
      <c r="O351"/>
      <c r="P351"/>
      <c r="Q351"/>
    </row>
    <row r="352" spans="1:17" x14ac:dyDescent="0.2">
      <c r="A352" s="30" t="s">
        <v>1233</v>
      </c>
      <c r="B352" s="14" t="s">
        <v>34</v>
      </c>
      <c r="C352" s="15" t="s">
        <v>35</v>
      </c>
      <c r="D352" s="14" t="s">
        <v>1234</v>
      </c>
      <c r="E352" s="15" t="s">
        <v>1235</v>
      </c>
      <c r="F352" s="15" t="s">
        <v>12</v>
      </c>
      <c r="G352" s="19" t="s">
        <v>1236</v>
      </c>
      <c r="H352" s="14" t="s">
        <v>39</v>
      </c>
      <c r="I352" s="14" t="s">
        <v>39</v>
      </c>
      <c r="J352" s="16">
        <v>1080869.78</v>
      </c>
      <c r="K352" s="16">
        <v>1234946.7460139263</v>
      </c>
      <c r="L352" s="17">
        <f t="shared" si="10"/>
        <v>480277.87</v>
      </c>
      <c r="M352" s="17">
        <f t="shared" si="11"/>
        <v>162958.28</v>
      </c>
      <c r="N352"/>
      <c r="O352"/>
      <c r="P352"/>
      <c r="Q352"/>
    </row>
    <row r="353" spans="1:17" x14ac:dyDescent="0.2">
      <c r="A353" s="30" t="s">
        <v>1237</v>
      </c>
      <c r="B353" s="14" t="s">
        <v>1238</v>
      </c>
      <c r="C353" s="14"/>
      <c r="D353" s="14" t="s">
        <v>1239</v>
      </c>
      <c r="E353" s="21" t="s">
        <v>371</v>
      </c>
      <c r="F353" s="15" t="s">
        <v>12</v>
      </c>
      <c r="G353" s="14" t="s">
        <v>1240</v>
      </c>
      <c r="H353" s="14" t="s">
        <v>39</v>
      </c>
      <c r="I353" s="14"/>
      <c r="J353" s="16">
        <v>841795.44000000006</v>
      </c>
      <c r="K353" s="16">
        <v>1660207.1926414245</v>
      </c>
      <c r="L353" s="17">
        <f t="shared" si="10"/>
        <v>645664.1</v>
      </c>
      <c r="M353" s="17">
        <f t="shared" si="11"/>
        <v>219073.82</v>
      </c>
      <c r="N353"/>
      <c r="O353"/>
      <c r="P353"/>
      <c r="Q353"/>
    </row>
    <row r="354" spans="1:17" x14ac:dyDescent="0.2">
      <c r="A354" s="30" t="s">
        <v>1241</v>
      </c>
      <c r="B354" s="14" t="s">
        <v>1238</v>
      </c>
      <c r="C354" s="14"/>
      <c r="D354" s="14" t="s">
        <v>1242</v>
      </c>
      <c r="E354" s="21" t="s">
        <v>745</v>
      </c>
      <c r="F354" s="15" t="s">
        <v>9</v>
      </c>
      <c r="G354" s="14" t="s">
        <v>1243</v>
      </c>
      <c r="H354" s="14" t="s">
        <v>39</v>
      </c>
      <c r="I354" s="14"/>
      <c r="J354" s="16">
        <v>807173.55</v>
      </c>
      <c r="K354" s="16">
        <v>1633592.4778658811</v>
      </c>
      <c r="L354" s="17">
        <f t="shared" si="10"/>
        <v>635313.48</v>
      </c>
      <c r="M354" s="17">
        <f t="shared" si="11"/>
        <v>215561.86</v>
      </c>
      <c r="N354"/>
      <c r="O354"/>
      <c r="P354"/>
      <c r="Q354"/>
    </row>
    <row r="355" spans="1:17" x14ac:dyDescent="0.2">
      <c r="A355" s="30" t="s">
        <v>1244</v>
      </c>
      <c r="B355" s="14" t="s">
        <v>1238</v>
      </c>
      <c r="C355" s="14"/>
      <c r="D355" s="14" t="s">
        <v>1245</v>
      </c>
      <c r="E355" s="21" t="s">
        <v>5</v>
      </c>
      <c r="F355" s="15" t="s">
        <v>5</v>
      </c>
      <c r="G355" s="14" t="s">
        <v>1246</v>
      </c>
      <c r="H355" s="14" t="s">
        <v>39</v>
      </c>
      <c r="I355" s="14"/>
      <c r="J355" s="16">
        <v>3300266.62</v>
      </c>
      <c r="K355" s="16">
        <v>6542740.0637753094</v>
      </c>
      <c r="L355" s="17">
        <f t="shared" si="10"/>
        <v>2544509.14</v>
      </c>
      <c r="M355" s="17">
        <f t="shared" si="11"/>
        <v>863351.95</v>
      </c>
      <c r="N355"/>
      <c r="O355"/>
      <c r="P355"/>
      <c r="Q355"/>
    </row>
    <row r="356" spans="1:17" ht="15" customHeight="1" x14ac:dyDescent="0.2">
      <c r="A356" s="30" t="s">
        <v>1247</v>
      </c>
      <c r="B356" s="14" t="s">
        <v>1238</v>
      </c>
      <c r="C356" s="14"/>
      <c r="D356" s="14" t="s">
        <v>1248</v>
      </c>
      <c r="E356" s="21" t="s">
        <v>9</v>
      </c>
      <c r="F356" s="15" t="s">
        <v>9</v>
      </c>
      <c r="G356" s="14" t="s">
        <v>1249</v>
      </c>
      <c r="H356" s="14" t="s">
        <v>39</v>
      </c>
      <c r="I356" s="14"/>
      <c r="J356" s="16">
        <v>4102107.31</v>
      </c>
      <c r="K356" s="16">
        <v>8247711.6077478454</v>
      </c>
      <c r="L356" s="17">
        <f t="shared" si="10"/>
        <v>3207582.36</v>
      </c>
      <c r="M356" s="17">
        <f t="shared" si="11"/>
        <v>1088332.69</v>
      </c>
      <c r="N356"/>
      <c r="O356"/>
      <c r="P356"/>
      <c r="Q356"/>
    </row>
    <row r="357" spans="1:17" x14ac:dyDescent="0.2">
      <c r="A357" s="30" t="s">
        <v>1250</v>
      </c>
      <c r="B357" s="14" t="s">
        <v>1238</v>
      </c>
      <c r="C357" s="22"/>
      <c r="D357" s="14" t="s">
        <v>1251</v>
      </c>
      <c r="E357" s="21" t="s">
        <v>3</v>
      </c>
      <c r="F357" s="15" t="s">
        <v>3</v>
      </c>
      <c r="G357" s="14" t="s">
        <v>1252</v>
      </c>
      <c r="H357" s="14" t="s">
        <v>39</v>
      </c>
      <c r="I357" s="14"/>
      <c r="J357" s="16">
        <v>695231.88</v>
      </c>
      <c r="K357" s="16">
        <v>1375863.520162716</v>
      </c>
      <c r="L357" s="17">
        <f t="shared" si="10"/>
        <v>535081.21</v>
      </c>
      <c r="M357" s="17">
        <f t="shared" si="11"/>
        <v>181553.05</v>
      </c>
      <c r="N357"/>
      <c r="O357"/>
      <c r="P357"/>
      <c r="Q357"/>
    </row>
    <row r="358" spans="1:17" x14ac:dyDescent="0.2">
      <c r="A358" s="30" t="s">
        <v>1253</v>
      </c>
      <c r="B358" s="14" t="s">
        <v>1238</v>
      </c>
      <c r="C358" s="22"/>
      <c r="D358" s="14" t="s">
        <v>1254</v>
      </c>
      <c r="E358" s="21" t="s">
        <v>3</v>
      </c>
      <c r="F358" s="15" t="s">
        <v>3</v>
      </c>
      <c r="G358" s="14" t="s">
        <v>1255</v>
      </c>
      <c r="H358" s="14" t="s">
        <v>39</v>
      </c>
      <c r="I358" s="14"/>
      <c r="J358" s="16">
        <v>3746456.46</v>
      </c>
      <c r="K358" s="16">
        <v>7653307.4121672399</v>
      </c>
      <c r="L358" s="17">
        <f t="shared" si="10"/>
        <v>2976415.16</v>
      </c>
      <c r="M358" s="17">
        <f t="shared" si="11"/>
        <v>1009897.66</v>
      </c>
      <c r="N358"/>
      <c r="O358"/>
      <c r="P358"/>
      <c r="Q358"/>
    </row>
    <row r="359" spans="1:17" x14ac:dyDescent="0.2">
      <c r="A359" s="30" t="s">
        <v>1256</v>
      </c>
      <c r="B359" s="14" t="s">
        <v>1238</v>
      </c>
      <c r="C359" s="22"/>
      <c r="D359" s="14" t="s">
        <v>167</v>
      </c>
      <c r="E359" s="21" t="s">
        <v>168</v>
      </c>
      <c r="F359" s="15" t="s">
        <v>6</v>
      </c>
      <c r="G359" s="14" t="s">
        <v>1257</v>
      </c>
      <c r="H359" s="14" t="s">
        <v>39</v>
      </c>
      <c r="I359" s="14"/>
      <c r="J359" s="16">
        <v>1341900.67</v>
      </c>
      <c r="K359" s="16">
        <v>2649897.382601738</v>
      </c>
      <c r="L359" s="17">
        <f t="shared" si="10"/>
        <v>1030560.29</v>
      </c>
      <c r="M359" s="17">
        <f t="shared" si="11"/>
        <v>349669.1</v>
      </c>
      <c r="N359"/>
      <c r="O359"/>
      <c r="P359"/>
      <c r="Q359"/>
    </row>
    <row r="360" spans="1:17" ht="15" customHeight="1" x14ac:dyDescent="0.2">
      <c r="A360" s="30" t="s">
        <v>1258</v>
      </c>
      <c r="B360" s="14" t="s">
        <v>1238</v>
      </c>
      <c r="C360" s="22"/>
      <c r="D360" s="14" t="s">
        <v>1259</v>
      </c>
      <c r="E360" s="21" t="s">
        <v>6</v>
      </c>
      <c r="F360" s="15" t="s">
        <v>6</v>
      </c>
      <c r="G360" s="19" t="s">
        <v>1260</v>
      </c>
      <c r="H360" s="14" t="s">
        <v>39</v>
      </c>
      <c r="I360" s="14"/>
      <c r="J360" s="16">
        <v>13976223.84</v>
      </c>
      <c r="K360" s="16">
        <v>17401701.179420464</v>
      </c>
      <c r="L360" s="17">
        <f t="shared" si="10"/>
        <v>6767621.4199999999</v>
      </c>
      <c r="M360" s="17">
        <f t="shared" si="11"/>
        <v>2296253.94</v>
      </c>
      <c r="O360"/>
      <c r="P360"/>
      <c r="Q360"/>
    </row>
    <row r="361" spans="1:17" ht="15" customHeight="1" x14ac:dyDescent="0.2">
      <c r="A361" s="30" t="s">
        <v>1261</v>
      </c>
      <c r="B361" s="14" t="s">
        <v>1238</v>
      </c>
      <c r="C361" s="22"/>
      <c r="D361" s="14" t="s">
        <v>1262</v>
      </c>
      <c r="E361" s="21" t="s">
        <v>193</v>
      </c>
      <c r="F361" s="15" t="s">
        <v>10</v>
      </c>
      <c r="G361" s="14" t="s">
        <v>1263</v>
      </c>
      <c r="H361" s="14" t="s">
        <v>39</v>
      </c>
      <c r="I361" s="14"/>
      <c r="J361" s="16">
        <v>11175983.289999999</v>
      </c>
      <c r="K361" s="16">
        <v>22684027.540432937</v>
      </c>
      <c r="L361" s="17">
        <f t="shared" si="10"/>
        <v>8821948.4499999993</v>
      </c>
      <c r="M361" s="17">
        <f t="shared" si="11"/>
        <v>2993287.1</v>
      </c>
    </row>
    <row r="362" spans="1:17" ht="15" customHeight="1" x14ac:dyDescent="0.2">
      <c r="A362" s="30" t="s">
        <v>1264</v>
      </c>
      <c r="B362" s="14" t="s">
        <v>1238</v>
      </c>
      <c r="C362" s="22"/>
      <c r="D362" s="14" t="s">
        <v>1265</v>
      </c>
      <c r="E362" s="21" t="s">
        <v>4</v>
      </c>
      <c r="F362" s="15" t="s">
        <v>4</v>
      </c>
      <c r="G362" s="14" t="s">
        <v>1266</v>
      </c>
      <c r="H362" s="14" t="s">
        <v>39</v>
      </c>
      <c r="I362" s="14"/>
      <c r="J362" s="16">
        <v>3101538.83</v>
      </c>
      <c r="K362" s="16">
        <v>4004496.4877925497</v>
      </c>
      <c r="L362" s="17">
        <f t="shared" si="10"/>
        <v>1557371.65</v>
      </c>
      <c r="M362" s="17">
        <f t="shared" si="11"/>
        <v>528416.19999999995</v>
      </c>
    </row>
    <row r="363" spans="1:17" ht="15" customHeight="1" x14ac:dyDescent="0.2">
      <c r="A363" s="30" t="s">
        <v>1267</v>
      </c>
      <c r="B363" s="14" t="s">
        <v>1238</v>
      </c>
      <c r="C363" s="22"/>
      <c r="D363" s="14" t="s">
        <v>1268</v>
      </c>
      <c r="E363" s="21" t="s">
        <v>14</v>
      </c>
      <c r="F363" s="15" t="s">
        <v>14</v>
      </c>
      <c r="G363" s="14" t="s">
        <v>1269</v>
      </c>
      <c r="H363" s="14" t="s">
        <v>39</v>
      </c>
      <c r="I363" s="14"/>
      <c r="J363" s="16">
        <v>79679.97</v>
      </c>
      <c r="K363" s="16">
        <v>160034.43621855351</v>
      </c>
      <c r="L363" s="17">
        <f t="shared" si="10"/>
        <v>62238.31</v>
      </c>
      <c r="M363" s="17">
        <f t="shared" si="11"/>
        <v>21117.45</v>
      </c>
    </row>
    <row r="364" spans="1:17" ht="15" customHeight="1" x14ac:dyDescent="0.2">
      <c r="A364" s="30" t="s">
        <v>1270</v>
      </c>
      <c r="B364" s="14" t="s">
        <v>1238</v>
      </c>
      <c r="C364" s="22"/>
      <c r="D364" s="14" t="s">
        <v>1271</v>
      </c>
      <c r="E364" s="15" t="s">
        <v>506</v>
      </c>
      <c r="F364" s="15" t="s">
        <v>10</v>
      </c>
      <c r="G364" s="14" t="s">
        <v>1272</v>
      </c>
      <c r="H364" s="14" t="s">
        <v>39</v>
      </c>
      <c r="I364" s="14"/>
      <c r="J364" s="16">
        <v>47692.82</v>
      </c>
      <c r="K364" s="16">
        <v>0</v>
      </c>
      <c r="L364" s="17">
        <f t="shared" si="10"/>
        <v>0</v>
      </c>
      <c r="M364" s="17">
        <f t="shared" si="11"/>
        <v>0</v>
      </c>
    </row>
    <row r="365" spans="1:17" ht="15" customHeight="1" x14ac:dyDescent="0.2">
      <c r="A365" s="30" t="s">
        <v>1273</v>
      </c>
      <c r="B365" s="15" t="s">
        <v>99</v>
      </c>
      <c r="C365" s="15" t="s">
        <v>35</v>
      </c>
      <c r="D365" s="14" t="s">
        <v>1274</v>
      </c>
      <c r="E365" s="15" t="s">
        <v>1275</v>
      </c>
      <c r="F365" s="15" t="s">
        <v>10</v>
      </c>
      <c r="G365" s="19" t="s">
        <v>1276</v>
      </c>
      <c r="H365" s="14" t="s">
        <v>39</v>
      </c>
      <c r="I365" s="14" t="s">
        <v>39</v>
      </c>
      <c r="J365" s="16">
        <v>1630900.4</v>
      </c>
      <c r="K365" s="16">
        <v>1836218.7488952833</v>
      </c>
      <c r="L365" s="17">
        <f t="shared" si="10"/>
        <v>714116</v>
      </c>
      <c r="M365" s="17">
        <f t="shared" si="11"/>
        <v>242299.55</v>
      </c>
    </row>
    <row r="366" spans="1:17" ht="15" customHeight="1" x14ac:dyDescent="0.2">
      <c r="A366" s="30" t="s">
        <v>1277</v>
      </c>
      <c r="B366" s="15" t="s">
        <v>34</v>
      </c>
      <c r="C366" s="15"/>
      <c r="D366" s="14" t="s">
        <v>1278</v>
      </c>
      <c r="E366" s="15" t="s">
        <v>3</v>
      </c>
      <c r="F366" s="15" t="s">
        <v>3</v>
      </c>
      <c r="G366" s="19" t="s">
        <v>1279</v>
      </c>
      <c r="H366" s="14" t="s">
        <v>39</v>
      </c>
      <c r="I366" s="14" t="s">
        <v>39</v>
      </c>
      <c r="J366" s="16">
        <v>21127613.580000002</v>
      </c>
      <c r="K366" s="16">
        <v>45651481.863400191</v>
      </c>
      <c r="L366" s="17">
        <f t="shared" si="10"/>
        <v>17754123.199999999</v>
      </c>
      <c r="M366" s="17">
        <f t="shared" si="11"/>
        <v>6023974</v>
      </c>
    </row>
    <row r="367" spans="1:17" ht="15" customHeight="1" x14ac:dyDescent="0.2">
      <c r="A367" s="30" t="s">
        <v>1280</v>
      </c>
      <c r="B367" s="15" t="s">
        <v>34</v>
      </c>
      <c r="C367" s="15"/>
      <c r="D367" s="14" t="s">
        <v>1281</v>
      </c>
      <c r="E367" s="15" t="s">
        <v>86</v>
      </c>
      <c r="F367" s="15" t="s">
        <v>11</v>
      </c>
      <c r="G367" s="14" t="s">
        <v>1282</v>
      </c>
      <c r="H367" s="14" t="s">
        <v>39</v>
      </c>
      <c r="I367" s="14" t="s">
        <v>39</v>
      </c>
      <c r="J367" s="16">
        <v>433100.67</v>
      </c>
      <c r="K367" s="16">
        <v>997817.75002918404</v>
      </c>
      <c r="L367" s="17">
        <f t="shared" si="10"/>
        <v>388057.04</v>
      </c>
      <c r="M367" s="17">
        <f t="shared" si="11"/>
        <v>131667.75</v>
      </c>
    </row>
    <row r="368" spans="1:17" ht="15" customHeight="1" x14ac:dyDescent="0.2">
      <c r="A368" s="30" t="s">
        <v>1283</v>
      </c>
      <c r="B368" s="15" t="s">
        <v>34</v>
      </c>
      <c r="C368" s="15" t="s">
        <v>35</v>
      </c>
      <c r="D368" s="14" t="s">
        <v>1284</v>
      </c>
      <c r="E368" s="15" t="s">
        <v>1285</v>
      </c>
      <c r="F368" s="15" t="s">
        <v>10</v>
      </c>
      <c r="G368" s="14" t="s">
        <v>1282</v>
      </c>
      <c r="H368" s="14" t="s">
        <v>39</v>
      </c>
      <c r="I368" s="14" t="s">
        <v>39</v>
      </c>
      <c r="J368" s="16">
        <v>1450748.57</v>
      </c>
      <c r="K368" s="16">
        <v>1619132.4000350465</v>
      </c>
      <c r="L368" s="17">
        <f t="shared" si="10"/>
        <v>629689.87</v>
      </c>
      <c r="M368" s="17">
        <f t="shared" si="11"/>
        <v>213653.77</v>
      </c>
    </row>
    <row r="369" spans="1:17" ht="15" customHeight="1" x14ac:dyDescent="0.2">
      <c r="A369" s="30" t="s">
        <v>1286</v>
      </c>
      <c r="B369" s="15" t="s">
        <v>34</v>
      </c>
      <c r="C369" s="15" t="s">
        <v>35</v>
      </c>
      <c r="D369" s="14" t="s">
        <v>1287</v>
      </c>
      <c r="E369" s="15" t="s">
        <v>1288</v>
      </c>
      <c r="F369" s="15" t="s">
        <v>12</v>
      </c>
      <c r="G369" s="19" t="s">
        <v>1289</v>
      </c>
      <c r="H369" s="14" t="s">
        <v>39</v>
      </c>
      <c r="I369" s="14" t="s">
        <v>39</v>
      </c>
      <c r="J369" s="16">
        <v>23620927.469999999</v>
      </c>
      <c r="K369" s="16">
        <v>26237252.946603611</v>
      </c>
      <c r="L369" s="17">
        <f t="shared" si="10"/>
        <v>10203818.189999999</v>
      </c>
      <c r="M369" s="17">
        <f t="shared" si="11"/>
        <v>3462155.51</v>
      </c>
    </row>
    <row r="370" spans="1:17" ht="15" customHeight="1" x14ac:dyDescent="0.2">
      <c r="A370" s="30" t="s">
        <v>1290</v>
      </c>
      <c r="B370" s="15" t="s">
        <v>34</v>
      </c>
      <c r="C370" s="15" t="s">
        <v>35</v>
      </c>
      <c r="D370" s="14" t="s">
        <v>1291</v>
      </c>
      <c r="E370" s="15" t="s">
        <v>1292</v>
      </c>
      <c r="F370" s="15" t="s">
        <v>10</v>
      </c>
      <c r="G370" s="19" t="s">
        <v>1293</v>
      </c>
      <c r="H370" s="14" t="s">
        <v>39</v>
      </c>
      <c r="I370" s="14" t="s">
        <v>39</v>
      </c>
      <c r="J370" s="16">
        <v>896299.55</v>
      </c>
      <c r="K370" s="16">
        <v>892253.88351644168</v>
      </c>
      <c r="L370" s="17">
        <f t="shared" si="10"/>
        <v>347002.65</v>
      </c>
      <c r="M370" s="17">
        <f t="shared" si="11"/>
        <v>117737.99</v>
      </c>
      <c r="N370" s="18"/>
      <c r="O370"/>
      <c r="P370"/>
      <c r="Q370"/>
    </row>
    <row r="371" spans="1:17" ht="15" customHeight="1" x14ac:dyDescent="0.2">
      <c r="A371" s="30" t="s">
        <v>1294</v>
      </c>
      <c r="B371" s="15" t="s">
        <v>34</v>
      </c>
      <c r="C371" s="15" t="s">
        <v>416</v>
      </c>
      <c r="D371" s="14" t="s">
        <v>1295</v>
      </c>
      <c r="E371" s="15" t="s">
        <v>9</v>
      </c>
      <c r="F371" s="15" t="s">
        <v>9</v>
      </c>
      <c r="G371" s="14" t="s">
        <v>1296</v>
      </c>
      <c r="H371" s="14" t="s">
        <v>39</v>
      </c>
      <c r="I371" s="14" t="s">
        <v>39</v>
      </c>
      <c r="J371" s="16">
        <v>394109.05</v>
      </c>
      <c r="K371" s="16">
        <v>907985.21575710725</v>
      </c>
      <c r="L371" s="17">
        <f t="shared" si="10"/>
        <v>353120.65</v>
      </c>
      <c r="M371" s="17">
        <f t="shared" si="11"/>
        <v>119813.83</v>
      </c>
      <c r="N371" s="18"/>
      <c r="O371"/>
      <c r="P371"/>
      <c r="Q371"/>
    </row>
    <row r="372" spans="1:17" ht="15.6" customHeight="1" x14ac:dyDescent="0.2">
      <c r="A372" s="30" t="s">
        <v>1297</v>
      </c>
      <c r="B372" s="15" t="s">
        <v>34</v>
      </c>
      <c r="C372" s="15" t="s">
        <v>416</v>
      </c>
      <c r="D372" s="14" t="s">
        <v>1298</v>
      </c>
      <c r="E372" s="15" t="s">
        <v>6</v>
      </c>
      <c r="F372" s="15" t="s">
        <v>6</v>
      </c>
      <c r="G372" s="14" t="s">
        <v>1299</v>
      </c>
      <c r="H372" s="14" t="s">
        <v>39</v>
      </c>
      <c r="I372" s="14" t="s">
        <v>39</v>
      </c>
      <c r="J372" s="16">
        <v>12674542.57</v>
      </c>
      <c r="K372" s="16">
        <v>21801518.282922935</v>
      </c>
      <c r="L372" s="17">
        <f t="shared" si="10"/>
        <v>8478735.5299999993</v>
      </c>
      <c r="M372" s="17">
        <f t="shared" si="11"/>
        <v>2876834.96</v>
      </c>
      <c r="N372" s="18"/>
      <c r="O372"/>
      <c r="P372"/>
      <c r="Q372"/>
    </row>
    <row r="373" spans="1:17" ht="15" customHeight="1" x14ac:dyDescent="0.2">
      <c r="A373" s="30" t="s">
        <v>1300</v>
      </c>
      <c r="B373" s="15" t="s">
        <v>34</v>
      </c>
      <c r="C373" s="15" t="s">
        <v>416</v>
      </c>
      <c r="D373" s="14" t="s">
        <v>1301</v>
      </c>
      <c r="E373" s="15" t="s">
        <v>96</v>
      </c>
      <c r="F373" s="15" t="s">
        <v>4</v>
      </c>
      <c r="G373" s="14" t="s">
        <v>1302</v>
      </c>
      <c r="H373" s="14" t="s">
        <v>39</v>
      </c>
      <c r="I373" s="14" t="s">
        <v>39</v>
      </c>
      <c r="J373" s="16">
        <v>1688541.5</v>
      </c>
      <c r="K373" s="16">
        <v>3656358.0896471548</v>
      </c>
      <c r="L373" s="17">
        <f t="shared" si="10"/>
        <v>1421978.63</v>
      </c>
      <c r="M373" s="17">
        <f t="shared" si="11"/>
        <v>482477.34</v>
      </c>
      <c r="N373" s="18"/>
      <c r="O373"/>
      <c r="P373"/>
      <c r="Q373"/>
    </row>
    <row r="374" spans="1:17" ht="15" customHeight="1" x14ac:dyDescent="0.2">
      <c r="A374" s="30" t="s">
        <v>1303</v>
      </c>
      <c r="B374" s="15" t="s">
        <v>34</v>
      </c>
      <c r="C374" s="15"/>
      <c r="D374" s="14" t="s">
        <v>1304</v>
      </c>
      <c r="E374" s="15" t="s">
        <v>175</v>
      </c>
      <c r="F374" s="15" t="s">
        <v>11</v>
      </c>
      <c r="G374" s="14" t="s">
        <v>1305</v>
      </c>
      <c r="H374" s="14" t="s">
        <v>39</v>
      </c>
      <c r="I374" s="14" t="s">
        <v>39</v>
      </c>
      <c r="J374" s="16">
        <v>280495.21000000002</v>
      </c>
      <c r="K374" s="16">
        <v>646231.05876163824</v>
      </c>
      <c r="L374" s="17">
        <f t="shared" si="10"/>
        <v>251322.96</v>
      </c>
      <c r="M374" s="17">
        <f t="shared" si="11"/>
        <v>85273.88</v>
      </c>
      <c r="N374" s="18"/>
      <c r="O374"/>
      <c r="P374"/>
      <c r="Q374"/>
    </row>
    <row r="375" spans="1:17" ht="15" customHeight="1" x14ac:dyDescent="0.2">
      <c r="A375" s="30" t="s">
        <v>1306</v>
      </c>
      <c r="B375" s="15" t="s">
        <v>34</v>
      </c>
      <c r="C375" s="15"/>
      <c r="D375" s="14" t="s">
        <v>1307</v>
      </c>
      <c r="E375" s="15" t="s">
        <v>175</v>
      </c>
      <c r="F375" s="15" t="s">
        <v>11</v>
      </c>
      <c r="G375" s="14" t="s">
        <v>1308</v>
      </c>
      <c r="H375" s="14" t="s">
        <v>39</v>
      </c>
      <c r="I375" s="14" t="s">
        <v>39</v>
      </c>
      <c r="J375" s="16">
        <v>245692.49</v>
      </c>
      <c r="K375" s="16">
        <v>566049.2973331816</v>
      </c>
      <c r="L375" s="17">
        <f t="shared" si="10"/>
        <v>220139.81</v>
      </c>
      <c r="M375" s="17">
        <f t="shared" si="11"/>
        <v>74693.429999999993</v>
      </c>
      <c r="N375" s="18"/>
      <c r="O375"/>
      <c r="P375"/>
      <c r="Q375"/>
    </row>
    <row r="376" spans="1:17" x14ac:dyDescent="0.2">
      <c r="A376" s="30" t="s">
        <v>1309</v>
      </c>
      <c r="B376" s="15" t="s">
        <v>34</v>
      </c>
      <c r="C376" s="15" t="s">
        <v>35</v>
      </c>
      <c r="D376" s="14" t="s">
        <v>1310</v>
      </c>
      <c r="E376" s="15" t="s">
        <v>768</v>
      </c>
      <c r="F376" s="15" t="s">
        <v>12</v>
      </c>
      <c r="G376" s="14" t="s">
        <v>1311</v>
      </c>
      <c r="H376" s="14" t="s">
        <v>39</v>
      </c>
      <c r="I376" s="14" t="s">
        <v>39</v>
      </c>
      <c r="J376" s="16">
        <v>5741671.1699999999</v>
      </c>
      <c r="K376" s="16">
        <v>6451173.1784248259</v>
      </c>
      <c r="L376" s="17">
        <f t="shared" si="10"/>
        <v>2508898.2599999998</v>
      </c>
      <c r="M376" s="17">
        <f t="shared" si="11"/>
        <v>851269.17</v>
      </c>
      <c r="N376" s="18"/>
      <c r="O376"/>
      <c r="P376"/>
      <c r="Q376"/>
    </row>
    <row r="377" spans="1:17" ht="15.6" customHeight="1" x14ac:dyDescent="0.2">
      <c r="A377" s="30" t="s">
        <v>1312</v>
      </c>
      <c r="B377" s="14" t="s">
        <v>34</v>
      </c>
      <c r="C377" s="15" t="s">
        <v>416</v>
      </c>
      <c r="D377" s="14" t="s">
        <v>1313</v>
      </c>
      <c r="E377" s="15" t="s">
        <v>9</v>
      </c>
      <c r="F377" s="15" t="s">
        <v>9</v>
      </c>
      <c r="G377" s="14" t="s">
        <v>1314</v>
      </c>
      <c r="H377" s="14" t="s">
        <v>39</v>
      </c>
      <c r="I377" s="14" t="s">
        <v>39</v>
      </c>
      <c r="J377" s="16">
        <v>14435336.470000001</v>
      </c>
      <c r="K377" s="16">
        <v>30756802.517557226</v>
      </c>
      <c r="L377" s="17">
        <f t="shared" si="10"/>
        <v>11961496.949999999</v>
      </c>
      <c r="M377" s="17">
        <f t="shared" si="11"/>
        <v>4058535.91</v>
      </c>
      <c r="N377" s="18"/>
      <c r="O377"/>
      <c r="P377"/>
      <c r="Q377"/>
    </row>
    <row r="378" spans="1:17" ht="15.6" customHeight="1" x14ac:dyDescent="0.2">
      <c r="A378" s="30" t="s">
        <v>1315</v>
      </c>
      <c r="B378" s="14" t="s">
        <v>34</v>
      </c>
      <c r="C378" s="15" t="s">
        <v>416</v>
      </c>
      <c r="D378" s="14" t="s">
        <v>505</v>
      </c>
      <c r="E378" s="15" t="s">
        <v>506</v>
      </c>
      <c r="F378" s="15" t="s">
        <v>10</v>
      </c>
      <c r="G378" s="14" t="s">
        <v>1316</v>
      </c>
      <c r="H378" s="15" t="s">
        <v>39</v>
      </c>
      <c r="I378" s="14" t="s">
        <v>39</v>
      </c>
      <c r="J378" s="16">
        <v>1772326.95</v>
      </c>
      <c r="K378" s="16">
        <v>3817361.5326140672</v>
      </c>
      <c r="L378" s="17">
        <f t="shared" si="10"/>
        <v>1484593.8</v>
      </c>
      <c r="M378" s="17">
        <f t="shared" si="11"/>
        <v>503722.67</v>
      </c>
      <c r="N378" s="18"/>
      <c r="O378"/>
      <c r="P378"/>
      <c r="Q378"/>
    </row>
    <row r="379" spans="1:17" ht="15.6" customHeight="1" x14ac:dyDescent="0.2">
      <c r="A379" s="30" t="s">
        <v>1317</v>
      </c>
      <c r="B379" s="15" t="s">
        <v>99</v>
      </c>
      <c r="C379" s="15" t="s">
        <v>416</v>
      </c>
      <c r="D379" s="14" t="s">
        <v>1318</v>
      </c>
      <c r="E379" s="15" t="s">
        <v>1319</v>
      </c>
      <c r="F379" s="15" t="s">
        <v>8</v>
      </c>
      <c r="G379" s="14" t="s">
        <v>1320</v>
      </c>
      <c r="H379" s="14" t="s">
        <v>39</v>
      </c>
      <c r="I379" s="14" t="s">
        <v>39</v>
      </c>
      <c r="J379" s="16">
        <v>2993673.38</v>
      </c>
      <c r="K379" s="16">
        <v>6280817.0888070473</v>
      </c>
      <c r="L379" s="17">
        <f t="shared" si="10"/>
        <v>2442645.7999999998</v>
      </c>
      <c r="M379" s="17">
        <f t="shared" si="11"/>
        <v>828789.71</v>
      </c>
      <c r="N379" s="18"/>
      <c r="O379"/>
      <c r="P379"/>
      <c r="Q379"/>
    </row>
    <row r="380" spans="1:17" ht="15.6" customHeight="1" x14ac:dyDescent="0.2">
      <c r="A380" s="30" t="s">
        <v>1321</v>
      </c>
      <c r="B380" s="15" t="s">
        <v>34</v>
      </c>
      <c r="C380" s="15" t="s">
        <v>35</v>
      </c>
      <c r="D380" s="14" t="s">
        <v>1322</v>
      </c>
      <c r="E380" s="15" t="s">
        <v>451</v>
      </c>
      <c r="F380" s="15" t="s">
        <v>12</v>
      </c>
      <c r="G380" s="14" t="s">
        <v>1323</v>
      </c>
      <c r="H380" s="14" t="s">
        <v>39</v>
      </c>
      <c r="I380" s="14" t="s">
        <v>39</v>
      </c>
      <c r="J380" s="16">
        <v>586369.14</v>
      </c>
      <c r="K380" s="16">
        <v>680427</v>
      </c>
      <c r="L380" s="17">
        <f t="shared" si="10"/>
        <v>264621.96000000002</v>
      </c>
      <c r="M380" s="17">
        <f t="shared" si="11"/>
        <v>89786.23</v>
      </c>
      <c r="N380" s="18"/>
      <c r="O380"/>
      <c r="P380"/>
      <c r="Q380"/>
    </row>
    <row r="381" spans="1:17" ht="15.6" customHeight="1" x14ac:dyDescent="0.2">
      <c r="A381" s="30" t="s">
        <v>1324</v>
      </c>
      <c r="B381" s="15" t="s">
        <v>34</v>
      </c>
      <c r="C381" s="14"/>
      <c r="D381" s="14" t="s">
        <v>636</v>
      </c>
      <c r="E381" s="15" t="s">
        <v>477</v>
      </c>
      <c r="F381" s="15" t="s">
        <v>4</v>
      </c>
      <c r="G381" s="14" t="s">
        <v>1325</v>
      </c>
      <c r="H381" s="14" t="s">
        <v>39</v>
      </c>
      <c r="I381" s="14" t="s">
        <v>39</v>
      </c>
      <c r="J381" s="16">
        <v>1124229.99</v>
      </c>
      <c r="K381" s="16">
        <v>2590106</v>
      </c>
      <c r="L381" s="17">
        <f t="shared" si="10"/>
        <v>1007307.08</v>
      </c>
      <c r="M381" s="17">
        <f t="shared" si="11"/>
        <v>341779.29</v>
      </c>
      <c r="N381" s="18"/>
      <c r="O381"/>
      <c r="P381"/>
      <c r="Q381"/>
    </row>
    <row r="382" spans="1:17" ht="15.6" customHeight="1" x14ac:dyDescent="0.2">
      <c r="A382" s="30" t="s">
        <v>1326</v>
      </c>
      <c r="B382" s="15" t="s">
        <v>127</v>
      </c>
      <c r="C382" s="15" t="s">
        <v>416</v>
      </c>
      <c r="D382" s="14" t="s">
        <v>1327</v>
      </c>
      <c r="E382" s="15" t="s">
        <v>175</v>
      </c>
      <c r="F382" s="15" t="s">
        <v>11</v>
      </c>
      <c r="G382" s="19" t="s">
        <v>1328</v>
      </c>
      <c r="H382" s="14" t="s">
        <v>39</v>
      </c>
      <c r="I382" s="14" t="s">
        <v>39</v>
      </c>
      <c r="J382" s="16">
        <v>3003015.3879518686</v>
      </c>
      <c r="K382" s="16">
        <v>2476404.3979518684</v>
      </c>
      <c r="L382" s="17">
        <f t="shared" si="10"/>
        <v>963087.87</v>
      </c>
      <c r="M382" s="17">
        <f t="shared" si="11"/>
        <v>326775.71000000002</v>
      </c>
      <c r="N382"/>
      <c r="O382"/>
      <c r="P382"/>
      <c r="Q382"/>
    </row>
    <row r="383" spans="1:17" ht="15.6" customHeight="1" x14ac:dyDescent="0.2">
      <c r="A383" s="30" t="s">
        <v>1329</v>
      </c>
      <c r="B383" s="14" t="s">
        <v>1238</v>
      </c>
      <c r="C383" s="14"/>
      <c r="D383" s="14" t="s">
        <v>1330</v>
      </c>
      <c r="E383" s="14" t="s">
        <v>9</v>
      </c>
      <c r="F383" s="14" t="s">
        <v>9</v>
      </c>
      <c r="G383" s="19" t="s">
        <v>1331</v>
      </c>
      <c r="H383" s="14" t="s">
        <v>39</v>
      </c>
      <c r="I383" s="14"/>
      <c r="J383" s="23">
        <v>17042.18</v>
      </c>
      <c r="K383" s="24">
        <v>34887.997970627664</v>
      </c>
      <c r="L383" s="17">
        <f>ROUNDDOWN(((K383/K$1)*O$1),2)</f>
        <v>13568.14</v>
      </c>
      <c r="M383" s="17">
        <f>ROUNDDOWN(L383*Q$1,2)</f>
        <v>4603.66</v>
      </c>
      <c r="N383"/>
      <c r="O383"/>
      <c r="P383"/>
      <c r="Q383"/>
    </row>
    <row r="384" spans="1:17" ht="15.6" customHeight="1" x14ac:dyDescent="0.2">
      <c r="N384"/>
      <c r="O384"/>
      <c r="P384"/>
      <c r="Q384"/>
    </row>
    <row r="385" spans="14:17" ht="15.6" customHeight="1" x14ac:dyDescent="0.2">
      <c r="N385"/>
      <c r="O385"/>
      <c r="P385"/>
      <c r="Q385"/>
    </row>
    <row r="386" spans="14:17" ht="15.6" customHeight="1" x14ac:dyDescent="0.2">
      <c r="N386"/>
      <c r="O386"/>
      <c r="P386"/>
      <c r="Q386"/>
    </row>
    <row r="387" spans="14:17" x14ac:dyDescent="0.2">
      <c r="N387" s="18"/>
      <c r="O387"/>
      <c r="P387"/>
      <c r="Q387"/>
    </row>
  </sheetData>
  <autoFilter ref="A2:Q388" xr:uid="{63F63E7A-3641-4385-85BB-CD535132C43D}">
    <sortState xmlns:xlrd2="http://schemas.microsoft.com/office/spreadsheetml/2017/richdata2" ref="A3:Q387">
      <sortCondition sortBy="cellColor" ref="G2" dxfId="0"/>
    </sortState>
  </autoFilter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80D8-F37B-400D-8C3A-15906D99E757}">
  <dimension ref="A1:G6"/>
  <sheetViews>
    <sheetView workbookViewId="0"/>
  </sheetViews>
  <sheetFormatPr defaultRowHeight="15" x14ac:dyDescent="0.2"/>
  <cols>
    <col min="1" max="1" width="9.8984375" bestFit="1" customWidth="1"/>
    <col min="2" max="2" width="20.5" customWidth="1"/>
    <col min="3" max="3" width="9.19921875" bestFit="1" customWidth="1"/>
    <col min="4" max="4" width="44.19921875" bestFit="1" customWidth="1"/>
    <col min="5" max="5" width="10" bestFit="1" customWidth="1"/>
    <col min="6" max="6" width="10.296875" bestFit="1" customWidth="1"/>
    <col min="7" max="7" width="20.296875" customWidth="1"/>
  </cols>
  <sheetData>
    <row r="1" spans="1:7" ht="45" x14ac:dyDescent="0.2">
      <c r="A1" s="7" t="s">
        <v>1332</v>
      </c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28" t="s">
        <v>1333</v>
      </c>
    </row>
    <row r="2" spans="1:7" x14ac:dyDescent="0.2">
      <c r="A2" s="14" t="s">
        <v>1334</v>
      </c>
      <c r="B2" s="15" t="s">
        <v>131</v>
      </c>
      <c r="C2" s="15"/>
      <c r="D2" s="14" t="s">
        <v>219</v>
      </c>
      <c r="E2" s="15" t="s">
        <v>15</v>
      </c>
      <c r="F2" s="15" t="s">
        <v>15</v>
      </c>
      <c r="G2" s="15" t="s">
        <v>1335</v>
      </c>
    </row>
    <row r="3" spans="1:7" x14ac:dyDescent="0.2">
      <c r="A3" s="14" t="s">
        <v>1336</v>
      </c>
      <c r="B3" s="15" t="s">
        <v>131</v>
      </c>
      <c r="C3" s="15" t="s">
        <v>416</v>
      </c>
      <c r="D3" s="14" t="s">
        <v>1337</v>
      </c>
      <c r="E3" s="15" t="s">
        <v>15</v>
      </c>
      <c r="F3" s="15" t="s">
        <v>15</v>
      </c>
      <c r="G3" s="15" t="s">
        <v>1338</v>
      </c>
    </row>
    <row r="4" spans="1:7" x14ac:dyDescent="0.2">
      <c r="A4" s="14" t="s">
        <v>1339</v>
      </c>
      <c r="B4" s="15" t="s">
        <v>131</v>
      </c>
      <c r="C4" s="15" t="s">
        <v>416</v>
      </c>
      <c r="D4" s="14" t="s">
        <v>1340</v>
      </c>
      <c r="E4" s="15" t="s">
        <v>682</v>
      </c>
      <c r="F4" s="15" t="s">
        <v>12</v>
      </c>
      <c r="G4" s="15" t="s">
        <v>1335</v>
      </c>
    </row>
    <row r="5" spans="1:7" x14ac:dyDescent="0.2">
      <c r="A5" s="14" t="s">
        <v>1341</v>
      </c>
      <c r="B5" s="15" t="s">
        <v>131</v>
      </c>
      <c r="C5" s="15" t="s">
        <v>416</v>
      </c>
      <c r="D5" s="14" t="s">
        <v>1342</v>
      </c>
      <c r="E5" s="15" t="s">
        <v>71</v>
      </c>
      <c r="F5" s="15" t="s">
        <v>15</v>
      </c>
      <c r="G5" s="15" t="s">
        <v>1335</v>
      </c>
    </row>
    <row r="6" spans="1:7" x14ac:dyDescent="0.2">
      <c r="A6" s="14" t="s">
        <v>1343</v>
      </c>
      <c r="B6" s="14" t="s">
        <v>1238</v>
      </c>
      <c r="C6" s="22"/>
      <c r="D6" s="14" t="s">
        <v>1344</v>
      </c>
      <c r="E6" s="15" t="s">
        <v>9</v>
      </c>
      <c r="F6" s="15" t="s">
        <v>9</v>
      </c>
      <c r="G6" s="14" t="s">
        <v>1338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DY12 Advance Summary by SDA</vt:lpstr>
      <vt:lpstr>UC DY 12 Advanced Calculation</vt:lpstr>
      <vt:lpstr>Removed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2023-01-12T21:36:38Z</dcterms:created>
  <dcterms:modified xsi:type="dcterms:W3CDTF">2023-01-12T21:36:41Z</dcterms:modified>
  <cp:category/>
  <cp:contentStatus/>
</cp:coreProperties>
</file>