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DD3A27A-D69A-4919-B939-6E96079FE0EF}" xr6:coauthVersionLast="47" xr6:coauthVersionMax="47" xr10:uidLastSave="{00000000-0000-0000-0000-000000000000}"/>
  <bookViews>
    <workbookView xWindow="7140" yWindow="2490" windowWidth="21600" windowHeight="11385" xr2:uid="{5148CB82-41AA-41F2-B707-8760D5EF15C8}"/>
  </bookViews>
  <sheets>
    <sheet name="DSH Qualification Summary" sheetId="30" r:id="rId1"/>
    <sheet name="MIUR Qualification Calculation" sheetId="31" r:id="rId2"/>
    <sheet name="MIUR Threshold Calculation " sheetId="32" r:id="rId3"/>
    <sheet name="LIUR Calculation" sheetId="33" r:id="rId4"/>
    <sheet name="Medicaid Days Qualification" sheetId="34" r:id="rId5"/>
    <sheet name="Medicaid Days Threshold Calc" sheetId="3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0" hidden="1">'DSH Qualification Summary'!$A$2:$Y$385</definedName>
    <definedName name="_xlnm._FilterDatabase" localSheetId="3" hidden="1">'LIUR Calculation'!$A$1:$V$384</definedName>
    <definedName name="_xlnm._FilterDatabase" localSheetId="4" hidden="1">'Medicaid Days Qualification'!$A$9:$H$392</definedName>
    <definedName name="_xlnm._FilterDatabase" localSheetId="5" hidden="1">'Medicaid Days Threshold Calc'!$A$9:$H$554</definedName>
    <definedName name="_xlnm._FilterDatabase" localSheetId="1" hidden="1">'MIUR Qualification Calculation'!$B$5:$K$388</definedName>
    <definedName name="_xlnm._FilterDatabase" localSheetId="2" hidden="1">'MIUR Threshold Calculation '!$A$5:$F$565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[6]Certification!$C$9</definedName>
    <definedName name="Cert_County">[6]Certification!$E$15</definedName>
    <definedName name="Cert_Hospital">[6]Certification!$C$5</definedName>
    <definedName name="Cert_NPI">[6]Certification!$C$11</definedName>
    <definedName name="Cert_TPI">[6]Certification!$C$13</definedName>
    <definedName name="Childrens_Adjustments">'[6]Medicaid Claims Data'!#REF!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>#REF!</definedName>
    <definedName name="CstRpt_B">[6]Certification!$E$32</definedName>
    <definedName name="CstRpt_E">[6]Certification!$E$34</definedName>
    <definedName name="CstRpt_S">[6]Certification!$E$36</definedName>
    <definedName name="Data_Year">[6]Certification!$C$42</definedName>
    <definedName name="_xlnm.Database">#REF!</definedName>
    <definedName name="Demo_Year">[6]Certification!$C$36</definedName>
    <definedName name="Documentation">'[7]3 - Review Tracker'!#REF!</definedName>
    <definedName name="DSH_Flag">[7]Checks!$L$3</definedName>
    <definedName name="DSH_IND">[8]Checks!$J$3</definedName>
    <definedName name="DSH_INFLATOR">'[6]Sched 4-DSH State Pmt Cap'!$B$24</definedName>
    <definedName name="DY_Begin">'[9]Austin Summary'!$N$22</definedName>
    <definedName name="DY_End">'[9]Austin Summary'!$P$22</definedName>
    <definedName name="eeeeee">#REF!</definedName>
    <definedName name="Estimated_HSL">'[10]Estimated HSL FFY 2011'!$A$2:$D$185</definedName>
    <definedName name="ExportDataSource">#REF!</definedName>
    <definedName name="fdsfd">#REF!</definedName>
    <definedName name="fff">#REF!</definedName>
    <definedName name="Final_Datasheet_03_05_2013">#REF!</definedName>
    <definedName name="FIRST_FMAP">[11]Assumptions!$B$11</definedName>
    <definedName name="FMAP_StateShr">#REF!</definedName>
    <definedName name="FYEnd">[6]Certification!$E$38</definedName>
    <definedName name="GENERAL">#REF!</definedName>
    <definedName name="HD_Tot_State_Local">'[6]Hospital Data'!$I$64+'[6]Hospital Data'!$I$85+'[6]Hospital Data'!$I$105</definedName>
    <definedName name="HD_TotRev_Allowable">'[6]Hospital Data'!$G$125</definedName>
    <definedName name="HOME">#REF!</definedName>
    <definedName name="HospitalClass">'[12]Hospital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MCO_AdminFee">[13]FeeCalc!$B$7</definedName>
    <definedName name="MCO_PremiumTax">[13]FeeCalc!$B$8</definedName>
    <definedName name="nbdgd">#REF!</definedName>
    <definedName name="NPI_Ind">[8]Checks!$F$35</definedName>
    <definedName name="NSGO_IP_PCT">[11]Assumptions!$H$6</definedName>
    <definedName name="NSGO_OP_PCT">[11]Assumptions!$I$6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[6]Certification!$C$38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Margin_STAR">[13]FeeCalc!$B$5</definedName>
    <definedName name="RiskMargin_STARPLUS">[13]FeeCalc!$B$6</definedName>
    <definedName name="rrrrrr">#REF!</definedName>
    <definedName name="SCH1A">#REF!</definedName>
    <definedName name="SDA_RATES_FOR_MAILOUT_II">#REF!</definedName>
    <definedName name="SECOND_FMAP">[11]Assumptions!$C$11</definedName>
    <definedName name="selection_adj">[14]Assumptions!$L$25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[13]FeeCalc!$B$10</definedName>
    <definedName name="STAR_MCO_Factor">[15]assumptions!$B$7</definedName>
    <definedName name="STARPLUS_Fee">[13]FeeCalc!$B$11</definedName>
    <definedName name="STARPLUS_MCO_Factor">[15]assumptions!$B$8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'[16]Cost Report Settlements'!#REF!</definedName>
    <definedName name="trend">[14]Assumptions!$A$14:$D$19</definedName>
    <definedName name="tttttt">#REF!</definedName>
    <definedName name="UP">#REF!</definedName>
    <definedName name="YEAR_BEGIN_1">'[10]DSH Year Totals'!$A$4</definedName>
    <definedName name="YEAR_END_1">'[10]DSH Year Totals'!$B$4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" i="30" l="1"/>
  <c r="V1" i="30"/>
  <c r="U1" i="30"/>
  <c r="T1" i="30"/>
  <c r="S1" i="30"/>
  <c r="Q1" i="30"/>
  <c r="N1" i="30" l="1"/>
  <c r="L1" i="30"/>
  <c r="B8" i="35" l="1"/>
  <c r="B8" i="34"/>
  <c r="B4" i="32"/>
  <c r="C4" i="31"/>
  <c r="E1" i="32" l="1"/>
  <c r="J1" i="31" s="1"/>
  <c r="E2" i="32"/>
  <c r="J2" i="31" s="1"/>
  <c r="G6" i="35"/>
  <c r="G2" i="35"/>
  <c r="G1" i="35"/>
  <c r="I2" i="34" l="1"/>
  <c r="I6" i="34"/>
  <c r="G5" i="35"/>
  <c r="E3" i="32"/>
  <c r="J3" i="31" s="1"/>
  <c r="G3" i="35" l="1"/>
  <c r="I3" i="34" s="1"/>
  <c r="I1" i="34"/>
  <c r="G7" i="35"/>
  <c r="I7" i="34" s="1"/>
  <c r="I5" i="34"/>
  <c r="R1" i="30" l="1"/>
  <c r="J4" i="31" l="1"/>
  <c r="P1" i="30" l="1"/>
  <c r="D1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tc={498E4D64-E816-4DF3-BAB1-0065B322C624}</author>
    <author>tc={4B42AB55-7F19-4D90-927B-615E39BA1E69}</author>
    <author>tc={7E64C474-FA4A-4637-9EE1-ED7FFD06CAD9}</author>
    <author>tc={028B9556-EF2E-4CF2-8580-783E3BBC96C1}</author>
  </authors>
  <commentList>
    <comment ref="M2" authorId="0" shapeId="0" xr:uid="{498E4D64-E816-4DF3-BAB1-0065B322C624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double check Rural status based on 500 K or less.</t>
      </text>
    </comment>
    <comment ref="P2" authorId="1" shapeId="0" xr:uid="{4B42AB55-7F19-4D90-927B-615E39BA1E69}">
      <text>
        <t>[Threaded comment]
Your version of Excel allows you to read this threaded comment; however, any edits to it will get removed if the file is opened in a newer version of Excel. Learn more: https://go.microsoft.com/fwlink/?linkid=870924
Comment:
    Children's hospitals, state-owned hospitals, state chest hospitals, and State IMDs</t>
      </text>
    </comment>
    <comment ref="H352" authorId="2" shapeId="0" xr:uid="{7E64C474-FA4A-4637-9EE1-ED7FFD06CAD9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Hospitals</t>
      </text>
    </comment>
    <comment ref="H353" authorId="3" shapeId="0" xr:uid="{028B9556-EF2E-4CF2-8580-783E3BBC96C1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tc={9917D8B8-2837-41B8-9FF7-5660FAA06899}</author>
  </authors>
  <commentList>
    <comment ref="H301" authorId="0" shapeId="0" xr:uid="{9917D8B8-2837-41B8-9FF7-5660FAA06899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entry based on 2022 Qualification external</t>
      </text>
    </comment>
  </commentList>
</comments>
</file>

<file path=xl/sharedStrings.xml><?xml version="1.0" encoding="utf-8"?>
<sst xmlns="http://schemas.openxmlformats.org/spreadsheetml/2006/main" count="15254" uniqueCount="1548">
  <si>
    <t>2023 TPI</t>
  </si>
  <si>
    <t>Provider Name</t>
  </si>
  <si>
    <t>DBA</t>
  </si>
  <si>
    <t>Qualified for 2023 DSH</t>
  </si>
  <si>
    <t>2023 State Payment Cap</t>
  </si>
  <si>
    <t>2023 DSH Participation Request</t>
  </si>
  <si>
    <r>
      <t xml:space="preserve">Qualified for </t>
    </r>
    <r>
      <rPr>
        <b/>
        <u/>
        <sz val="9"/>
        <color rgb="FF000000"/>
        <rFont val="Arial"/>
        <family val="2"/>
      </rPr>
      <t xml:space="preserve">2022 </t>
    </r>
    <r>
      <rPr>
        <b/>
        <sz val="9"/>
        <color rgb="FF000000"/>
        <rFont val="Arial"/>
        <family val="2"/>
        <charset val="1"/>
      </rPr>
      <t>DSH</t>
    </r>
  </si>
  <si>
    <t>Hospital Ownership Type</t>
  </si>
  <si>
    <t>UPH Class
1 = Class 1
2 = Class 2
3 = All others</t>
  </si>
  <si>
    <t>IMD
1=Yes
2=No</t>
  </si>
  <si>
    <t>Teaching
1 = Yes
2 = No</t>
  </si>
  <si>
    <t>Childrens
1 = Yes
2 = No</t>
  </si>
  <si>
    <t>Rural Hospital Status</t>
  </si>
  <si>
    <t>Rural
1 = Yes
2 = No</t>
  </si>
  <si>
    <t>County</t>
  </si>
  <si>
    <t>Deemed Hospital?</t>
  </si>
  <si>
    <t>Qualified Based on MIUR</t>
  </si>
  <si>
    <t>Qualified Based on LIUR</t>
  </si>
  <si>
    <t>Qualified Based on Medicaid Days</t>
  </si>
  <si>
    <t>Meets 2 Physician Condition of Participation</t>
  </si>
  <si>
    <t>Meets Trauma Condition of Participation</t>
  </si>
  <si>
    <t>MIUR Condition of Participation (At Least 1%)</t>
  </si>
  <si>
    <t>Received Payment for an Adjudicated Inpatient Medicaid Claim During the Data Year</t>
  </si>
  <si>
    <t>Trauma Status from Application</t>
  </si>
  <si>
    <t>DSHS Trauma Status</t>
  </si>
  <si>
    <t>007068203</t>
  </si>
  <si>
    <t>Hamilton County Hospital Tax District</t>
  </si>
  <si>
    <t>Hamilton Healthcare System</t>
  </si>
  <si>
    <t>No</t>
  </si>
  <si>
    <t>Public</t>
  </si>
  <si>
    <t>Rural</t>
  </si>
  <si>
    <t>Hamilton</t>
  </si>
  <si>
    <t/>
  </si>
  <si>
    <t>N/A</t>
  </si>
  <si>
    <t>Yes</t>
  </si>
  <si>
    <t>YES</t>
  </si>
  <si>
    <t>020811801</t>
  </si>
  <si>
    <t>CHRISTUS Spohn Hospital Beeville</t>
  </si>
  <si>
    <t>Private</t>
  </si>
  <si>
    <t>Bee</t>
  </si>
  <si>
    <t>020817501</t>
  </si>
  <si>
    <t>HCA Houston Healthcare Southeast</t>
  </si>
  <si>
    <t>Harris</t>
  </si>
  <si>
    <t>020834001</t>
  </si>
  <si>
    <t>Memorial Hermann Hospital System</t>
  </si>
  <si>
    <t>020841501</t>
  </si>
  <si>
    <t>HCA Houston Healthcare Conroe</t>
  </si>
  <si>
    <t>Montgomery</t>
  </si>
  <si>
    <t>020844903</t>
  </si>
  <si>
    <t>CHRISTUS Santa Rosa Health Care Corporation</t>
  </si>
  <si>
    <t>Children's Hospital Of San Antonio</t>
  </si>
  <si>
    <t>Bexar</t>
  </si>
  <si>
    <t>Please Select</t>
  </si>
  <si>
    <t>020844909</t>
  </si>
  <si>
    <t>CHRISTUS Santa Rosa Medical Center</t>
  </si>
  <si>
    <t>did not participate in FFY 2022</t>
  </si>
  <si>
    <t>020908201</t>
  </si>
  <si>
    <t>Texas Health Presbyterian Hospital Dallas</t>
  </si>
  <si>
    <t>Texas Health Dallas</t>
  </si>
  <si>
    <t>Dallas</t>
  </si>
  <si>
    <t>020934801</t>
  </si>
  <si>
    <t>Memorial Hermann Memorial City Medical Center</t>
  </si>
  <si>
    <t>020943901</t>
  </si>
  <si>
    <t>Medical City Dallas</t>
  </si>
  <si>
    <t>yes</t>
  </si>
  <si>
    <t>020947001</t>
  </si>
  <si>
    <t>Columbia Valley Healthcare Systems Lp</t>
  </si>
  <si>
    <t>Valley Regional Medical Center</t>
  </si>
  <si>
    <t>Cameron</t>
  </si>
  <si>
    <t>020950401</t>
  </si>
  <si>
    <t>Medical City Arlington</t>
  </si>
  <si>
    <t>Tarrant</t>
  </si>
  <si>
    <t>020957901</t>
  </si>
  <si>
    <t>Round Rock Medical Center</t>
  </si>
  <si>
    <t>Williamson</t>
  </si>
  <si>
    <t>020966001</t>
  </si>
  <si>
    <t>Lake Pointe Operating Company, Llc</t>
  </si>
  <si>
    <t>Baylor Scott &amp; White Medical Center - Lake Pointe</t>
  </si>
  <si>
    <t>Rockwall</t>
  </si>
  <si>
    <t>020967802</t>
  </si>
  <si>
    <t>Texas Health Presbyterian Hospital Denton</t>
  </si>
  <si>
    <t>Texas Health Denton</t>
  </si>
  <si>
    <t>Denton</t>
  </si>
  <si>
    <t>NO</t>
  </si>
  <si>
    <t>020973601</t>
  </si>
  <si>
    <t>Bay Area Healthcare Group Ltd</t>
  </si>
  <si>
    <t>Corpus Christi Medical Center</t>
  </si>
  <si>
    <t>Nueces</t>
  </si>
  <si>
    <t>020976902</t>
  </si>
  <si>
    <t>Christus St. Michael Health System</t>
  </si>
  <si>
    <t>Bowie</t>
  </si>
  <si>
    <t>020977701</t>
  </si>
  <si>
    <t>Texas Orthopedic Hospital</t>
  </si>
  <si>
    <t>020979302</t>
  </si>
  <si>
    <t>Medical City Las Colinas</t>
  </si>
  <si>
    <t>020981901</t>
  </si>
  <si>
    <t>Vista Community Medical Center</t>
  </si>
  <si>
    <t>020982701</t>
  </si>
  <si>
    <t>Texas Health Presbyterian Hospital Allen</t>
  </si>
  <si>
    <t>Texas Health Allen</t>
  </si>
  <si>
    <t>Collin</t>
  </si>
  <si>
    <t>020988401</t>
  </si>
  <si>
    <t>Sweeny Community Hospital</t>
  </si>
  <si>
    <t>Sweeny Hospital District</t>
  </si>
  <si>
    <t>Brazoria</t>
  </si>
  <si>
    <t>020989201</t>
  </si>
  <si>
    <t>North Runnels County Hospital</t>
  </si>
  <si>
    <t>North Runnels Hospital</t>
  </si>
  <si>
    <t>Runnels</t>
  </si>
  <si>
    <t>020990001</t>
  </si>
  <si>
    <t>Madison St. Joseph Health Center</t>
  </si>
  <si>
    <t>Chi St. Joseph Health Madison Hospital</t>
  </si>
  <si>
    <t>Madison</t>
  </si>
  <si>
    <t>020991801</t>
  </si>
  <si>
    <t>Refugio County Memorial Hospital</t>
  </si>
  <si>
    <t>Refugio</t>
  </si>
  <si>
    <t>020992601</t>
  </si>
  <si>
    <t>Stonewall Memorial Hospital District</t>
  </si>
  <si>
    <t>Stonewall</t>
  </si>
  <si>
    <t>020993401</t>
  </si>
  <si>
    <t>Chambers County Public Hospital District No.1</t>
  </si>
  <si>
    <t>Omnipoint Health Hospital</t>
  </si>
  <si>
    <t>Chambers</t>
  </si>
  <si>
    <t>021184901</t>
  </si>
  <si>
    <t>Cook Children's Medical Center</t>
  </si>
  <si>
    <t>021187203</t>
  </si>
  <si>
    <t>The University Of Texas Health Science Center At H</t>
  </si>
  <si>
    <t>Harris County Psychiatric Center</t>
  </si>
  <si>
    <t>State/IMD</t>
  </si>
  <si>
    <t>021189801</t>
  </si>
  <si>
    <t>Millwood Hospital</t>
  </si>
  <si>
    <t>Private IMD</t>
  </si>
  <si>
    <t>021194801</t>
  </si>
  <si>
    <t>Texas Hhsc Austin State Hospital</t>
  </si>
  <si>
    <t>Travis</t>
  </si>
  <si>
    <t>021195501</t>
  </si>
  <si>
    <t>Texas Hhsc North Texas State Hospital - Wichita</t>
  </si>
  <si>
    <t>Wilbarger</t>
  </si>
  <si>
    <t>021196301</t>
  </si>
  <si>
    <t>Texas Hhsc North Texas State Hospital - Vernon</t>
  </si>
  <si>
    <t>021203701</t>
  </si>
  <si>
    <t>Cypress Creek Hospital Inc</t>
  </si>
  <si>
    <t>021215104</t>
  </si>
  <si>
    <t>Hmih Cedar Crest, Llc</t>
  </si>
  <si>
    <t>Cedar Crest Hospital And Rtc</t>
  </si>
  <si>
    <t>Bell</t>
  </si>
  <si>
    <t>021219301</t>
  </si>
  <si>
    <t>Texas Hhsc Rio Grande State Hospital</t>
  </si>
  <si>
    <t>021240902</t>
  </si>
  <si>
    <t>Laurel Ridge Treatment Center</t>
  </si>
  <si>
    <t>083290905</t>
  </si>
  <si>
    <t>Bellville Medical Center</t>
  </si>
  <si>
    <t>Austin</t>
  </si>
  <si>
    <t>088189803</t>
  </si>
  <si>
    <t>Throckmorton County Memorial Hospital</t>
  </si>
  <si>
    <t>Throckmorton</t>
  </si>
  <si>
    <t>091770005</t>
  </si>
  <si>
    <t>Concho County Hospital</t>
  </si>
  <si>
    <t>Concho</t>
  </si>
  <si>
    <t>094092602</t>
  </si>
  <si>
    <t>The University Of Texas Medical Branch Atgalveston</t>
  </si>
  <si>
    <t>State Teaching</t>
  </si>
  <si>
    <t>Galveston</t>
  </si>
  <si>
    <t>094105602</t>
  </si>
  <si>
    <t>Medical City North Hills</t>
  </si>
  <si>
    <t>094108002</t>
  </si>
  <si>
    <t>CHRISTUS Mother Frances Hospital - Tyler</t>
  </si>
  <si>
    <t>Smith</t>
  </si>
  <si>
    <t>094109802</t>
  </si>
  <si>
    <t>El Paso Healthcare System, Ltd.</t>
  </si>
  <si>
    <t>Las Palmas Del Sol Healthcare</t>
  </si>
  <si>
    <t>El Paso</t>
  </si>
  <si>
    <t>094113001</t>
  </si>
  <si>
    <t>McAllen Hospital LP</t>
  </si>
  <si>
    <t>South Texas Health System</t>
  </si>
  <si>
    <t>Hidalgo</t>
  </si>
  <si>
    <t>094117105</t>
  </si>
  <si>
    <t>Hansford County Hospital District</t>
  </si>
  <si>
    <t>Hansford</t>
  </si>
  <si>
    <t>094118902</t>
  </si>
  <si>
    <t>Detar Hospital</t>
  </si>
  <si>
    <t>Victoria</t>
  </si>
  <si>
    <t>094119702</t>
  </si>
  <si>
    <t>Metroplex Adventist Hospital Inc</t>
  </si>
  <si>
    <t>Advent Health Central Texas</t>
  </si>
  <si>
    <t>094121303</t>
  </si>
  <si>
    <t>Seminole Hospital District</t>
  </si>
  <si>
    <t>Memorial Hospital</t>
  </si>
  <si>
    <t>Gaines</t>
  </si>
  <si>
    <t>094129604</t>
  </si>
  <si>
    <t>Moore County Hospital District</t>
  </si>
  <si>
    <t>Moore</t>
  </si>
  <si>
    <t>094138703</t>
  </si>
  <si>
    <t>Clay County Memorial Hospital</t>
  </si>
  <si>
    <t>Clay</t>
  </si>
  <si>
    <t>094140302</t>
  </si>
  <si>
    <t>Texas Health Presbyterian Hospital Kaufman</t>
  </si>
  <si>
    <t>Texas Health Kaufman</t>
  </si>
  <si>
    <t>Kaufman</t>
  </si>
  <si>
    <t>094141105</t>
  </si>
  <si>
    <t>Crosbyton Clinic Hospital</t>
  </si>
  <si>
    <t>Crosby</t>
  </si>
  <si>
    <t>094148602</t>
  </si>
  <si>
    <t>Baptist Hospitals Of Southeast Texas</t>
  </si>
  <si>
    <t>Jefferson</t>
  </si>
  <si>
    <t>094151004</t>
  </si>
  <si>
    <t>Ascension Seton</t>
  </si>
  <si>
    <t>Ascension Seton Highland Lakes</t>
  </si>
  <si>
    <t>Burnet</t>
  </si>
  <si>
    <t>094152803</t>
  </si>
  <si>
    <t>Cochran Memorial Hospital District</t>
  </si>
  <si>
    <t>Cochran Memorial Hospital</t>
  </si>
  <si>
    <t>Cochran</t>
  </si>
  <si>
    <t>094153604</t>
  </si>
  <si>
    <t>Ascension Seton Edgar B. Davis</t>
  </si>
  <si>
    <t>Caldwell</t>
  </si>
  <si>
    <t>094154402</t>
  </si>
  <si>
    <t>Methodist Healthcare System Of San Antonio</t>
  </si>
  <si>
    <t>Methodist Hospital</t>
  </si>
  <si>
    <t>094160103</t>
  </si>
  <si>
    <t>St. David's Medical Center</t>
  </si>
  <si>
    <t>094164302</t>
  </si>
  <si>
    <t>Woodland Heights Medical Center</t>
  </si>
  <si>
    <t>Angelina</t>
  </si>
  <si>
    <t>094172602</t>
  </si>
  <si>
    <t>Mccamey Hospital</t>
  </si>
  <si>
    <t>Upton</t>
  </si>
  <si>
    <t>094178302</t>
  </si>
  <si>
    <t>Lake Granbury Hospital</t>
  </si>
  <si>
    <t>Hood</t>
  </si>
  <si>
    <t>094180903</t>
  </si>
  <si>
    <t>Lynn County Hospital District</t>
  </si>
  <si>
    <t>Lynn</t>
  </si>
  <si>
    <t>094186602</t>
  </si>
  <si>
    <t>Laredo Regional Medical Center Lp-</t>
  </si>
  <si>
    <t>Doctors Hospital Of Laredo</t>
  </si>
  <si>
    <t>Webb</t>
  </si>
  <si>
    <t>094187402</t>
  </si>
  <si>
    <t>Hca Houston Healthcare West</t>
  </si>
  <si>
    <t>094192402</t>
  </si>
  <si>
    <t>Medical City Lewisville</t>
  </si>
  <si>
    <t>094193202</t>
  </si>
  <si>
    <t>Medical City Fort Worth</t>
  </si>
  <si>
    <t>094207002</t>
  </si>
  <si>
    <t>Texas Health Presbyterian Hospital Plano</t>
  </si>
  <si>
    <t>Texas Health Plano</t>
  </si>
  <si>
    <t>094216103</t>
  </si>
  <si>
    <t>North Austin Medical Center</t>
  </si>
  <si>
    <t>094219503</t>
  </si>
  <si>
    <t>Methodist Sugar Land Hospital</t>
  </si>
  <si>
    <t>Houston Methodist Sugar Land Hospital</t>
  </si>
  <si>
    <t>Fort Bend</t>
  </si>
  <si>
    <t>094222903</t>
  </si>
  <si>
    <t>CHRISTUS Spohn Hospital Alice</t>
  </si>
  <si>
    <t>Jim Wells</t>
  </si>
  <si>
    <t>094224503</t>
  </si>
  <si>
    <t>Big Bend Hospital Corporation</t>
  </si>
  <si>
    <t>Big Bend Regional Medical Center</t>
  </si>
  <si>
    <t>Brewster</t>
  </si>
  <si>
    <t>109588703</t>
  </si>
  <si>
    <t>Hemphill County Hospital District</t>
  </si>
  <si>
    <t>Hemphill</t>
  </si>
  <si>
    <t>109966502</t>
  </si>
  <si>
    <t>Texas Hhsc Waco Center For Youth</t>
  </si>
  <si>
    <t>McLennan</t>
  </si>
  <si>
    <t>110803703</t>
  </si>
  <si>
    <t>Fort Duncan Regional Medical Center Lp</t>
  </si>
  <si>
    <t>Fort Duncan Regional Medical Center</t>
  </si>
  <si>
    <t>Maverick</t>
  </si>
  <si>
    <t>110839103</t>
  </si>
  <si>
    <t>Longview Regional Medical Center</t>
  </si>
  <si>
    <t>Gregg</t>
  </si>
  <si>
    <t>110856504</t>
  </si>
  <si>
    <t>Olney Hamilton Hospital District</t>
  </si>
  <si>
    <t>Hamilton Hospital</t>
  </si>
  <si>
    <t>Young</t>
  </si>
  <si>
    <t>111829102</t>
  </si>
  <si>
    <t>Ascension Providence</t>
  </si>
  <si>
    <t>111905902</t>
  </si>
  <si>
    <t>Medical City Denton</t>
  </si>
  <si>
    <t>111915801</t>
  </si>
  <si>
    <t>Parkview Regional Hospital</t>
  </si>
  <si>
    <t>Limestone</t>
  </si>
  <si>
    <t>112667403</t>
  </si>
  <si>
    <t>CHRISTUS Good Shepherd Health System</t>
  </si>
  <si>
    <t>112671602</t>
  </si>
  <si>
    <t>Brazosport Regional Health System</t>
  </si>
  <si>
    <t>112672402</t>
  </si>
  <si>
    <t>The University Of Texas Md Anderson Cancer Center</t>
  </si>
  <si>
    <t>112673204</t>
  </si>
  <si>
    <t>Yoakum Community Hospital</t>
  </si>
  <si>
    <t>Lavaca</t>
  </si>
  <si>
    <t>112677302</t>
  </si>
  <si>
    <t>Texas Health Harris Methodist Hospital Fort Worth</t>
  </si>
  <si>
    <t>Texas Health Fort Worth</t>
  </si>
  <si>
    <t>112679902</t>
  </si>
  <si>
    <t>Mission Hospital, Inc.</t>
  </si>
  <si>
    <t>Mission Regional Medical Center</t>
  </si>
  <si>
    <t>112684904</t>
  </si>
  <si>
    <t>Reeves County Hospital District</t>
  </si>
  <si>
    <t>Reeves</t>
  </si>
  <si>
    <t>112688004</t>
  </si>
  <si>
    <t>Frio Hospital Association</t>
  </si>
  <si>
    <t>Frio Regional Hospital</t>
  </si>
  <si>
    <t>Frio</t>
  </si>
  <si>
    <t>112692202</t>
  </si>
  <si>
    <t>Fisher County Hospital District</t>
  </si>
  <si>
    <t>Fisher</t>
  </si>
  <si>
    <t>112697102</t>
  </si>
  <si>
    <t>Memorial Hospital Of Polk County</t>
  </si>
  <si>
    <t>Chi St. Luke'S Health Memorial Livingston</t>
  </si>
  <si>
    <t>Polk</t>
  </si>
  <si>
    <t>112698903</t>
  </si>
  <si>
    <t>Medical City Mckinney</t>
  </si>
  <si>
    <t>112701102</t>
  </si>
  <si>
    <t>Navarro Regional Hospital</t>
  </si>
  <si>
    <t>Navarro</t>
  </si>
  <si>
    <t>112702904</t>
  </si>
  <si>
    <t>Haskell County Hospital District</t>
  </si>
  <si>
    <t>Haskell Memorial Hospital</t>
  </si>
  <si>
    <t>Haskell</t>
  </si>
  <si>
    <t>112704504</t>
  </si>
  <si>
    <t>Ochiltree Hospital District</t>
  </si>
  <si>
    <t>Ochiltree General Hospital</t>
  </si>
  <si>
    <t>Ochiltree</t>
  </si>
  <si>
    <t>112706003</t>
  </si>
  <si>
    <t>CHRISTUS Health Southeast Texas</t>
  </si>
  <si>
    <t>DBA Jasper Memorial Hospital</t>
  </si>
  <si>
    <t>Jasper</t>
  </si>
  <si>
    <t>112707808</t>
  </si>
  <si>
    <t>Wilbarger County Hospital District</t>
  </si>
  <si>
    <t>Wilbarger General Hospital</t>
  </si>
  <si>
    <t>112711003</t>
  </si>
  <si>
    <t>Odessa Regional Medical Center</t>
  </si>
  <si>
    <t>Ector</t>
  </si>
  <si>
    <t>112712802</t>
  </si>
  <si>
    <t>The Woman's Hospital of Texas</t>
  </si>
  <si>
    <t>112716902</t>
  </si>
  <si>
    <t>Columbia Rio Grande Healthcare Lp</t>
  </si>
  <si>
    <t>Rio Grande Regional Hospital</t>
  </si>
  <si>
    <t>112717702</t>
  </si>
  <si>
    <t>South Austin Medical Center</t>
  </si>
  <si>
    <t>112724302</t>
  </si>
  <si>
    <t>HCA Houston Healthcare Kingwood</t>
  </si>
  <si>
    <t>112725003</t>
  </si>
  <si>
    <t>Burleson St. Joseph Health Center</t>
  </si>
  <si>
    <t>Chi St. Joseph Health Burleson Hospital</t>
  </si>
  <si>
    <t>Burleson</t>
  </si>
  <si>
    <t>112728403</t>
  </si>
  <si>
    <t>General Hospital</t>
  </si>
  <si>
    <t>Iraan General Hospital District</t>
  </si>
  <si>
    <t>Pecos</t>
  </si>
  <si>
    <t>112742503</t>
  </si>
  <si>
    <t>Clarity Child Guidance Center</t>
  </si>
  <si>
    <t>112745802</t>
  </si>
  <si>
    <t>River Crest Hospital</t>
  </si>
  <si>
    <t>Tom Green</t>
  </si>
  <si>
    <t>112746602</t>
  </si>
  <si>
    <t>Glen Oaks Hospital</t>
  </si>
  <si>
    <t>Hunt</t>
  </si>
  <si>
    <t>112751605</t>
  </si>
  <si>
    <t>Texas Hhsc El Paso Psychiatric Center</t>
  </si>
  <si>
    <t>119874904</t>
  </si>
  <si>
    <t>Jack County Hospital District</t>
  </si>
  <si>
    <t>Faith Community Hospital</t>
  </si>
  <si>
    <t>Jack</t>
  </si>
  <si>
    <t>119877204</t>
  </si>
  <si>
    <t>Val Verde Hospital Corporation</t>
  </si>
  <si>
    <t>Val Verde Regional Medical Center</t>
  </si>
  <si>
    <t>Val Verde</t>
  </si>
  <si>
    <t>120726804</t>
  </si>
  <si>
    <t>Tx Health Harris Methodist Hospital Sw Fort Worth</t>
  </si>
  <si>
    <t>Texas Health Southwest</t>
  </si>
  <si>
    <t>120745806</t>
  </si>
  <si>
    <t>Muenster Hospital District</t>
  </si>
  <si>
    <t>Muenster Memorial Hospital</t>
  </si>
  <si>
    <t>Cooke</t>
  </si>
  <si>
    <t>121053605</t>
  </si>
  <si>
    <t>Knox County Hospital District</t>
  </si>
  <si>
    <t>Knox County Hospital</t>
  </si>
  <si>
    <t>Knox</t>
  </si>
  <si>
    <t>121692107</t>
  </si>
  <si>
    <t>Hardeman County Memorial Hospital</t>
  </si>
  <si>
    <t>Hardeman</t>
  </si>
  <si>
    <t>121775403</t>
  </si>
  <si>
    <t>Christus Spohn Hospital Corpus Christi</t>
  </si>
  <si>
    <t>121776205</t>
  </si>
  <si>
    <t>Baylor Medical Center At Irving</t>
  </si>
  <si>
    <t>Baylor Scott &amp; White Medical Center - Irving</t>
  </si>
  <si>
    <t>121781205</t>
  </si>
  <si>
    <t>Sutton County Hospital District</t>
  </si>
  <si>
    <t>Lillian M. Hudspeth Memorial Hospital</t>
  </si>
  <si>
    <t>Sutton</t>
  </si>
  <si>
    <t>121782009</t>
  </si>
  <si>
    <t>Uvalde County Hospital Authority</t>
  </si>
  <si>
    <t>Uvalde Memorial Hospital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</si>
  <si>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</si>
  <si>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</si>
  <si>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</si>
  <si>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</si>
  <si>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</si>
  <si>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</si>
  <si>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Parkview Hospital</t>
  </si>
  <si>
    <t>Wheeler</t>
  </si>
  <si>
    <t>121794503</t>
  </si>
  <si>
    <t>Texas Health Harris Methodist Hospital Stephenvill</t>
  </si>
  <si>
    <t>Texas Health Stephenville</t>
  </si>
  <si>
    <t>Erath</t>
  </si>
  <si>
    <t>121799406</t>
  </si>
  <si>
    <t>Rankin County Hospital District</t>
  </si>
  <si>
    <t>121806703</t>
  </si>
  <si>
    <t>Reagan Hospital District</t>
  </si>
  <si>
    <t>Reagan Memorial Hospital</t>
  </si>
  <si>
    <t>Reagan</t>
  </si>
  <si>
    <t>121807504</t>
  </si>
  <si>
    <t>HCA Houston Healthcare Clear Lake</t>
  </si>
  <si>
    <t>121808305</t>
  </si>
  <si>
    <t>Jackson County Hospital District</t>
  </si>
  <si>
    <t>Jackson</t>
  </si>
  <si>
    <t>121816602</t>
  </si>
  <si>
    <t>Palestine Regional Medical Center</t>
  </si>
  <si>
    <t>Anderson</t>
  </si>
  <si>
    <t>121822403</t>
  </si>
  <si>
    <t>Ennis Regional Medical Center</t>
  </si>
  <si>
    <t>Ellis</t>
  </si>
  <si>
    <t>121829905</t>
  </si>
  <si>
    <t xml:space="preserve">West Oak Hospital Inc </t>
  </si>
  <si>
    <t>126667806</t>
  </si>
  <si>
    <t>Lockney Hospital District</t>
  </si>
  <si>
    <t>Wj Mangold Memorial Hospital</t>
  </si>
  <si>
    <t>Floyd</t>
  </si>
  <si>
    <t>126675104</t>
  </si>
  <si>
    <t>Tarrant County Hospital District</t>
  </si>
  <si>
    <t>Jps Health Network</t>
  </si>
  <si>
    <t>Large Public</t>
  </si>
  <si>
    <t>126679303</t>
  </si>
  <si>
    <t>Methodist Hospitals Of Dallas</t>
  </si>
  <si>
    <t>Methodist Charlton Medical Center</t>
  </si>
  <si>
    <t>126840107</t>
  </si>
  <si>
    <t>Preferred Hospital Leasing Inc</t>
  </si>
  <si>
    <t>Collingsworth General Hospital</t>
  </si>
  <si>
    <t>Collingsworth</t>
  </si>
  <si>
    <t>127262703</t>
  </si>
  <si>
    <t>Baylor Regional Medical Center At Grapevine</t>
  </si>
  <si>
    <t>Baylor Scott &amp; White Medical Center - Grapevine</t>
  </si>
  <si>
    <t>127263503</t>
  </si>
  <si>
    <t>Methodist Hospital Plainview Texas</t>
  </si>
  <si>
    <t>Covenant Hospital Plainview</t>
  </si>
  <si>
    <t>Hale</t>
  </si>
  <si>
    <t>127267603</t>
  </si>
  <si>
    <t>St. Joseph Regional Health Center</t>
  </si>
  <si>
    <t>Chi St. Joseph Health Regional Hospital</t>
  </si>
  <si>
    <t>Brazos</t>
  </si>
  <si>
    <t>127278304</t>
  </si>
  <si>
    <t>University Of Texas Health Science Center At Tyler</t>
  </si>
  <si>
    <t>Ut Health North Campus Tyler</t>
  </si>
  <si>
    <t>127294003</t>
  </si>
  <si>
    <t>Sid Peterson Memorial Hospital</t>
  </si>
  <si>
    <t>Peterson Health</t>
  </si>
  <si>
    <t>Kerr</t>
  </si>
  <si>
    <t>127295703</t>
  </si>
  <si>
    <t>Dallas County Hospital District</t>
  </si>
  <si>
    <t>Parkland Health And Hospital System</t>
  </si>
  <si>
    <t>127298107</t>
  </si>
  <si>
    <t>Andrews County Hospital District</t>
  </si>
  <si>
    <t>Permian Regional Medical Center</t>
  </si>
  <si>
    <t>Andrews</t>
  </si>
  <si>
    <t>127300503</t>
  </si>
  <si>
    <t>CHI St. Luke's Health Baylor College of Medicine Medical Center</t>
  </si>
  <si>
    <t>Baylor St. Luke's Medical Center</t>
  </si>
  <si>
    <t>127301306</t>
  </si>
  <si>
    <t>CHRISTUS Mother Frances Hospital - Winnsboro</t>
  </si>
  <si>
    <t>Wood</t>
  </si>
  <si>
    <t>127303903</t>
  </si>
  <si>
    <t>Oakbend Medical Center</t>
  </si>
  <si>
    <t>127304703</t>
  </si>
  <si>
    <t>Texas Health Harris Methodist Hospital Azle</t>
  </si>
  <si>
    <t>Texas Health Azle</t>
  </si>
  <si>
    <t>127310404</t>
  </si>
  <si>
    <t>Nocona General Hospital</t>
  </si>
  <si>
    <t>Montague</t>
  </si>
  <si>
    <t>127311205</t>
  </si>
  <si>
    <t>Medical City Plano</t>
  </si>
  <si>
    <t>127313803</t>
  </si>
  <si>
    <t>Lamb County Hospital</t>
  </si>
  <si>
    <t>Lamb Healthcare Center</t>
  </si>
  <si>
    <t>Lamb</t>
  </si>
  <si>
    <t>127319504</t>
  </si>
  <si>
    <t>Methodist Children'S Hospital</t>
  </si>
  <si>
    <t>Covenant Children'S Hospital</t>
  </si>
  <si>
    <t>Lubbock</t>
  </si>
  <si>
    <t>127320302</t>
  </si>
  <si>
    <t>Texas Hhsc Kerrville State Hospital</t>
  </si>
  <si>
    <t>130089906</t>
  </si>
  <si>
    <t>Ballinger Memorial Hospital</t>
  </si>
  <si>
    <t>130601104</t>
  </si>
  <si>
    <t>Tenet Hospitals Ltd. Providence Memorial</t>
  </si>
  <si>
    <t>The Hospitals Of Providence - Memorial Campus</t>
  </si>
  <si>
    <t>130605205</t>
  </si>
  <si>
    <t>Nacogdoches Medical Center</t>
  </si>
  <si>
    <t>Nacogdoches</t>
  </si>
  <si>
    <t>130606006</t>
  </si>
  <si>
    <t>Decatur Hospital Authority</t>
  </si>
  <si>
    <t>Wise Health System</t>
  </si>
  <si>
    <t>Wise</t>
  </si>
  <si>
    <t>130614405</t>
  </si>
  <si>
    <t>Texas Health Arlington Memorial Hospital</t>
  </si>
  <si>
    <t>Texas Health Arlington</t>
  </si>
  <si>
    <t>130616909</t>
  </si>
  <si>
    <t>Pecos County Memorial Hospital</t>
  </si>
  <si>
    <t>130618504</t>
  </si>
  <si>
    <t>Brownfield Regional Medical Hospital</t>
  </si>
  <si>
    <t>Terry Memorial Hospital District</t>
  </si>
  <si>
    <t>Terry</t>
  </si>
  <si>
    <t>130734007</t>
  </si>
  <si>
    <t>Memorial Medical Center San Augustine</t>
  </si>
  <si>
    <t>Chi St. Luke'S Health Memorial San Augustine</t>
  </si>
  <si>
    <t>San Augustine</t>
  </si>
  <si>
    <t>130826407</t>
  </si>
  <si>
    <t>Dallam Hartley Counties Hospital District</t>
  </si>
  <si>
    <t>Coon Memorial Hospital</t>
  </si>
  <si>
    <t>Dallam</t>
  </si>
  <si>
    <t>130959304</t>
  </si>
  <si>
    <t>Matagorda County Hospital District</t>
  </si>
  <si>
    <t>Matagorda Regional Medical Center</t>
  </si>
  <si>
    <t>Matagorda</t>
  </si>
  <si>
    <t>131030203</t>
  </si>
  <si>
    <t>Nacogdoches County Hospital District</t>
  </si>
  <si>
    <t>Nacogdoches Memorial Hospital</t>
  </si>
  <si>
    <t>131036903</t>
  </si>
  <si>
    <t>Texas Health Harris Methodist Hospital Cleburne</t>
  </si>
  <si>
    <t>Texas Health Cleburne</t>
  </si>
  <si>
    <t>Johnson</t>
  </si>
  <si>
    <t>131038504</t>
  </si>
  <si>
    <t>Hunt Memorial Hospital District</t>
  </si>
  <si>
    <t>132812205</t>
  </si>
  <si>
    <t>Driscoll Children'S Hospital</t>
  </si>
  <si>
    <t>133244705</t>
  </si>
  <si>
    <t>Nolan County Hospital District</t>
  </si>
  <si>
    <t>Rolling Plains Memorial Hospital</t>
  </si>
  <si>
    <t>Nolan</t>
  </si>
  <si>
    <t>133245406</t>
  </si>
  <si>
    <t>Tenet Hospitals Ltd. Providence Sierra</t>
  </si>
  <si>
    <t>The Hospitals Of Providence - Sierra Campus</t>
  </si>
  <si>
    <t>133250406</t>
  </si>
  <si>
    <t>Childress County Hospital District</t>
  </si>
  <si>
    <t>Childress Regional Medical Center</t>
  </si>
  <si>
    <t>Childress</t>
  </si>
  <si>
    <t>133252009</t>
  </si>
  <si>
    <t>Nhci Of Hillsboro, Inc</t>
  </si>
  <si>
    <t>Hill Regional Hospital</t>
  </si>
  <si>
    <t>Hill</t>
  </si>
  <si>
    <t>133258705</t>
  </si>
  <si>
    <t>Methodist Hospital Levelland</t>
  </si>
  <si>
    <t>Coventant Hospital Levelland</t>
  </si>
  <si>
    <t>Hockley</t>
  </si>
  <si>
    <t>133331202</t>
  </si>
  <si>
    <t>Texas Hhsc Rusk State Hospital</t>
  </si>
  <si>
    <t>Rusk State Hospital</t>
  </si>
  <si>
    <t>Cherokee</t>
  </si>
  <si>
    <t>133355104</t>
  </si>
  <si>
    <t>Harris County Hospital District</t>
  </si>
  <si>
    <t>Harris Health System</t>
  </si>
  <si>
    <t>133367611</t>
  </si>
  <si>
    <t>Falls Community Hospital And Clinic</t>
  </si>
  <si>
    <t>Falls</t>
  </si>
  <si>
    <t>133544006</t>
  </si>
  <si>
    <t>Deaf Smith County Hospital District</t>
  </si>
  <si>
    <t>Hereford Regional Medical Center</t>
  </si>
  <si>
    <t>Deaf Smith</t>
  </si>
  <si>
    <t>134772611</t>
  </si>
  <si>
    <t>Coryell County Memorial Hospital Authority</t>
  </si>
  <si>
    <t>Coryell Health</t>
  </si>
  <si>
    <t>Coryell</t>
  </si>
  <si>
    <t>135032405</t>
  </si>
  <si>
    <t>Methodist Dallas Medical Center</t>
  </si>
  <si>
    <t>135033210</t>
  </si>
  <si>
    <t>Columbus Community Hospital</t>
  </si>
  <si>
    <t>Colorado</t>
  </si>
  <si>
    <t>135034009</t>
  </si>
  <si>
    <t>Electra Hospital District</t>
  </si>
  <si>
    <t>Electra Memorial Hospital</t>
  </si>
  <si>
    <t>Wichita</t>
  </si>
  <si>
    <t>135035706</t>
  </si>
  <si>
    <t>Knapp Medical Center</t>
  </si>
  <si>
    <t>135036506</t>
  </si>
  <si>
    <t>Baylor All Saints Medical Center</t>
  </si>
  <si>
    <t>Baylor Scott &amp; White Medical Center - Fort Worth</t>
  </si>
  <si>
    <t>135151206</t>
  </si>
  <si>
    <t>Wilson County Memorial Hospital District</t>
  </si>
  <si>
    <t>Connally Memorial Medical Center</t>
  </si>
  <si>
    <t>Wilson</t>
  </si>
  <si>
    <t>135223905</t>
  </si>
  <si>
    <t>Baylor Medical Center At Waxahachie</t>
  </si>
  <si>
    <t>Baylor Scott &amp; White Medical Center - Waxahachie</t>
  </si>
  <si>
    <t>135225404</t>
  </si>
  <si>
    <t>Ascension Seton Medical Center Austin</t>
  </si>
  <si>
    <t>135226205</t>
  </si>
  <si>
    <t>Scott &amp; White Hospital - Brenham</t>
  </si>
  <si>
    <t>Baylor Scott &amp; White Medical Center - Brenham</t>
  </si>
  <si>
    <t>Washington</t>
  </si>
  <si>
    <t>135233809</t>
  </si>
  <si>
    <t>Lavaca Hospital District</t>
  </si>
  <si>
    <t>Lavaca Medical Center</t>
  </si>
  <si>
    <t>135235306</t>
  </si>
  <si>
    <t>Ector County Hospital District</t>
  </si>
  <si>
    <t>Medical Center Health System</t>
  </si>
  <si>
    <t>135237906</t>
  </si>
  <si>
    <t>United Regional Health Care System, Inc</t>
  </si>
  <si>
    <t>United Regional Health Care System</t>
  </si>
  <si>
    <t>136141205</t>
  </si>
  <si>
    <t>Bexar County Hospital District</t>
  </si>
  <si>
    <t>University Health</t>
  </si>
  <si>
    <t>136142011</t>
  </si>
  <si>
    <t>Castro County Hospital District</t>
  </si>
  <si>
    <t>Plains Memorial Hospital</t>
  </si>
  <si>
    <t>Castro</t>
  </si>
  <si>
    <t>136143806</t>
  </si>
  <si>
    <t>Midland County Hospital District</t>
  </si>
  <si>
    <t>Midland Memorial Hospital</t>
  </si>
  <si>
    <t>Midland</t>
  </si>
  <si>
    <t>136145310</t>
  </si>
  <si>
    <t>Martin County Hospital District</t>
  </si>
  <si>
    <t>Martin</t>
  </si>
  <si>
    <t>136325111</t>
  </si>
  <si>
    <t>Mitchell County Hospital District</t>
  </si>
  <si>
    <t>Mitchell</t>
  </si>
  <si>
    <t>136326908</t>
  </si>
  <si>
    <t>Texas Health Harris Methodist Hospital Hurst-Eules</t>
  </si>
  <si>
    <t>Texas Health H-E-B</t>
  </si>
  <si>
    <t>136327710</t>
  </si>
  <si>
    <t>Scott &amp; White Hospital - Taylor</t>
  </si>
  <si>
    <t>136330112</t>
  </si>
  <si>
    <t>Scurry County Hospital District</t>
  </si>
  <si>
    <t>Cogdell Memorial Hospital</t>
  </si>
  <si>
    <t>Scurry</t>
  </si>
  <si>
    <t>136331910</t>
  </si>
  <si>
    <t>County Of Ward</t>
  </si>
  <si>
    <t>Ward Memorial Hospital</t>
  </si>
  <si>
    <t>Ward</t>
  </si>
  <si>
    <t>136332705</t>
  </si>
  <si>
    <t>Starr County Memorial Hospital</t>
  </si>
  <si>
    <t>Starr</t>
  </si>
  <si>
    <t>136381405</t>
  </si>
  <si>
    <t>Tyler County Hospital</t>
  </si>
  <si>
    <t>Tyler</t>
  </si>
  <si>
    <t>136412710</t>
  </si>
  <si>
    <t>Karnes County Hospital District</t>
  </si>
  <si>
    <t>Otto Kaiser Memorial Hospital</t>
  </si>
  <si>
    <t>Karnes</t>
  </si>
  <si>
    <t>136430906</t>
  </si>
  <si>
    <t>Hill Country Memorial Hospital</t>
  </si>
  <si>
    <t>Gillespie</t>
  </si>
  <si>
    <t>136436606</t>
  </si>
  <si>
    <t>CHRISTUS Spohn Hospital Kleberg</t>
  </si>
  <si>
    <t>Kleberg</t>
  </si>
  <si>
    <t>136491104</t>
  </si>
  <si>
    <t>Texas Vista Medical Center</t>
  </si>
  <si>
    <t>136492909</t>
  </si>
  <si>
    <t>Sunrise Canyon Hospital</t>
  </si>
  <si>
    <t>137074409</t>
  </si>
  <si>
    <t>Eastland Memorial Hospital District</t>
  </si>
  <si>
    <t>Eastland</t>
  </si>
  <si>
    <t>137226005</t>
  </si>
  <si>
    <t>Shannon Medical Center</t>
  </si>
  <si>
    <t>137227806</t>
  </si>
  <si>
    <t>Yoakum County Hospital</t>
  </si>
  <si>
    <t>Yoakum</t>
  </si>
  <si>
    <t>137245009</t>
  </si>
  <si>
    <t>Northwest Texas Health Care System</t>
  </si>
  <si>
    <t>Potter</t>
  </si>
  <si>
    <t>137249208</t>
  </si>
  <si>
    <t>Scott And White Memorial Hospital</t>
  </si>
  <si>
    <t>Baylor Scott &amp; White Medical Center - Temple</t>
  </si>
  <si>
    <t>137265806</t>
  </si>
  <si>
    <t>Dell Seton Medical Center At University Of Texas</t>
  </si>
  <si>
    <t>137343308</t>
  </si>
  <si>
    <t>Parmer County Community Hospital</t>
  </si>
  <si>
    <t>Parmer</t>
  </si>
  <si>
    <t>137805107</t>
  </si>
  <si>
    <t>Memorial Hermann Texas Medical Center</t>
  </si>
  <si>
    <t>137907508</t>
  </si>
  <si>
    <t>Citizens Medical Center County Of Victoria</t>
  </si>
  <si>
    <t>Citizens Medical Center</t>
  </si>
  <si>
    <t>137909111</t>
  </si>
  <si>
    <t>Memorial Medical Center</t>
  </si>
  <si>
    <t>Calhoun</t>
  </si>
  <si>
    <t>137918204</t>
  </si>
  <si>
    <t>Texas Hhsc Big Spring State Hospital</t>
  </si>
  <si>
    <t>Howard</t>
  </si>
  <si>
    <t>137919003</t>
  </si>
  <si>
    <t>Texas Hhsc Terrell State Hospital</t>
  </si>
  <si>
    <t>137949705</t>
  </si>
  <si>
    <t>The Methodist Hospital</t>
  </si>
  <si>
    <t>Houston Methodist Hospital</t>
  </si>
  <si>
    <t>137962006</t>
  </si>
  <si>
    <t>San Jacinto Methodist Hospital</t>
  </si>
  <si>
    <t>Houston Methodist Baytown Hospital</t>
  </si>
  <si>
    <t>137999206</t>
  </si>
  <si>
    <t>Lubbock County Hospital District</t>
  </si>
  <si>
    <t>UMC Health System</t>
  </si>
  <si>
    <t>138296208</t>
  </si>
  <si>
    <t>DBA CHRISTUS Hospital</t>
  </si>
  <si>
    <t>138353107</t>
  </si>
  <si>
    <t>Baylor County Hospital District</t>
  </si>
  <si>
    <t>Seymour Hospital</t>
  </si>
  <si>
    <t>Baylor</t>
  </si>
  <si>
    <t>138411709</t>
  </si>
  <si>
    <t>Guadalupe County Hospital Board</t>
  </si>
  <si>
    <t>Guadalupe Regional Medical Center</t>
  </si>
  <si>
    <t>Guadalupe</t>
  </si>
  <si>
    <t>138644310</t>
  </si>
  <si>
    <t>Hendrick Medical Center</t>
  </si>
  <si>
    <t>Taylor</t>
  </si>
  <si>
    <t>138706004</t>
  </si>
  <si>
    <t>Texas Hhsc San Antonio State Hospital</t>
  </si>
  <si>
    <t>138910807</t>
  </si>
  <si>
    <t>Children's Medical Center Of Dallas</t>
  </si>
  <si>
    <t>138911619</t>
  </si>
  <si>
    <t>Cuero Regional Hospital</t>
  </si>
  <si>
    <t>DeWitt</t>
  </si>
  <si>
    <t>138913209</t>
  </si>
  <si>
    <t>Titus County Memorial Hospital District</t>
  </si>
  <si>
    <t>Titus Regional Medical Center</t>
  </si>
  <si>
    <t>Titus</t>
  </si>
  <si>
    <t>138950412</t>
  </si>
  <si>
    <t>Palo Pinto County Hospital District</t>
  </si>
  <si>
    <t>Palo Pinto General Hospital</t>
  </si>
  <si>
    <t>Palo Pinto</t>
  </si>
  <si>
    <t>138951211</t>
  </si>
  <si>
    <t>El Paso County Hospital District</t>
  </si>
  <si>
    <t>University Medical Center Of El Paso</t>
  </si>
  <si>
    <t>138962907</t>
  </si>
  <si>
    <t>Hillcrest Baptist Medical Center</t>
  </si>
  <si>
    <t>139135109</t>
  </si>
  <si>
    <t>Texas Children's Hospital</t>
  </si>
  <si>
    <t>139172412</t>
  </si>
  <si>
    <t>Memorial Medical Center Of East Texas</t>
  </si>
  <si>
    <t>Chi St. Luke's Health Memorial Lufkin</t>
  </si>
  <si>
    <t>139485012</t>
  </si>
  <si>
    <t>Baylor University Medical Center</t>
  </si>
  <si>
    <t>Baylor Scott &amp; White Medical Center - Dallas</t>
  </si>
  <si>
    <t>140713201</t>
  </si>
  <si>
    <t>Methodist Willowbrook Hospital</t>
  </si>
  <si>
    <t>Houston Methodist Willowbrook Hospital</t>
  </si>
  <si>
    <t>140714001</t>
  </si>
  <si>
    <t>South Limestone Hospital District</t>
  </si>
  <si>
    <t>Limestone Medical Center</t>
  </si>
  <si>
    <t>141858401</t>
  </si>
  <si>
    <t>CHRISTUS Mother Frances Hospital - Jacksonville</t>
  </si>
  <si>
    <t>146021401</t>
  </si>
  <si>
    <t>Memorial Hermann Sugar Land Hospital</t>
  </si>
  <si>
    <t>146509801</t>
  </si>
  <si>
    <t>Memorial Hermann Katy Hospital</t>
  </si>
  <si>
    <t>147918003</t>
  </si>
  <si>
    <t>Chi St. Joseph Health Grimes Hospital</t>
  </si>
  <si>
    <t>Grimes</t>
  </si>
  <si>
    <t>148698701</t>
  </si>
  <si>
    <t>Winnie Community Hospital</t>
  </si>
  <si>
    <t>Riceland Medical Center</t>
  </si>
  <si>
    <t>149073203</t>
  </si>
  <si>
    <t>Metroplex Adventist Hosital Inc</t>
  </si>
  <si>
    <t>Adventhealth Rollins Brook</t>
  </si>
  <si>
    <t>Lampasas</t>
  </si>
  <si>
    <t>151691601</t>
  </si>
  <si>
    <t>Baylor Heart &amp; Vascular Center Llp</t>
  </si>
  <si>
    <t>Baylor Heart And Vascular Hospital</t>
  </si>
  <si>
    <t>152686501</t>
  </si>
  <si>
    <t>Palacios Community Medical Center</t>
  </si>
  <si>
    <t>154504801</t>
  </si>
  <si>
    <t>Harlingen Medical Center</t>
  </si>
  <si>
    <t>158977201</t>
  </si>
  <si>
    <t>Ascension Seton Southwest</t>
  </si>
  <si>
    <t>Hays</t>
  </si>
  <si>
    <t>158980601</t>
  </si>
  <si>
    <t>Ascension Seton Northwest</t>
  </si>
  <si>
    <t>159156201</t>
  </si>
  <si>
    <t>Vhs San Antonio Partners Llc</t>
  </si>
  <si>
    <t>Baptist Health System</t>
  </si>
  <si>
    <t>160630301</t>
  </si>
  <si>
    <t>St. Luke's Community Health Services</t>
  </si>
  <si>
    <t>St. Luke's The Woodlands Hospital</t>
  </si>
  <si>
    <t>160709501</t>
  </si>
  <si>
    <t>Doctors Hospital At Renaissance, Ltd</t>
  </si>
  <si>
    <t>162033801</t>
  </si>
  <si>
    <t>Laredo Medical Center</t>
  </si>
  <si>
    <t>163111101</t>
  </si>
  <si>
    <t>Paris Regional Medical Center</t>
  </si>
  <si>
    <t>Lamar</t>
  </si>
  <si>
    <t>163219201</t>
  </si>
  <si>
    <t>Lubbock Heart &amp; Surgical Hospital</t>
  </si>
  <si>
    <t>Lubbock Heart Hospital</t>
  </si>
  <si>
    <t>163925401</t>
  </si>
  <si>
    <t>The Medical Center Of Southeast Texas</t>
  </si>
  <si>
    <t>165305701</t>
  </si>
  <si>
    <t>Physicians Surgical Hospital, LLC</t>
  </si>
  <si>
    <t>171848805</t>
  </si>
  <si>
    <t>Baylor Regional Medical Center At Plano</t>
  </si>
  <si>
    <t>Baylor Scott &amp; White Medical Center - Plano</t>
  </si>
  <si>
    <t>175287501</t>
  </si>
  <si>
    <t>University Of Texas Southwestern Medical Center</t>
  </si>
  <si>
    <t>Ut Southwestern University Hospital - Clements</t>
  </si>
  <si>
    <t>175965601</t>
  </si>
  <si>
    <t>SHC KPH LP</t>
  </si>
  <si>
    <t>Kingwood Pines Hospital</t>
  </si>
  <si>
    <t>176354201</t>
  </si>
  <si>
    <t>Preferred Hospital Leasing Van Horn Inc</t>
  </si>
  <si>
    <t>Culberson Hospital</t>
  </si>
  <si>
    <t>Culberson</t>
  </si>
  <si>
    <t>176692501</t>
  </si>
  <si>
    <t>St. Mark's Medical Center</t>
  </si>
  <si>
    <t>St. Mark'S Medical Center</t>
  </si>
  <si>
    <t>Fayette</t>
  </si>
  <si>
    <t>177658501</t>
  </si>
  <si>
    <t>University Behavioral Health of Denton</t>
  </si>
  <si>
    <t>179272301</t>
  </si>
  <si>
    <t>Preferred Hospital Leasing Eldorado Inc</t>
  </si>
  <si>
    <t>Schleicher County Medical Center</t>
  </si>
  <si>
    <t>Schleicher</t>
  </si>
  <si>
    <t>181706601</t>
  </si>
  <si>
    <t>St. Joseph Medical Center</t>
  </si>
  <si>
    <t>184076101</t>
  </si>
  <si>
    <t>Hickory Trail</t>
  </si>
  <si>
    <t>185556101</t>
  </si>
  <si>
    <t>Texas Heart Hospital Of The Southwest Llp</t>
  </si>
  <si>
    <t>Baylor Scott &amp; White The Heart Hospital Plano</t>
  </si>
  <si>
    <t>186221101</t>
  </si>
  <si>
    <t>Methodist Mansfield Medical Center</t>
  </si>
  <si>
    <t>186599001</t>
  </si>
  <si>
    <t>Dell Children's Medical Center</t>
  </si>
  <si>
    <t>189947801</t>
  </si>
  <si>
    <t>Dawson County Hospital District</t>
  </si>
  <si>
    <t>Medical Arts Hospital</t>
  </si>
  <si>
    <t>Dawson</t>
  </si>
  <si>
    <t>190123303</t>
  </si>
  <si>
    <t>Scott &amp; White Hospital - Round Rock</t>
  </si>
  <si>
    <t>Baylor Scott &amp; White Medical Center - Round Rock</t>
  </si>
  <si>
    <t>191968002</t>
  </si>
  <si>
    <t>University BH of El Paso</t>
  </si>
  <si>
    <t>El Paso Behavioral Health System</t>
  </si>
  <si>
    <t>192622201</t>
  </si>
  <si>
    <t>Cedar Park Regional Medical Center</t>
  </si>
  <si>
    <t>192751901</t>
  </si>
  <si>
    <t>Memorial Hermann Northeast</t>
  </si>
  <si>
    <t xml:space="preserve">NO </t>
  </si>
  <si>
    <t>193399601</t>
  </si>
  <si>
    <t>Rockwall Regional Hospital</t>
  </si>
  <si>
    <t>Texas Health Presbyterian Hospital Rockwall</t>
  </si>
  <si>
    <t>193867201</t>
  </si>
  <si>
    <t>HCA Houston Healthcare Northwest</t>
  </si>
  <si>
    <t>194106401</t>
  </si>
  <si>
    <t>Ascension Seton Williamson</t>
  </si>
  <si>
    <t>194997601</t>
  </si>
  <si>
    <t>UHS Of Texoma Inc-</t>
  </si>
  <si>
    <t>Texoma Medical Center</t>
  </si>
  <si>
    <t>Grayson</t>
  </si>
  <si>
    <t>196829901</t>
  </si>
  <si>
    <t>Tenet Hospitals Ltd. Providence East</t>
  </si>
  <si>
    <t>The Hospitals Of Providence - East Campus</t>
  </si>
  <si>
    <t>197063401</t>
  </si>
  <si>
    <t>Gpch Llc</t>
  </si>
  <si>
    <t>Golden Plains Community Hospital</t>
  </si>
  <si>
    <t>Hutchinson</t>
  </si>
  <si>
    <t>199602701</t>
  </si>
  <si>
    <t>Crane County Hospital District</t>
  </si>
  <si>
    <t>Crane Memorial Hospital</t>
  </si>
  <si>
    <t>Crane</t>
  </si>
  <si>
    <t>200683501</t>
  </si>
  <si>
    <t>Preferred Hospital Leasing Hemphill Inc</t>
  </si>
  <si>
    <t>Sabine County Hospital</t>
  </si>
  <si>
    <t>Sabine</t>
  </si>
  <si>
    <t>204254101</t>
  </si>
  <si>
    <t>Methodist Stone Oak Hospital</t>
  </si>
  <si>
    <t>206083201</t>
  </si>
  <si>
    <t>Preferred Hospital Leasing Junction Inc</t>
  </si>
  <si>
    <t>Kimble Hospital</t>
  </si>
  <si>
    <t>Kimble</t>
  </si>
  <si>
    <t>207311601</t>
  </si>
  <si>
    <t>Wadley Regional Medical Center</t>
  </si>
  <si>
    <t>208013701</t>
  </si>
  <si>
    <t>Ascension Seton Hays</t>
  </si>
  <si>
    <t>209345201</t>
  </si>
  <si>
    <t>Methodist Richardson Medical Center</t>
  </si>
  <si>
    <t>209719801</t>
  </si>
  <si>
    <t>Baylor Scott &amp; White Medical Center, Sunnyvale</t>
  </si>
  <si>
    <t>Trmc, Llc</t>
  </si>
  <si>
    <t>210274101</t>
  </si>
  <si>
    <t>St. Luke's Lakeside Hospital, LLC</t>
  </si>
  <si>
    <t>St. Luke's Lakeside Hospital</t>
  </si>
  <si>
    <t>210433301</t>
  </si>
  <si>
    <t>Red River Hospital</t>
  </si>
  <si>
    <t>212060201</t>
  </si>
  <si>
    <t>Cahrmc Llc</t>
  </si>
  <si>
    <t>Rice Medical Center</t>
  </si>
  <si>
    <t>212140201</t>
  </si>
  <si>
    <t>Medina County Hospital District</t>
  </si>
  <si>
    <t>Medina Regional Hospital</t>
  </si>
  <si>
    <t>Medina</t>
  </si>
  <si>
    <t>216719901</t>
  </si>
  <si>
    <t>Somervell County Hospital District</t>
  </si>
  <si>
    <t>Glen Rose Medical Center</t>
  </si>
  <si>
    <t>Somervell</t>
  </si>
  <si>
    <t>217547301</t>
  </si>
  <si>
    <t>Behavioral Health Bellaire</t>
  </si>
  <si>
    <t>217744601</t>
  </si>
  <si>
    <t>Flower Mound Hospital Partners</t>
  </si>
  <si>
    <t>Texas Health Presbyterian Hospital Flower Mound</t>
  </si>
  <si>
    <t>217884004</t>
  </si>
  <si>
    <t>Dimmit Regional Hospital</t>
  </si>
  <si>
    <t>Dimmit</t>
  </si>
  <si>
    <t>219336901</t>
  </si>
  <si>
    <t>Dallas Medical Center</t>
  </si>
  <si>
    <t>220351501</t>
  </si>
  <si>
    <t>Sherman Grayson Hospital, LLC</t>
  </si>
  <si>
    <t>Wilson N. Jones Regional Medical Center</t>
  </si>
  <si>
    <t>220798704</t>
  </si>
  <si>
    <t>Mid Coast Medical Center-Central</t>
  </si>
  <si>
    <t>Llano</t>
  </si>
  <si>
    <t>281028501</t>
  </si>
  <si>
    <t>Methodist West Houston Hospital</t>
  </si>
  <si>
    <t>Houston Methodist West Hospital</t>
  </si>
  <si>
    <t>281219001</t>
  </si>
  <si>
    <t>PMC Hospital, LLC</t>
  </si>
  <si>
    <t>St. Luke's Patients Medical Center</t>
  </si>
  <si>
    <t>281406304</t>
  </si>
  <si>
    <t>Comanche County Medical Center Company</t>
  </si>
  <si>
    <t>Comanche County Medical Center</t>
  </si>
  <si>
    <t>Comanche</t>
  </si>
  <si>
    <t>281514404</t>
  </si>
  <si>
    <t>Lubbock Heritage Hospital Llc</t>
  </si>
  <si>
    <t>Grace Surgical Hospital</t>
  </si>
  <si>
    <t>283280001</t>
  </si>
  <si>
    <t>Mayhill Hospital</t>
  </si>
  <si>
    <t>284333604</t>
  </si>
  <si>
    <t>Liberty County Hospital District No 1</t>
  </si>
  <si>
    <t>Liberty Dayton Regional Medical Center</t>
  </si>
  <si>
    <t>Liberty</t>
  </si>
  <si>
    <t>286326801</t>
  </si>
  <si>
    <t>Ascension Seton Smithville</t>
  </si>
  <si>
    <t>Bastrop</t>
  </si>
  <si>
    <t>291854201</t>
  </si>
  <si>
    <t>El Paso Children's Hospital Corporation</t>
  </si>
  <si>
    <t>El Paso Children's Hospital</t>
  </si>
  <si>
    <t>292096901</t>
  </si>
  <si>
    <t>Valley Baptist Medical Center Harlingen</t>
  </si>
  <si>
    <t>294543801</t>
  </si>
  <si>
    <t>Valley Baptist Medical Center Brownsville</t>
  </si>
  <si>
    <t>298019501</t>
  </si>
  <si>
    <t>St Luke's Community Development Corporation- Sugar Land</t>
  </si>
  <si>
    <t>St. Luke's Sugar Land Hospital</t>
  </si>
  <si>
    <t>308032701</t>
  </si>
  <si>
    <t>Prime Healthcare Services - Pampa, LLC</t>
  </si>
  <si>
    <t>Pampa Regional Medical Center</t>
  </si>
  <si>
    <t>Gray</t>
  </si>
  <si>
    <t>311054601</t>
  </si>
  <si>
    <t>El Campo Memorial Hospital</t>
  </si>
  <si>
    <t>Wharton</t>
  </si>
  <si>
    <t>312239201</t>
  </si>
  <si>
    <t>HH Kileen Health Systems, LLC</t>
  </si>
  <si>
    <t>Seton Medical Center Harker Heights</t>
  </si>
  <si>
    <t>314080801</t>
  </si>
  <si>
    <t>Texas Health Huguley, Inc.</t>
  </si>
  <si>
    <t>Texas Health Huguley Hosptial Fort Worth South</t>
  </si>
  <si>
    <t>314161601</t>
  </si>
  <si>
    <t>Baylor Medical Centers At Garland And Mckinney</t>
  </si>
  <si>
    <t>Baylor Scott And White Medical Center - Mckinney</t>
  </si>
  <si>
    <t>315440301</t>
  </si>
  <si>
    <t>Texas Scottish Rite Hospital For Children</t>
  </si>
  <si>
    <t>NA</t>
  </si>
  <si>
    <t>316076401</t>
  </si>
  <si>
    <t>Swisher Memorial Healthcare System</t>
  </si>
  <si>
    <t>Swisher Memorial Hospital</t>
  </si>
  <si>
    <t>Swisher</t>
  </si>
  <si>
    <t>316296801</t>
  </si>
  <si>
    <t>Texas Health Harris Methodist Hospital Alliance</t>
  </si>
  <si>
    <t>Texas Health Alliance</t>
  </si>
  <si>
    <t>316360201</t>
  </si>
  <si>
    <t>Preferred Hospital Leasing Coleman Inc</t>
  </si>
  <si>
    <t>Coleman County Medical Center</t>
  </si>
  <si>
    <t>Coleman</t>
  </si>
  <si>
    <t>322879301</t>
  </si>
  <si>
    <t>Baptist St. Anthony's Hospital</t>
  </si>
  <si>
    <t>322916301</t>
  </si>
  <si>
    <t>Heart Of Texas Healthcare System</t>
  </si>
  <si>
    <t>Heart Of Texas Memorial Hospital</t>
  </si>
  <si>
    <t>McCulloch</t>
  </si>
  <si>
    <t>326725404</t>
  </si>
  <si>
    <t>Scott &amp; White Hospital - College Station</t>
  </si>
  <si>
    <t>330388501</t>
  </si>
  <si>
    <t>Thhbp Management Company Llc</t>
  </si>
  <si>
    <t>The Heart Hospital At Baylor Denton</t>
  </si>
  <si>
    <t>330811601</t>
  </si>
  <si>
    <t>Fannin County Hospital Authority</t>
  </si>
  <si>
    <t>Fannin</t>
  </si>
  <si>
    <t>333086201</t>
  </si>
  <si>
    <t>Austin Oaks Hospital</t>
  </si>
  <si>
    <t>333289201</t>
  </si>
  <si>
    <t>Dallas Behavioral Healthcare Hospital, Llc</t>
  </si>
  <si>
    <t>333366801</t>
  </si>
  <si>
    <t>Oceans Behavioral Hospital Of Abilene, LLC</t>
  </si>
  <si>
    <t>336478801</t>
  </si>
  <si>
    <t>Houston Methodist St John Hospital</t>
  </si>
  <si>
    <t>Houston Methodist Clear Lake Hospital</t>
  </si>
  <si>
    <t>336658501</t>
  </si>
  <si>
    <t>Behavioral Health Center Of The Permian Basin, LLC</t>
  </si>
  <si>
    <t>Oceans Behavioral Hospital Of The Permian Basin</t>
  </si>
  <si>
    <t>337991901</t>
  </si>
  <si>
    <t>Stephens Memorial Hospital District</t>
  </si>
  <si>
    <t>Stephens</t>
  </si>
  <si>
    <t>339153401</t>
  </si>
  <si>
    <t>St. Luke's Hospital at The Vintage</t>
  </si>
  <si>
    <t>339487601</t>
  </si>
  <si>
    <t>Mesa Springs, LLC</t>
  </si>
  <si>
    <t>343723801</t>
  </si>
  <si>
    <t>Resolute Hospital Company, Llc</t>
  </si>
  <si>
    <t>Resolute Health Hospital</t>
  </si>
  <si>
    <t>Comal</t>
  </si>
  <si>
    <t>344854001</t>
  </si>
  <si>
    <t>Westpark Springs, LLC</t>
  </si>
  <si>
    <t>345305201</t>
  </si>
  <si>
    <t>Georgetown Behavioral Health Institute, Llc</t>
  </si>
  <si>
    <t>346945401</t>
  </si>
  <si>
    <t>Graham Regional Medical Center</t>
  </si>
  <si>
    <t>348990801</t>
  </si>
  <si>
    <t>Houston Behavioral Healthcare Hospital</t>
  </si>
  <si>
    <t>349059101</t>
  </si>
  <si>
    <t>San Antonio Behavioral Healthcare Hospital</t>
  </si>
  <si>
    <t>349366001</t>
  </si>
  <si>
    <t>HCA Houston Healthcare Pearland</t>
  </si>
  <si>
    <t>350190001</t>
  </si>
  <si>
    <t>Preferred Hospital Leasing Muleshoe Inc</t>
  </si>
  <si>
    <t>Muleshoe Area Medical Center</t>
  </si>
  <si>
    <t>Bailey</t>
  </si>
  <si>
    <t>350857401</t>
  </si>
  <si>
    <t>Medical City Alliance</t>
  </si>
  <si>
    <t>353712801</t>
  </si>
  <si>
    <t>Scott &amp; White Hospital - Marble Falls</t>
  </si>
  <si>
    <t>Baylor Scott &amp; White Medical Center - Marble Falls</t>
  </si>
  <si>
    <t>354018901</t>
  </si>
  <si>
    <t>Prime Healthcare Services - Mesquite, Llc</t>
  </si>
  <si>
    <t>Dallas Regional Medical Center</t>
  </si>
  <si>
    <t>354178101</t>
  </si>
  <si>
    <t>Children's Medical Center Of Plano</t>
  </si>
  <si>
    <t>361635101</t>
  </si>
  <si>
    <t>Sun Houston LLC</t>
  </si>
  <si>
    <t>SUN Behavioral Houston</t>
  </si>
  <si>
    <t>364187001</t>
  </si>
  <si>
    <t>Anson General Hospital</t>
  </si>
  <si>
    <t>Jones</t>
  </si>
  <si>
    <t>366812101</t>
  </si>
  <si>
    <t>CHRISTUS Mother Frances Hospital - Sulphur Springs</t>
  </si>
  <si>
    <t>Hopkins</t>
  </si>
  <si>
    <t>369162801</t>
  </si>
  <si>
    <t>Tenet Hospitals Ltd. Transmountain</t>
  </si>
  <si>
    <t>The Hospitals Of Providence - Transmountain Campus</t>
  </si>
  <si>
    <t>371439601</t>
  </si>
  <si>
    <t>Strategic Bh-Brownsville, Llc</t>
  </si>
  <si>
    <t>Palms Behavioral Health</t>
  </si>
  <si>
    <t>376537203</t>
  </si>
  <si>
    <t>Freestone Medical Center</t>
  </si>
  <si>
    <t>Freestone</t>
  </si>
  <si>
    <t>376837601</t>
  </si>
  <si>
    <t>Houston Methodist The Woodlands Hospital</t>
  </si>
  <si>
    <t>377705402</t>
  </si>
  <si>
    <t>HCA Houston Healthcare Tomball</t>
  </si>
  <si>
    <t>378943001</t>
  </si>
  <si>
    <t>HCA Houston Healthcare Medical Center</t>
  </si>
  <si>
    <t>379200401</t>
  </si>
  <si>
    <t>Methodist Hospital Atascosa</t>
  </si>
  <si>
    <t>Atascosa</t>
  </si>
  <si>
    <t>385345901</t>
  </si>
  <si>
    <t>Medical City Weatherford</t>
  </si>
  <si>
    <t>Parker</t>
  </si>
  <si>
    <t>387377001</t>
  </si>
  <si>
    <t>UT Health East Texas Henderson Hospital</t>
  </si>
  <si>
    <t>UT Health Henderson</t>
  </si>
  <si>
    <t>Rusk</t>
  </si>
  <si>
    <t>387381201</t>
  </si>
  <si>
    <t>UT Health East Texas Jacksonville Hospital</t>
  </si>
  <si>
    <t>UT Health Jacksonville</t>
  </si>
  <si>
    <t>387515501</t>
  </si>
  <si>
    <t>UT Health East Texas Athens Hospital</t>
  </si>
  <si>
    <t>UT Health Athens</t>
  </si>
  <si>
    <t>Henderson</t>
  </si>
  <si>
    <t>387663301</t>
  </si>
  <si>
    <t>UT Health East Texas Carthage Hospital</t>
  </si>
  <si>
    <t>UT Health Carthage</t>
  </si>
  <si>
    <t>Panola</t>
  </si>
  <si>
    <t>388217701</t>
  </si>
  <si>
    <t>Baylor Scott &amp; White Medical Center - Centennial</t>
  </si>
  <si>
    <t>388347201</t>
  </si>
  <si>
    <t>UT Health East Texas Tyler Regional Hospital</t>
  </si>
  <si>
    <t>UT Health Tyler</t>
  </si>
  <si>
    <t>388635001</t>
  </si>
  <si>
    <t>Scott &amp; White Continuing Care Hospital</t>
  </si>
  <si>
    <t>Baylor Scott &amp; White Continuing Care Hospital</t>
  </si>
  <si>
    <t>388696201</t>
  </si>
  <si>
    <t>UT Health East Texas Pittsburg Hospital</t>
  </si>
  <si>
    <t>UT Health Pittsburg</t>
  </si>
  <si>
    <t>Camp</t>
  </si>
  <si>
    <t>388701003</t>
  </si>
  <si>
    <t>UT Health East Texas Quitman Hospital</t>
  </si>
  <si>
    <t>UT Health Quitman</t>
  </si>
  <si>
    <t>388758001</t>
  </si>
  <si>
    <t>UT Health East Texas Specialty Hospital</t>
  </si>
  <si>
    <t>UT Health Specialty</t>
  </si>
  <si>
    <t>389645801</t>
  </si>
  <si>
    <t>UT Health East Texas Rehabilitation Hospital</t>
  </si>
  <si>
    <t>UT Health Rehab</t>
  </si>
  <si>
    <t>391264401</t>
  </si>
  <si>
    <t>Woodland Springs, Llc</t>
  </si>
  <si>
    <t>391575301</t>
  </si>
  <si>
    <t>Pipeline East Dallas Llc</t>
  </si>
  <si>
    <t>White Rock Medical Center</t>
  </si>
  <si>
    <t>391576104</t>
  </si>
  <si>
    <t>Crockett Medical Center Llc</t>
  </si>
  <si>
    <t>Crockett Medical Center</t>
  </si>
  <si>
    <t>Houston</t>
  </si>
  <si>
    <t>395486901</t>
  </si>
  <si>
    <t>Baylor Scott &amp; White Medical Centers -Capitol Area</t>
  </si>
  <si>
    <t>Baylor Scott &amp; White Medical Center - Pflugerville</t>
  </si>
  <si>
    <t>396650901</t>
  </si>
  <si>
    <t>Gainesville Community Hospital, Inc</t>
  </si>
  <si>
    <t>North Texas Medical Center</t>
  </si>
  <si>
    <t>401736001</t>
  </si>
  <si>
    <t>Bosque County Hospital District</t>
  </si>
  <si>
    <t>Goodall-Witcher Hospital</t>
  </si>
  <si>
    <t>Bosque</t>
  </si>
  <si>
    <t>402628801</t>
  </si>
  <si>
    <t>Winkler County Hospital District</t>
  </si>
  <si>
    <t>Winkler County Memorial Hospital</t>
  </si>
  <si>
    <t>Winkler</t>
  </si>
  <si>
    <t>405102101</t>
  </si>
  <si>
    <t>Scenic Mountain Medical Center</t>
  </si>
  <si>
    <t>406443801</t>
  </si>
  <si>
    <t>Perimeter Behavioral Hospital Of Arlington, Llc</t>
  </si>
  <si>
    <t>407926101</t>
  </si>
  <si>
    <t>Baylor Scott &amp; White Medical Centers - Buda</t>
  </si>
  <si>
    <t>408236401</t>
  </si>
  <si>
    <t>Perimeter Behavioral Hospital Of Garland, Llc</t>
  </si>
  <si>
    <t>Perimeter Behavioral Hospital Of Dallas</t>
  </si>
  <si>
    <t>408600101</t>
  </si>
  <si>
    <t>Covenant Medical Center</t>
  </si>
  <si>
    <t>409204101</t>
  </si>
  <si>
    <t>Baylor Scott &amp; White Medical Center-Austin Oak Hil</t>
  </si>
  <si>
    <t>412747401</t>
  </si>
  <si>
    <t>Huntsville Community Hospital Inc</t>
  </si>
  <si>
    <t>Huntsville Memorial Hospital</t>
  </si>
  <si>
    <t>Walker</t>
  </si>
  <si>
    <t>412883701</t>
  </si>
  <si>
    <t>Sana Healthcare Carrollton</t>
  </si>
  <si>
    <t>Carrollton Regional Medical Center</t>
  </si>
  <si>
    <t>414763901</t>
  </si>
  <si>
    <t>Texas Health Frisco</t>
  </si>
  <si>
    <t>414962701</t>
  </si>
  <si>
    <t>Ascension Seton Bastrop</t>
  </si>
  <si>
    <t>415580601</t>
  </si>
  <si>
    <t>DBA CHRISTUS Santa Rosa Hospital-San Marcos</t>
  </si>
  <si>
    <t>420957901</t>
  </si>
  <si>
    <t>Hendrick Medical Center Brownwood</t>
  </si>
  <si>
    <t>Brown</t>
  </si>
  <si>
    <t>421199701</t>
  </si>
  <si>
    <t>Temple Behavioral Healthcare Hospital Inc</t>
  </si>
  <si>
    <t xml:space="preserve">Canyon Creek Behavioral Health </t>
  </si>
  <si>
    <t>425740401</t>
  </si>
  <si>
    <t>Methodist Midlothian Medical Center</t>
  </si>
  <si>
    <t>425956601</t>
  </si>
  <si>
    <t>Texas Dshs Texas Center For Infectious Diseases</t>
  </si>
  <si>
    <t>State Chest</t>
  </si>
  <si>
    <t>431284501</t>
  </si>
  <si>
    <t>Texas Health Hospital Mansfield</t>
  </si>
  <si>
    <t>432815501</t>
  </si>
  <si>
    <t>Methodist Southlake Medical Center</t>
  </si>
  <si>
    <t>434254501</t>
  </si>
  <si>
    <t>Preferred Hospital Leasing Shamrock, Inc.</t>
  </si>
  <si>
    <t>Shamrock General Hospital</t>
  </si>
  <si>
    <t>Average of all MIUR's/ Minimum MIUR To Qualify for Non-Metro Hospital</t>
  </si>
  <si>
    <t>1 Standard Deviation of all MIUR's</t>
  </si>
  <si>
    <t>Minimum MIUR To Qualify for Metro Hospital</t>
  </si>
  <si>
    <t>County Population (2010)</t>
  </si>
  <si>
    <t>Metro/Non-Metro</t>
  </si>
  <si>
    <t>Total Hospital Inpatient Days</t>
  </si>
  <si>
    <t>Total Hospital Medicaid Days (Includes OOS Days &amp; Dual Eligible)</t>
  </si>
  <si>
    <t>MIUR Percentage</t>
  </si>
  <si>
    <t>Qualified Based on MIUR?</t>
  </si>
  <si>
    <t>Non-Metro</t>
  </si>
  <si>
    <t>Metro</t>
  </si>
  <si>
    <t>DSH Applicant</t>
  </si>
  <si>
    <t>021002301</t>
  </si>
  <si>
    <t xml:space="preserve">KINDRED HOSPITALS LIMITED PARTNERSHIP-KINDRED HOSPITALS SAN ANTONIO                     </t>
  </si>
  <si>
    <t>021004901</t>
  </si>
  <si>
    <t xml:space="preserve">KINDRED HOSPITALS LIMITED PARTNERSHIP-KINDRED HOSPITAL MANSFIELD                        </t>
  </si>
  <si>
    <t>021008001</t>
  </si>
  <si>
    <t xml:space="preserve">KINDRED HOSPITALS LIMITED PARTNERSHIP-KINDRED HOSPTIAL HOUSTON MEDICAL CENTER           </t>
  </si>
  <si>
    <t>021011401</t>
  </si>
  <si>
    <t xml:space="preserve">TRANSITIONAL HOSPITALS CORPORATION OF TEXAS LLC-KINDRED HOSPITAL- TARRANT COUNTY                  </t>
  </si>
  <si>
    <t>364396701</t>
  </si>
  <si>
    <t xml:space="preserve">CONTINUECARE HOSPITAL AT HENDRICK MEDICAL CENTER-CONTINUE CARE HOSPITAL AT HENDRICK MEDICAL CENTER </t>
  </si>
  <si>
    <t>358588701</t>
  </si>
  <si>
    <t xml:space="preserve">CHG HOSPITAL HOUSTON LLC-CORNERSTONE SPECIALTY HOSPITALS BELLAIRE          </t>
  </si>
  <si>
    <t>021017101</t>
  </si>
  <si>
    <t xml:space="preserve">THC HOUSTON LLC-KINDRED HOSPITAL HOUSTON NORTHWEST                </t>
  </si>
  <si>
    <t>331172201</t>
  </si>
  <si>
    <t xml:space="preserve">NEW LIFECARE HOSPITALS OF NORTH TEXAS LLC-                                                  </t>
  </si>
  <si>
    <t>021168201</t>
  </si>
  <si>
    <t>HEALTHSOUTH REHAB INSTITUTUE OF SAN ANTONIO RIOSA-ENCOMPASS HEALTH REHABILITATION HOSPITAL OF SAN AN</t>
  </si>
  <si>
    <t>021173202</t>
  </si>
  <si>
    <t xml:space="preserve">HEALTHSOUTH REHABILIATION HOSPITAL OF ARLINGTON   </t>
  </si>
  <si>
    <t>367514201</t>
  </si>
  <si>
    <t xml:space="preserve">PAM SQUARED AT BEAUMONT LLC-                                                  </t>
  </si>
  <si>
    <t>021175701</t>
  </si>
  <si>
    <t>HEALTHSOUTH REHABILITATION OF TEXARKANA INC-ENCOMPASS HEALTH REHABILITATION HOSPITAL OF TEXARK</t>
  </si>
  <si>
    <t>357697701</t>
  </si>
  <si>
    <t xml:space="preserve">VIBRA REHABILITATION HOSPITAL OF EL PASO, LLC-HIGHLANDS REHABILITATION HOSPITAL                 </t>
  </si>
  <si>
    <t>021224301</t>
  </si>
  <si>
    <t xml:space="preserve">GREEN OAKS HOSPITAL SUBSIDIA-MEDICAL CITY GREEN OAKS HOSPITAL DALLAS           </t>
  </si>
  <si>
    <t>094159302</t>
  </si>
  <si>
    <t xml:space="preserve">MSH PARTNERS LLC-BAYLOR SCOTT &amp; WHITE MEDICAL CENTER UPTOWN        </t>
  </si>
  <si>
    <t>094205403</t>
  </si>
  <si>
    <t xml:space="preserve">TEXAS HEALTH SPECIALTY HOSPITAL FORT WORTH-                                                  </t>
  </si>
  <si>
    <t>094208803</t>
  </si>
  <si>
    <t xml:space="preserve">TOPS SPECIALTY HOSPITAL, LTD-                                                  </t>
  </si>
  <si>
    <t>094215302</t>
  </si>
  <si>
    <t xml:space="preserve">AUSTIN CENTER FOR OUTPATIENT SURGERY   LP-NORTHWEST HILLS SURGICAL HOSPITAL                 </t>
  </si>
  <si>
    <t>094221102</t>
  </si>
  <si>
    <t xml:space="preserve">CORNERSTONE REGIONAL HOSPITAL-                                                  </t>
  </si>
  <si>
    <t>342897103</t>
  </si>
  <si>
    <t xml:space="preserve">HOUSTON METHODIST ST CATHERINE HOSPITAL-HOUSTON METHODIST CONTINUING CARE HOSPITAL        </t>
  </si>
  <si>
    <t>094226002</t>
  </si>
  <si>
    <t xml:space="preserve">BRAZOS VALLEY PHYSICIANS ORGANIZATION MSO LLC-THE PHYSICIANS CENTRE HOSPITAL                    </t>
  </si>
  <si>
    <t>353570001</t>
  </si>
  <si>
    <t xml:space="preserve">MESA HILLS SPECIALTY HOSPITAL OPERATOR, LLC-MESA HILLS SPECIALTY HOSPITAL                     </t>
  </si>
  <si>
    <t>409331201</t>
  </si>
  <si>
    <t>PAM SPECIALTY HOSPITAL OF SAN ANTONIO MEDICAL CENT</t>
  </si>
  <si>
    <t>337018101</t>
  </si>
  <si>
    <t>ENCOMPASS HEALTH REHABILITATION HOSPITAL OF HUMBLE</t>
  </si>
  <si>
    <t>094347402</t>
  </si>
  <si>
    <t xml:space="preserve">HEALTHSOUTH PLANO REHABILITATION HOSPITAL LLC-HEALTHSOUTH PLANO REHABILITATION HOSPITAL         </t>
  </si>
  <si>
    <t>094349003</t>
  </si>
  <si>
    <t>CMS REHAB OF WF LP-ENCOMPASS HEALTH REHABILITATION HOSPITAL OF WICHIT</t>
  </si>
  <si>
    <t>094351601</t>
  </si>
  <si>
    <t>HEALTHSOUTH REHABILITATION-ENCOMPASS HEALTH  REHABILITATION HOSPITAL OF MIDLA</t>
  </si>
  <si>
    <t>094352403</t>
  </si>
  <si>
    <t xml:space="preserve">HEALTHSOUTH REHABILITATION  HOSPITAL THE WOODLANDS-ENCOMPASS HEALTH REHABILITATION HOSPITAL OF THE W </t>
  </si>
  <si>
    <t>094353202</t>
  </si>
  <si>
    <t xml:space="preserve">CHRISTUS HEALTH ARK LA TEX-CHRISTUS ST MICHAEL REHABILITATION HOSPITAL       </t>
  </si>
  <si>
    <t>358963201</t>
  </si>
  <si>
    <t xml:space="preserve">OCH HOLDINGS-OUR CHILDRENS HOUSE                               </t>
  </si>
  <si>
    <t>112721903</t>
  </si>
  <si>
    <t xml:space="preserve">BIR JV LLP-BAYLOR INSTITUTE FOR REHABILITATION               </t>
  </si>
  <si>
    <t>121820803</t>
  </si>
  <si>
    <t xml:space="preserve">METHODIST HEALTHCARE SYSTEM OF SAN ANTONIO LTD LLP-METHODIST AMBULATORY SURGERY                      </t>
  </si>
  <si>
    <t>393491101</t>
  </si>
  <si>
    <t xml:space="preserve">PAM SPECIALTY HOSPITAL OF LUFKIN, LLC-                                                  </t>
  </si>
  <si>
    <t>337433201</t>
  </si>
  <si>
    <t xml:space="preserve">MEMORIAL HERMANN HEALTH SYSTEM-TIRR MEMORIAL HERMANN                             </t>
  </si>
  <si>
    <t>331384301</t>
  </si>
  <si>
    <t xml:space="preserve">POST ACUTE SPECIALTY HOSPITAL OF VICTORIA LLC-PAM SPECIALTY HOSPITAL OF VICTORIA SOUTH          </t>
  </si>
  <si>
    <t>147227603</t>
  </si>
  <si>
    <t xml:space="preserve">NEURO INSTITUTE OF AUSTIN LP-TEXAS NEUROREHAB CENTER                           </t>
  </si>
  <si>
    <t>149047601</t>
  </si>
  <si>
    <t xml:space="preserve">TRIUMPH HOSPITAL OF EAST HOUSTON LP-KINDRED HOSPITAL CLEAR LAKE                       </t>
  </si>
  <si>
    <t>150967102</t>
  </si>
  <si>
    <t xml:space="preserve">SCCI HOSPITAL EL PASO  LLC-KINDRED HOSPITAL EL PASO                          </t>
  </si>
  <si>
    <t>157144001</t>
  </si>
  <si>
    <t xml:space="preserve">FRISCO MEDICAL CENTER-BAYLOR SCOTT &amp; WHITE MEDICAL CENTER - FRISCO      </t>
  </si>
  <si>
    <t>157203401</t>
  </si>
  <si>
    <t xml:space="preserve">TRIUMPH SOUTHWEST LP-KINDRED HOSPITAL SUGAR LAND                       </t>
  </si>
  <si>
    <t>158914501</t>
  </si>
  <si>
    <t xml:space="preserve">ORTHOPEDIC AND SPINE SURGICAL HOSPITAL OF S TX LP-SOUTH TEXAS SPINE AND SURGICAL HOSPITAL LP        </t>
  </si>
  <si>
    <t>334284201</t>
  </si>
  <si>
    <t xml:space="preserve">ARISE HEALTHCARE SYSTEM LLC-                                                  </t>
  </si>
  <si>
    <t>162459501</t>
  </si>
  <si>
    <t xml:space="preserve">TEXAS SPINE AND JOINT HOSPITAL LTD                </t>
  </si>
  <si>
    <t>162965101</t>
  </si>
  <si>
    <t xml:space="preserve">USMD HOSPITAL AT ARLINGTON LP                     </t>
  </si>
  <si>
    <t>163936101</t>
  </si>
  <si>
    <t>IRVING COPPELL SURGICAL HOSPITAL LLP-BAYLOR SCOTT AND WHITE SURGICAL HOSPITAL LAS COLIN</t>
  </si>
  <si>
    <t>167364201</t>
  </si>
  <si>
    <t xml:space="preserve">FT WORTH SURGICARE PARTNERS, LTD-BAYLOR SURGICAL HOSPITAL AT FT WORTH              </t>
  </si>
  <si>
    <t>168648701</t>
  </si>
  <si>
    <t xml:space="preserve">KELL WEST REGIONAL HOSPITAL LLC-KELL WEST REGIONAL HOSPITAL                       </t>
  </si>
  <si>
    <t>350453201</t>
  </si>
  <si>
    <t xml:space="preserve">WESLACO REGIONAL REHABILITATION HOSPITAL, LLC-                                                  </t>
  </si>
  <si>
    <t>171461001</t>
  </si>
  <si>
    <t xml:space="preserve">SOUTHLAKE SPECIALTY HOSPITAL LLC-TEXAS HEALTH HARRIS METHODIST HOSPITAL SOUTHLAKE  </t>
  </si>
  <si>
    <t>172620001</t>
  </si>
  <si>
    <t xml:space="preserve">TROPHY CLUB MEDICAL CENTER LP                     </t>
  </si>
  <si>
    <t>173574801</t>
  </si>
  <si>
    <t>TEXAS INSTITUTE FOR SURGERY LLP-TEXAS INSTITUTE FOR SURGERY AT TEXAS HEALTH PRESBY</t>
  </si>
  <si>
    <t>173995503</t>
  </si>
  <si>
    <t xml:space="preserve">SOUTH TEXAS REHABILITATION HOSPITAL LP-                                                  </t>
  </si>
  <si>
    <t>174662001</t>
  </si>
  <si>
    <t>PHYSICIANS MEDICAL CENTER LLC-TEXAS HEALTH CENTER FOR DIAGNOSTICS AND SURGERY PL</t>
  </si>
  <si>
    <t>175925003</t>
  </si>
  <si>
    <t xml:space="preserve">ALLEGIANCE BEHAVIORAL HEALTH CENTER OF PLAINVIEW  </t>
  </si>
  <si>
    <t>178396101</t>
  </si>
  <si>
    <t>CONTINUE CARE HOSPITAL OF TYLER INC-TYLER CONTINUE CARE HOSPITAL AT MOTHER FRANCES HOS</t>
  </si>
  <si>
    <t>178795401</t>
  </si>
  <si>
    <t xml:space="preserve">THE HOSPITAL AT WESTLAKE MEDICAL CENTER           </t>
  </si>
  <si>
    <t>355796901</t>
  </si>
  <si>
    <t xml:space="preserve">CHG HOSPITAL MCALLEN LLC-SOLARA SPECIALTY HOSPITALS MCALLEN                </t>
  </si>
  <si>
    <t>356438701</t>
  </si>
  <si>
    <t xml:space="preserve">CHG HOSPITAL AUSTIN LLC-CORNERSTONE SPECIALTY HOSPITALS AUSTIN            </t>
  </si>
  <si>
    <t>184505902</t>
  </si>
  <si>
    <t>TRINITY MOTHER FRANCES REHABILITATION HOSPITAL-CHRISTUS TRINITY MOTHER FRANCES REHABILITATION HOS</t>
  </si>
  <si>
    <t>185051301</t>
  </si>
  <si>
    <t xml:space="preserve">LAREDO SPECIALTY HOSPITAL                         </t>
  </si>
  <si>
    <t>185964702</t>
  </si>
  <si>
    <t xml:space="preserve">NORTH CENTRAL SURGICAL CENTER LLP                 </t>
  </si>
  <si>
    <t>190809701</t>
  </si>
  <si>
    <t xml:space="preserve">CENTRAL TEXAS REHABILITATION HOSPITAL LLC-CENTRAL TEXAS REHABILITATION HOSPITAL             </t>
  </si>
  <si>
    <t>190895601</t>
  </si>
  <si>
    <t xml:space="preserve">SOLARA HOSPITAL HARLINGEN-SOLARA SPECIALTY HOSPITALS HARLINGEN BROWNSVILLE  </t>
  </si>
  <si>
    <t>192996002</t>
  </si>
  <si>
    <t xml:space="preserve">HORIZON HEALTH AUSTIN INC-AUSTIN LAKES HOSPITAL                             </t>
  </si>
  <si>
    <t>346138602</t>
  </si>
  <si>
    <t xml:space="preserve">PAM SQUARED AT TEXARKANA, LLC-                                                  </t>
  </si>
  <si>
    <t>194036301</t>
  </si>
  <si>
    <t xml:space="preserve">SELECT SPECIALTY HOSPITAL DALLAS INC-DALLAS SPECIALTY HOSPITAL DALLAS INC              </t>
  </si>
  <si>
    <t>346300201</t>
  </si>
  <si>
    <t xml:space="preserve">PAM SQUARED AT CORPUS CHRISTI LLC-PAM SPECIALTY HOSPITAL AT CORPUS CHRISTI NORTH    </t>
  </si>
  <si>
    <t>366222301</t>
  </si>
  <si>
    <t xml:space="preserve">KND DEVELOPMENT 68, LLC-KINDRED HOSPITAL - SAN ANTONIO CENTRAL            </t>
  </si>
  <si>
    <t>325177904</t>
  </si>
  <si>
    <t xml:space="preserve">POST ACUTE MEDICAL AT ALLEN LLC-PAM REHABILITATION HOSPITAL OF ALLEN              </t>
  </si>
  <si>
    <t>197824901</t>
  </si>
  <si>
    <t xml:space="preserve">SELECT SPECIALTY HOSPITAL LONGVIEW INC-SELECT SPECIALTY HOSPITAL LONGVIEW                </t>
  </si>
  <si>
    <t>197976701</t>
  </si>
  <si>
    <t xml:space="preserve">VIBRA SPECIALTY HOSPITAL OF DALLAS LLC-                                                  </t>
  </si>
  <si>
    <t>358006003</t>
  </si>
  <si>
    <t xml:space="preserve">COVENANT REHABILITATION HOSPITAL OF LUBBOCK LLC-TRUSTPOINT REHABILITATION HOSPITAL OF LUBBOCK     </t>
  </si>
  <si>
    <t>199183801</t>
  </si>
  <si>
    <t xml:space="preserve">POST ACUTE MEDICAL AT VICTORIA LLC-PAM SPECIALTY HOSPITAL OF VICTORIA NORTH          </t>
  </si>
  <si>
    <t>199191101</t>
  </si>
  <si>
    <t xml:space="preserve">POST ACUTE MEDICAL AT LULING LLC-WARM SPRINGS SPECIALTY HOSPITAL OF LULING LLC     </t>
  </si>
  <si>
    <t>199210901</t>
  </si>
  <si>
    <t xml:space="preserve">EAST EL PASO PHYSICIANS MEDICAL CENTER LLC-FOUNDATION SURGICAL HOSPITAL OF EL PASO           </t>
  </si>
  <si>
    <t>199238002</t>
  </si>
  <si>
    <t>HEALTHSOUTH REHABILITATION HOSPITAL OF RICHARDSON-ENCOMPASS HEALTH REHABILITATION HOSPITAL OF RICHAR</t>
  </si>
  <si>
    <t>199329702</t>
  </si>
  <si>
    <t>HEALTH SOUTH CITY VIEW REHABILITATION HOSPITAL-ENCOMPASS HEALTH REHABILITATION HOSPITAL OF CITY V</t>
  </si>
  <si>
    <t>201645301</t>
  </si>
  <si>
    <t xml:space="preserve">MEMORIAL HERMANN SUGAR LAND SURGICAL HOSPITAL LLP-SUGAR LAND SURGICAL HOSPITAL                      </t>
  </si>
  <si>
    <t>202351701</t>
  </si>
  <si>
    <t xml:space="preserve">MEMORIAL HERMANN SPECIALTY HOSPITAL KINGWOOD LLC  </t>
  </si>
  <si>
    <t>357216601</t>
  </si>
  <si>
    <t xml:space="preserve">CHG HOSPITAL CONROE LLC-CORNERSTONE SPECIALTY HOSPITALS CONROE            </t>
  </si>
  <si>
    <t>209190201</t>
  </si>
  <si>
    <t xml:space="preserve">HEALTHSOUTH REHABILITATION HOSPITAL OF ROUND ROCK </t>
  </si>
  <si>
    <t>209804801</t>
  </si>
  <si>
    <t>HEALTHSOUTH REHABILITATION HOSPITAL NORTH HOUSTON-ENCOMPASS HEALTH REHABILITATION HOSPITAL VISION PA</t>
  </si>
  <si>
    <t>388218501</t>
  </si>
  <si>
    <t xml:space="preserve">LHCG CXXI, LLC-CHRISTUS DUBUIS HOSPITAL OF BEAUMONT              </t>
  </si>
  <si>
    <t>211970301</t>
  </si>
  <si>
    <t xml:space="preserve">CBSH,LLC-                                                  </t>
  </si>
  <si>
    <t>212203801</t>
  </si>
  <si>
    <t xml:space="preserve">REHABILIATION INSTITUTE OF DENTON LLC-SELELCT REHABILITATIOIN HOSPITAL OF DENTON        </t>
  </si>
  <si>
    <t>218319601</t>
  </si>
  <si>
    <t xml:space="preserve">MESQUITE SPECIALTY HOSPITAL LP                    </t>
  </si>
  <si>
    <t>361699701</t>
  </si>
  <si>
    <t xml:space="preserve">HERITAGE PARK SURGICAL HOSPITAL, LLC-BAYLOR SCOTT &amp; WHITE SURGICAL HOSPITAL AT SHERMAN </t>
  </si>
  <si>
    <t>218868201</t>
  </si>
  <si>
    <t xml:space="preserve">REHABILITATION HOSPITAL OF MESQUITE LLC-MESQUITE REHABILITATION INSTITUTE                 </t>
  </si>
  <si>
    <t>219907701</t>
  </si>
  <si>
    <t xml:space="preserve">HEALTHSOUTH REHABILITATION HOSPITAL OF SUGAR LAND-HEALTHSOUTH SUGAR LAND REHABILITATION HOSPITAL    </t>
  </si>
  <si>
    <t>220238402</t>
  </si>
  <si>
    <t xml:space="preserve">MEMORIAL HERMANN REHABILITATION HOSPITAL KATY-                                                  </t>
  </si>
  <si>
    <t>282268601</t>
  </si>
  <si>
    <t xml:space="preserve">ATRIUM MEDICAL CENTER  LP-                                                  </t>
  </si>
  <si>
    <t>282322101</t>
  </si>
  <si>
    <t xml:space="preserve">AMH CATH LABS, LLC-TEXAS HEALTH HEART &amp; VASCULAR HOSPITAL ARLINGTON  </t>
  </si>
  <si>
    <t>313347201</t>
  </si>
  <si>
    <t xml:space="preserve">CORINTH INVESTOR HOLDINGS LLC-                                                  </t>
  </si>
  <si>
    <t>303478701</t>
  </si>
  <si>
    <t xml:space="preserve">CR EMERGENCY ROOM LLC-BAYLOR SCOTT AND WHITE EMERGENCY HOSPITAL         </t>
  </si>
  <si>
    <t>312476002</t>
  </si>
  <si>
    <t xml:space="preserve">GLOBALREHAB FORT WORTH, LP-                                                  </t>
  </si>
  <si>
    <t>288662403</t>
  </si>
  <si>
    <t xml:space="preserve">HEALTHSOUTH REHAB HOSPITAL OF THE MID-CITIES LLC-RELIANT REHABILITATION HOSPITAL MID CITIES        </t>
  </si>
  <si>
    <t>288563403</t>
  </si>
  <si>
    <t xml:space="preserve">BAYLOR INSTITUTE FOR REHABILITATION AT FRISCO-                                                  </t>
  </si>
  <si>
    <t>291429301</t>
  </si>
  <si>
    <t xml:space="preserve">NEW BRAUNFELS REG REHAB HOSP INC-                                                  </t>
  </si>
  <si>
    <t>309446801</t>
  </si>
  <si>
    <t xml:space="preserve">HEALTHSOUTH REHAB  HOSPITAL OF SOUTH AUSTIN LLC-HEALTHSOUTH REHABILITATION  HOSPITAL OF AUSTIN    </t>
  </si>
  <si>
    <t>301006801</t>
  </si>
  <si>
    <t xml:space="preserve">HEALTHSOUTH REHABILITATION HOSPITAL OF CYPRESS LLC-                                                  </t>
  </si>
  <si>
    <t>317151401</t>
  </si>
  <si>
    <t xml:space="preserve">POST ACUTE MEDICAL OF NEW BRAUNFELS LLC-WARM SPRINGS SPECIALTY HOSPITAL OF NEW BRAUNFELS  </t>
  </si>
  <si>
    <t>319209801</t>
  </si>
  <si>
    <t xml:space="preserve">COVENANT LONG TERM CARE LP-COVENANT SPECIALTY HOSPITAL                       </t>
  </si>
  <si>
    <t>313188001</t>
  </si>
  <si>
    <t xml:space="preserve">HEALTHSOUTH REHABILITATION HOSPITAL OF ABILENE LLC-HEALTHSOUTH REHABILITATION HOSPITAL OF ABILENE    </t>
  </si>
  <si>
    <t>309798201</t>
  </si>
  <si>
    <t xml:space="preserve">EMERUS BHS SA THOUSAND OAKS LLC-BAPTIST EMERGENCY HOSPITAL SHAVANO PARK           </t>
  </si>
  <si>
    <t>315341301</t>
  </si>
  <si>
    <t xml:space="preserve">HEALTHSOUTH REHABILITATION HOSPITAL OF VINTAGE PAR-HEALTHSOUTH REHABILITATION HOSPITAL THE VINTAGE   </t>
  </si>
  <si>
    <t>320384603</t>
  </si>
  <si>
    <t xml:space="preserve">DALLAS LTACH LLC-KINDRED HOSPITAL DALLAS CENTRAL                   </t>
  </si>
  <si>
    <t>331242301</t>
  </si>
  <si>
    <t xml:space="preserve">LANCASTER REGIONAL HOSPITAL LP-CRESCENT MEDICAL CENTER LANCASTER                 </t>
  </si>
  <si>
    <t>328934001</t>
  </si>
  <si>
    <t xml:space="preserve">METHODIST MCKINNEY HOSPITAL LLC-                                                  </t>
  </si>
  <si>
    <t>326690001</t>
  </si>
  <si>
    <t xml:space="preserve">WARM SPRINGS SPECIALTY HOSPITAL OF SAN ANTONIO LLC-PAM SPECIALTY HOSPITAL OF SAN ANTONIO             </t>
  </si>
  <si>
    <t>314562501</t>
  </si>
  <si>
    <t xml:space="preserve">HEALTHSOUTH REHABILITATION HOSPITAL OF DALLAS LLC-HEALTHSOUTH REHABILITATION HOSPITAL OF DALLAS     </t>
  </si>
  <si>
    <t>314300001</t>
  </si>
  <si>
    <t xml:space="preserve">CARROLLTON SPRINGS LLC                            </t>
  </si>
  <si>
    <t>315472601</t>
  </si>
  <si>
    <t xml:space="preserve">C &amp; I HOLDINGS LLC-LONE STAR BEHAVORIAL HEALTH                       </t>
  </si>
  <si>
    <t>094235102</t>
  </si>
  <si>
    <t xml:space="preserve">NEXUS SPECIALTY HOSPITAL - THE WOODLANDS LTD-NEXUS SPECIALTY HOSPITAL                          </t>
  </si>
  <si>
    <t>334224803</t>
  </si>
  <si>
    <t xml:space="preserve">VIBRA REHABILITATION HOSPITAL OF AMARILLO LLC-VIBRA REHABILITATION HOSPITAL OF AMARILLO         </t>
  </si>
  <si>
    <t>365612601</t>
  </si>
  <si>
    <t xml:space="preserve">ASPIRE HOSPITAL LLC                               </t>
  </si>
  <si>
    <t>348183001</t>
  </si>
  <si>
    <t xml:space="preserve">AUSTIN BEHAVIORAL HOSPITAL LLC-CROSS CREEK HOSPITAL                              </t>
  </si>
  <si>
    <t>339869503</t>
  </si>
  <si>
    <t xml:space="preserve">ROCK SPRINGS, LLC-                                                  </t>
  </si>
  <si>
    <t>344945603</t>
  </si>
  <si>
    <t xml:space="preserve">CORPUS CHRISTI REHABILITATION HOSPITAL LLC        </t>
  </si>
  <si>
    <t>348928801</t>
  </si>
  <si>
    <t xml:space="preserve">EBD BEMC BURLESON, LLC-BAYLOR SCOTT AND WHITE EMERGENCY HOSPITAL         </t>
  </si>
  <si>
    <t>341027602</t>
  </si>
  <si>
    <t xml:space="preserve">OCEANS BEHAVORIAL HOSPITAL OF LUFKIN LLC-OCEANS BEHAVORIAL HOSPITAL OF LUFKIN              </t>
  </si>
  <si>
    <t>347731701</t>
  </si>
  <si>
    <t xml:space="preserve">WARM SPRINGS REHABILITATION HOSPITAL OF KYLE LLC-                                                  </t>
  </si>
  <si>
    <t>339420701</t>
  </si>
  <si>
    <t xml:space="preserve">AUDUBON BEHAVIORAL HEALTHCARE OF LONGVIEW LLC-OCEANS BEHAVIORAL HOSPITAL OF LONGVIEW            </t>
  </si>
  <si>
    <t>361949601</t>
  </si>
  <si>
    <t xml:space="preserve">CUMBERLAND SURGICAL HOSPITAL OF SAN ANTONIO LLC-                                                  </t>
  </si>
  <si>
    <t>364597001</t>
  </si>
  <si>
    <t xml:space="preserve">DECATUR HOSPITAL AUTHORITY-WISE HEALTH SYSTEM                                </t>
  </si>
  <si>
    <t>359590201</t>
  </si>
  <si>
    <t xml:space="preserve">GARLAND BEHAVIORAL HOSPITAL                       </t>
  </si>
  <si>
    <t>355497401</t>
  </si>
  <si>
    <t xml:space="preserve">HAVEN BEHAVIORAL SERVICES OF FRISCO LLC-HAVEN BEHAVIORAL HOSPITAL OF FRISCO               </t>
  </si>
  <si>
    <t>365048301</t>
  </si>
  <si>
    <t xml:space="preserve">AD HOSPITAL EAST LLC-                                                  </t>
  </si>
  <si>
    <t>363070901</t>
  </si>
  <si>
    <t xml:space="preserve">EMERGENCY HOSPITAL SYSTEMS LLC-CLEVELAND EMERGENCY HOSPITAL                      </t>
  </si>
  <si>
    <t>352075101</t>
  </si>
  <si>
    <t xml:space="preserve">OCEANS BEHAVIORAL HOSPITAL OF KATY LLC-                                                  </t>
  </si>
  <si>
    <t>418113301</t>
  </si>
  <si>
    <t xml:space="preserve">SRP BEHAVIORAL HOSPITAL OF PLANO LLC-WELLBRIDGE HEALTHCARE OF PLANO                    </t>
  </si>
  <si>
    <t>422067501</t>
  </si>
  <si>
    <t xml:space="preserve">BAYTOWN MEDICAL CENTER, LP-ALTUS BAYTOWN HOSPITAL, BAYTOWN MEDICAL CENTER    </t>
  </si>
  <si>
    <t>354076701</t>
  </si>
  <si>
    <t xml:space="preserve">CLEAR LAKE INSTITUTE FOR REHABILITATION LLC-PAM REHABILITATION HOSPITAL OF CLEAR LAKE         </t>
  </si>
  <si>
    <t>350658601</t>
  </si>
  <si>
    <t xml:space="preserve">LAREDO REHABILITATION HOSPITAL LLC-                                                  </t>
  </si>
  <si>
    <t>396546901</t>
  </si>
  <si>
    <t>BIR JV LLP-BAYLOR SCOTT AND WHITE INSTITUTE FOR REHABILITATIO</t>
  </si>
  <si>
    <t>350452401</t>
  </si>
  <si>
    <t xml:space="preserve">WARM SPRINGS REHABILITATION HOSPITAL OF VICTORIA L-PAM REHABILITATION HOSPITAL OF VICTORIA           </t>
  </si>
  <si>
    <t>368423501</t>
  </si>
  <si>
    <t xml:space="preserve">ST JOSEPH HEALTHSOUTH REHABILITATION HOSPITAL LLC-CHI ST JOSEPH REHABILITATION HOSPITAL             </t>
  </si>
  <si>
    <t>380473401</t>
  </si>
  <si>
    <t xml:space="preserve">HCN EP HORIZON CITY LLC-THE HOSPITALS OF PROVIDENCE HORIZON CITY CAMPUS   </t>
  </si>
  <si>
    <t>386625301</t>
  </si>
  <si>
    <t xml:space="preserve">POST ACUTE MEDICAL REHABILITATION HOSPITAL OF CORP-PAM REHABILITATION HOSPITAL OF CORPUS CHRISTI     </t>
  </si>
  <si>
    <t>399761101</t>
  </si>
  <si>
    <t xml:space="preserve">OCEANS BEHAVIORAL HOSPITAL OF PASADENA LLC-OCEANS BEHAVIORAL HOSPITAL OF PASADENA            </t>
  </si>
  <si>
    <t>395270701</t>
  </si>
  <si>
    <t xml:space="preserve">PAM REHABILITATION HOSPITAL OF ROUND ROCK LLC-PAM REHABILITATION HOSPITAL OF ROUND ROCK         </t>
  </si>
  <si>
    <t>398568101</t>
  </si>
  <si>
    <t xml:space="preserve">WEBSTER SURGICAL SPECIALTY HOSPITAL, LTD-HOUSTON PHYSICIANS HOSPITAL                       </t>
  </si>
  <si>
    <t>398846101</t>
  </si>
  <si>
    <t xml:space="preserve">APOLLO REHAB HOSPITAL LLC-SUGAR LAND REHAB HOSPITAL LLC                     </t>
  </si>
  <si>
    <t>382091201</t>
  </si>
  <si>
    <t>HEALTHSOUTH REHABILITATION HOSPITAL OF PEARLAND LL-HEALTHSOUTH REHABILITATION OF HOSPITAL OF PERRLAND</t>
  </si>
  <si>
    <t>422236601</t>
  </si>
  <si>
    <t xml:space="preserve">ALTUS HOUSTON HOSPITAL LP-ALTUS HOUSTON HOSPITAL                            </t>
  </si>
  <si>
    <t>417321301</t>
  </si>
  <si>
    <t xml:space="preserve">COBALT REHABILITATION HOSPITAL EL PASO LLC-COBALT REHABILITATION HOSPITAL EL PASO            </t>
  </si>
  <si>
    <t>413028801</t>
  </si>
  <si>
    <t xml:space="preserve">OCEANS BEHAVIORAL HOSPITAL OF WACO LLC-OCEANS BEHAVIORAL HOSPITAL OF WACO                </t>
  </si>
  <si>
    <t>413256501</t>
  </si>
  <si>
    <t>SOUTH PLAINS REHABILITATION HOSPITAL, LLC-SOUTH PLAINS REHABILITATION HOSPITAL, AN AFFILIATE</t>
  </si>
  <si>
    <t>407503801</t>
  </si>
  <si>
    <t xml:space="preserve">WEATHERFORD REHABILITATION HOSPITAL LLC-WEATHERFORD REHABILITATION HOSPITAL               </t>
  </si>
  <si>
    <t>400811201</t>
  </si>
  <si>
    <t xml:space="preserve">EL PASO BEHAVIORAL HOSPITAL LLC-RIO VISTA BEHAVIORAL HEALTH                       </t>
  </si>
  <si>
    <t>411677401</t>
  </si>
  <si>
    <t>PLAZA SPECIALTY HOSPITAL LLC - CORNERSTONE SPECIALTY HOSPITALS HOUSTON MEDICAL CE</t>
  </si>
  <si>
    <t>424980701</t>
  </si>
  <si>
    <t>WOODLANDS SPECIALTY HOSPITAL</t>
  </si>
  <si>
    <t>411431601</t>
  </si>
  <si>
    <t>EVEREST REHABILITATION HOSPITAL TEMPLE</t>
  </si>
  <si>
    <t>425050801</t>
  </si>
  <si>
    <t xml:space="preserve">MEDICAL BEHAVIORAL HOSPITAL OF CLEAR LAKE LLC-MEDICAL BEHAVIORAL HOSPITAL OF CLEAR LAKE         </t>
  </si>
  <si>
    <t>426515901</t>
  </si>
  <si>
    <t xml:space="preserve">OCEANS BEHAVIORAL HOSPITAL OF AMARILLO LLC-OCEANS BEHAVIORAL HOSPITAL OF AMARILLO            </t>
  </si>
  <si>
    <t>410530602</t>
  </si>
  <si>
    <t xml:space="preserve">EVEREST REHABILITATION HOSPITAL LONGVIEW LLC-EVEREST REHABILITATION HOSPITAL LONGVIEW          </t>
  </si>
  <si>
    <t>094237702</t>
  </si>
  <si>
    <t xml:space="preserve">SCCI HOSPITAL AMARILLO-TRIUMPH HOSPITAL AMARILLO                         </t>
  </si>
  <si>
    <t>340716501</t>
  </si>
  <si>
    <t xml:space="preserve">PROMISE HOSPITAL OF DALLAS INC-                                                  </t>
  </si>
  <si>
    <t>339884401</t>
  </si>
  <si>
    <t xml:space="preserve">PROMISE HOSPITAL OF WICHITA FALLS INC-                                                  </t>
  </si>
  <si>
    <t>357475801</t>
  </si>
  <si>
    <t xml:space="preserve">MID JEFFERSON EXTENDED CARE HOSPITAL-POST ACUTE ENTERPRISES                            </t>
  </si>
  <si>
    <t>351415002</t>
  </si>
  <si>
    <t xml:space="preserve">SRP OCEANS HOSPITAL OF FORTWORTH LLC-WELLBRIDGE HEALTHCARE OF FORT WORTH               </t>
  </si>
  <si>
    <t>431973301</t>
  </si>
  <si>
    <t>NORTH HOUSTON SURGICAL HOSPITAL LLC</t>
  </si>
  <si>
    <t>427092801</t>
  </si>
  <si>
    <t>ENCOMPASS HEALTH REHABILITATION HOSPITAL OF KATY L</t>
  </si>
  <si>
    <t>Hospital Name</t>
  </si>
  <si>
    <t>Qualified Based on LIUR (&gt;25%)</t>
  </si>
  <si>
    <t>Tax Revenue for Inpatient Care received by the Hospital</t>
  </si>
  <si>
    <t>Total, City &amp; County Programs</t>
  </si>
  <si>
    <t xml:space="preserve">State Government - Inpatient Care Only (Children with Special Health Care Needs (CSHCN), Kidney Health Care, Tobacco Funds, Trauma Funds, County Indigent Health Care, etc.) </t>
  </si>
  <si>
    <t>Total State and Local Payments, Tax Revenue</t>
  </si>
  <si>
    <t>In-State &amp; Out-of-State Medicaid IP Payments</t>
  </si>
  <si>
    <t>IP CHIRP Adjustment</t>
  </si>
  <si>
    <t>HARP Adjustment</t>
  </si>
  <si>
    <t>Rural Adjustment</t>
  </si>
  <si>
    <t>Net Total IP Medicaid Payments (Total In-State &amp; OOS IP Medicaid less Adjustments)</t>
  </si>
  <si>
    <t xml:space="preserve">Inpatient Charity Charges </t>
  </si>
  <si>
    <t>Outpatient Charity Charges</t>
  </si>
  <si>
    <t>Total Cost, Worksheet B, Part 1, Costs (Column 24, Line 118)</t>
  </si>
  <si>
    <t>Worksheet G-2, Gross Inpatient Revenue (GIR) (Column 1, Line 28)</t>
  </si>
  <si>
    <t>Worksheet G-2, Total Revenue (Column 3, Line 28)</t>
  </si>
  <si>
    <t>IP RCC Calc. Step 1 [Gross Inpatient Revenue (WS G-2) / Total Revenue (WS G-2)]  x  Total Costs (WS B, Part I)</t>
  </si>
  <si>
    <t>IP RCC Calc. Step 2 Inpatient Costs / Inpatient Revenue (WS G-2) = Inpatient RCC</t>
  </si>
  <si>
    <t>LIUR Clause I</t>
  </si>
  <si>
    <t>LIUR Clause II</t>
  </si>
  <si>
    <t>Final LIUR</t>
  </si>
  <si>
    <t>Average of all Medicaid Days</t>
  </si>
  <si>
    <t>1 Standard Deviation of All Medicaid Days</t>
  </si>
  <si>
    <t>Qualification Threshold for Providers in a County with MORE than 290,000</t>
  </si>
  <si>
    <t>Average of all Medicaid Days for Providers in a County with LESS than 290,000</t>
  </si>
  <si>
    <t>1 Standard Deviation of All Medicaid Days for Providers in a County with LESS than 290,000</t>
  </si>
  <si>
    <t>Qualification Threshold for Providers in a County with LESS than 290,000</t>
  </si>
  <si>
    <t>Dual Eligible Days</t>
  </si>
  <si>
    <t>Total Hospital Medicaid Days (Includes OOS Days, Excludes Dual Eligible Days)</t>
  </si>
  <si>
    <t>Qualified Based on Average of Medicaid Days?</t>
  </si>
  <si>
    <t>Condition for DSTDEV formula</t>
  </si>
  <si>
    <t>Average of all Medicaid Days for Providers in a County with a population EQUAL TO or LESS than 290,000</t>
  </si>
  <si>
    <t>County Population</t>
  </si>
  <si>
    <t>1 Standard Deviation of All Medicaid Days for Providers in a County with a population EQUAL TO or LESS than 290,000</t>
  </si>
  <si>
    <t>&lt;=290,000</t>
  </si>
  <si>
    <t>Qualification Threshold for Providers in a County with a population EQUAL TO or LESS than 290,000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</si>
</sst>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409]#,##0.00_);[Red]\(#,##0.00\)"/>
    <numFmt numFmtId="166" formatCode="_(\$* #,##0.00_);_(\$* \(#,##0.00\);_(\$* \-??_);_(@_)"/>
    <numFmt numFmtId="167" formatCode="_(* #,##0_);_(* \(#,##0\);_(* &quot;-&quot;??_);_(@_)"/>
    <numFmt numFmtId="168" formatCode="_(* #,##0_);_(* \(#,##0\);_(* \-??_);_(@_)"/>
    <numFmt numFmtId="169" formatCode="_(\$* #,##0_);_(\$* \(#,##0\);_(\$* \-??_);_(@_)"/>
    <numFmt numFmtId="170" formatCode="0.0000000000000"/>
    <numFmt numFmtId="171" formatCode="#,##0.00%;[Red]\(#,##0.00%\)"/>
    <numFmt numFmtId="172" formatCode="#,##0.00%;[Red]\-#,##0.00%"/>
  </numFmts>
  <fonts count="19" x14ac:knownFonts="1">
    <font>
      <sz val="12"/>
      <color theme="1"/>
      <name val="Verdana"/>
      <family val="2"/>
    </font>
    <font>
      <sz val="12"/>
      <color rgb="FF000000"/>
      <name val="Verdana"/>
      <family val="2"/>
      <charset val="1"/>
    </font>
    <font>
      <sz val="11"/>
      <color rgb="FF000000"/>
      <name val="Calibri"/>
      <family val="2"/>
      <charset val="1"/>
    </font>
    <font>
      <sz val="12"/>
      <color theme="1"/>
      <name val="Verdana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9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u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558ED5"/>
        <bgColor rgb="FF5983B0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5983B0"/>
        <bgColor rgb="FF558ED5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3">
    <xf numFmtId="0" fontId="0" fillId="0" borderId="0"/>
    <xf numFmtId="0" fontId="1" fillId="0" borderId="0"/>
    <xf numFmtId="164" fontId="1" fillId="0" borderId="0" applyBorder="0" applyProtection="0"/>
    <xf numFmtId="166" fontId="1" fillId="0" borderId="0" applyBorder="0" applyProtection="0"/>
    <xf numFmtId="43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2" fillId="6" borderId="0" applyNumberFormat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2" borderId="1" applyNumberFormat="0" applyFont="0" applyAlignment="0" applyProtection="0"/>
    <xf numFmtId="0" fontId="1" fillId="0" borderId="0"/>
    <xf numFmtId="0" fontId="11" fillId="7" borderId="0" applyNumberFormat="0" applyBorder="0" applyAlignment="0" applyProtection="0"/>
    <xf numFmtId="0" fontId="13" fillId="0" borderId="0"/>
  </cellStyleXfs>
  <cellXfs count="121">
    <xf numFmtId="0" fontId="0" fillId="0" borderId="0" xfId="0"/>
    <xf numFmtId="49" fontId="0" fillId="0" borderId="0" xfId="0" applyNumberFormat="1"/>
    <xf numFmtId="0" fontId="8" fillId="0" borderId="0" xfId="9"/>
    <xf numFmtId="0" fontId="9" fillId="0" borderId="0" xfId="9" applyFont="1" applyProtection="1">
      <protection locked="0"/>
    </xf>
    <xf numFmtId="167" fontId="9" fillId="0" borderId="0" xfId="4" applyNumberFormat="1" applyFont="1" applyProtection="1">
      <protection locked="0"/>
    </xf>
    <xf numFmtId="6" fontId="9" fillId="0" borderId="0" xfId="9" applyNumberFormat="1" applyFont="1" applyProtection="1">
      <protection locked="0"/>
    </xf>
    <xf numFmtId="0" fontId="9" fillId="0" borderId="0" xfId="4" applyNumberFormat="1" applyFont="1" applyProtection="1">
      <protection locked="0"/>
    </xf>
    <xf numFmtId="0" fontId="9" fillId="0" borderId="0" xfId="9" applyFont="1" applyAlignment="1" applyProtection="1">
      <alignment horizontal="center"/>
      <protection locked="0"/>
    </xf>
    <xf numFmtId="10" fontId="9" fillId="0" borderId="0" xfId="10" applyNumberFormat="1" applyFont="1" applyProtection="1">
      <protection locked="0"/>
    </xf>
    <xf numFmtId="0" fontId="6" fillId="4" borderId="2" xfId="9" applyFont="1" applyFill="1" applyBorder="1" applyAlignment="1">
      <alignment horizontal="left" wrapText="1"/>
    </xf>
    <xf numFmtId="6" fontId="6" fillId="4" borderId="2" xfId="9" applyNumberFormat="1" applyFont="1" applyFill="1" applyBorder="1" applyAlignment="1">
      <alignment horizontal="left" wrapText="1"/>
    </xf>
    <xf numFmtId="10" fontId="6" fillId="4" borderId="2" xfId="10" applyNumberFormat="1" applyFont="1" applyFill="1" applyBorder="1" applyAlignment="1" applyProtection="1">
      <alignment horizontal="left" wrapText="1"/>
    </xf>
    <xf numFmtId="0" fontId="9" fillId="0" borderId="0" xfId="9" quotePrefix="1" applyFont="1" applyProtection="1">
      <protection locked="0"/>
    </xf>
    <xf numFmtId="0" fontId="9" fillId="0" borderId="2" xfId="9" applyFont="1" applyBorder="1" applyAlignment="1" applyProtection="1">
      <alignment horizontal="center"/>
      <protection locked="0"/>
    </xf>
    <xf numFmtId="6" fontId="9" fillId="0" borderId="2" xfId="9" applyNumberFormat="1" applyFont="1" applyBorder="1" applyAlignment="1" applyProtection="1">
      <alignment horizontal="right"/>
      <protection locked="0"/>
    </xf>
    <xf numFmtId="10" fontId="9" fillId="0" borderId="2" xfId="10" applyNumberFormat="1" applyFont="1" applyBorder="1" applyAlignment="1" applyProtection="1">
      <alignment horizontal="center"/>
      <protection locked="0"/>
    </xf>
    <xf numFmtId="165" fontId="9" fillId="0" borderId="2" xfId="9" applyNumberFormat="1" applyFont="1" applyBorder="1" applyAlignment="1" applyProtection="1">
      <alignment horizontal="center"/>
      <protection locked="0"/>
    </xf>
    <xf numFmtId="49" fontId="8" fillId="0" borderId="2" xfId="11" applyNumberFormat="1" applyFont="1" applyBorder="1" applyAlignment="1">
      <alignment horizontal="left"/>
    </xf>
    <xf numFmtId="0" fontId="9" fillId="0" borderId="0" xfId="9" applyFont="1" applyAlignment="1" applyProtection="1">
      <alignment horizontal="left"/>
      <protection locked="0"/>
    </xf>
    <xf numFmtId="0" fontId="5" fillId="0" borderId="0" xfId="9" applyFont="1" applyProtection="1">
      <protection locked="0"/>
    </xf>
    <xf numFmtId="0" fontId="8" fillId="0" borderId="0" xfId="9" applyProtection="1">
      <protection locked="0"/>
    </xf>
    <xf numFmtId="0" fontId="8" fillId="0" borderId="0" xfId="9" applyAlignment="1" applyProtection="1">
      <alignment horizontal="left"/>
      <protection locked="0"/>
    </xf>
    <xf numFmtId="10" fontId="14" fillId="0" borderId="6" xfId="9" applyNumberFormat="1" applyFont="1" applyBorder="1" applyProtection="1">
      <protection locked="0"/>
    </xf>
    <xf numFmtId="0" fontId="5" fillId="0" borderId="0" xfId="9" applyFont="1"/>
    <xf numFmtId="10" fontId="14" fillId="0" borderId="8" xfId="9" applyNumberFormat="1" applyFont="1" applyBorder="1" applyProtection="1">
      <protection locked="0"/>
    </xf>
    <xf numFmtId="10" fontId="15" fillId="0" borderId="11" xfId="9" applyNumberFormat="1" applyFont="1" applyBorder="1" applyProtection="1">
      <protection locked="0"/>
    </xf>
    <xf numFmtId="0" fontId="4" fillId="4" borderId="2" xfId="9" applyFont="1" applyFill="1" applyBorder="1" applyAlignment="1">
      <alignment horizontal="left" wrapText="1"/>
    </xf>
    <xf numFmtId="0" fontId="8" fillId="0" borderId="0" xfId="9" applyAlignment="1">
      <alignment horizontal="left"/>
    </xf>
    <xf numFmtId="49" fontId="5" fillId="0" borderId="2" xfId="9" applyNumberFormat="1" applyFont="1" applyBorder="1"/>
    <xf numFmtId="0" fontId="8" fillId="0" borderId="2" xfId="9" applyBorder="1" applyProtection="1">
      <protection locked="0"/>
    </xf>
    <xf numFmtId="0" fontId="8" fillId="0" borderId="2" xfId="9" applyBorder="1" applyAlignment="1" applyProtection="1">
      <alignment horizontal="left"/>
      <protection locked="0"/>
    </xf>
    <xf numFmtId="168" fontId="8" fillId="0" borderId="2" xfId="9" applyNumberFormat="1" applyBorder="1" applyAlignment="1" applyProtection="1">
      <alignment horizontal="center"/>
      <protection locked="0"/>
    </xf>
    <xf numFmtId="168" fontId="8" fillId="0" borderId="2" xfId="9" applyNumberFormat="1" applyBorder="1" applyAlignment="1" applyProtection="1">
      <alignment horizontal="left"/>
      <protection locked="0"/>
    </xf>
    <xf numFmtId="168" fontId="8" fillId="0" borderId="2" xfId="9" applyNumberFormat="1" applyBorder="1" applyProtection="1">
      <protection locked="0"/>
    </xf>
    <xf numFmtId="10" fontId="8" fillId="0" borderId="2" xfId="9" applyNumberFormat="1" applyBorder="1" applyProtection="1">
      <protection locked="0"/>
    </xf>
    <xf numFmtId="0" fontId="14" fillId="0" borderId="2" xfId="9" applyFont="1" applyBorder="1"/>
    <xf numFmtId="49" fontId="8" fillId="0" borderId="0" xfId="9" applyNumberFormat="1"/>
    <xf numFmtId="49" fontId="5" fillId="0" borderId="2" xfId="11" applyNumberFormat="1" applyFont="1" applyBorder="1" applyAlignment="1">
      <alignment horizontal="left"/>
    </xf>
    <xf numFmtId="49" fontId="7" fillId="0" borderId="2" xfId="29" applyNumberFormat="1" applyFont="1" applyFill="1" applyBorder="1" applyAlignment="1" applyProtection="1"/>
    <xf numFmtId="10" fontId="8" fillId="0" borderId="0" xfId="9" applyNumberFormat="1" applyProtection="1">
      <protection locked="0"/>
    </xf>
    <xf numFmtId="10" fontId="17" fillId="0" borderId="6" xfId="9" applyNumberFormat="1" applyFont="1" applyBorder="1" applyAlignment="1" applyProtection="1">
      <alignment horizontal="right" vertical="center"/>
      <protection locked="0"/>
    </xf>
    <xf numFmtId="0" fontId="8" fillId="0" borderId="7" xfId="9" applyBorder="1" applyProtection="1">
      <protection locked="0"/>
    </xf>
    <xf numFmtId="0" fontId="8" fillId="0" borderId="0" xfId="9" applyAlignment="1" applyProtection="1">
      <alignment horizontal="right" vertical="center"/>
      <protection locked="0"/>
    </xf>
    <xf numFmtId="10" fontId="17" fillId="0" borderId="8" xfId="9" applyNumberFormat="1" applyFont="1" applyBorder="1" applyAlignment="1" applyProtection="1">
      <alignment horizontal="right" vertical="center"/>
      <protection locked="0"/>
    </xf>
    <xf numFmtId="0" fontId="4" fillId="0" borderId="9" xfId="9" applyFont="1" applyBorder="1" applyAlignment="1" applyProtection="1">
      <alignment horizontal="right"/>
      <protection locked="0"/>
    </xf>
    <xf numFmtId="0" fontId="4" fillId="0" borderId="10" xfId="9" applyFont="1" applyBorder="1" applyAlignment="1" applyProtection="1">
      <alignment horizontal="right" vertical="center"/>
      <protection locked="0"/>
    </xf>
    <xf numFmtId="10" fontId="18" fillId="0" borderId="11" xfId="9" applyNumberFormat="1" applyFont="1" applyBorder="1" applyAlignment="1" applyProtection="1">
      <alignment horizontal="right" vertical="center"/>
      <protection locked="0"/>
    </xf>
    <xf numFmtId="11" fontId="4" fillId="4" borderId="2" xfId="9" applyNumberFormat="1" applyFont="1" applyFill="1" applyBorder="1" applyAlignment="1">
      <alignment horizontal="left" wrapText="1"/>
    </xf>
    <xf numFmtId="0" fontId="8" fillId="0" borderId="0" xfId="9" applyAlignment="1" applyProtection="1">
      <alignment wrapText="1"/>
      <protection locked="0"/>
    </xf>
    <xf numFmtId="49" fontId="8" fillId="0" borderId="2" xfId="9" applyNumberFormat="1" applyBorder="1"/>
    <xf numFmtId="0" fontId="8" fillId="0" borderId="2" xfId="9" applyBorder="1"/>
    <xf numFmtId="49" fontId="4" fillId="8" borderId="2" xfId="9" applyNumberFormat="1" applyFont="1" applyFill="1" applyBorder="1" applyAlignment="1">
      <alignment horizontal="left" wrapText="1"/>
    </xf>
    <xf numFmtId="0" fontId="4" fillId="8" borderId="2" xfId="9" applyFont="1" applyFill="1" applyBorder="1" applyAlignment="1">
      <alignment horizontal="left" wrapText="1"/>
    </xf>
    <xf numFmtId="169" fontId="8" fillId="0" borderId="2" xfId="9" applyNumberFormat="1" applyBorder="1"/>
    <xf numFmtId="169" fontId="4" fillId="0" borderId="2" xfId="9" applyNumberFormat="1" applyFont="1" applyBorder="1"/>
    <xf numFmtId="169" fontId="8" fillId="0" borderId="2" xfId="9" applyNumberFormat="1" applyBorder="1" applyProtection="1">
      <protection locked="0"/>
    </xf>
    <xf numFmtId="170" fontId="8" fillId="0" borderId="2" xfId="9" applyNumberFormat="1" applyBorder="1"/>
    <xf numFmtId="171" fontId="8" fillId="0" borderId="2" xfId="9" applyNumberFormat="1" applyBorder="1"/>
    <xf numFmtId="172" fontId="4" fillId="0" borderId="2" xfId="9" applyNumberFormat="1" applyFont="1" applyBorder="1"/>
    <xf numFmtId="10" fontId="8" fillId="0" borderId="0" xfId="9" applyNumberFormat="1"/>
    <xf numFmtId="168" fontId="8" fillId="0" borderId="6" xfId="9" applyNumberFormat="1" applyBorder="1" applyProtection="1">
      <protection locked="0"/>
    </xf>
    <xf numFmtId="168" fontId="8" fillId="0" borderId="8" xfId="9" applyNumberFormat="1" applyBorder="1" applyProtection="1">
      <protection locked="0"/>
    </xf>
    <xf numFmtId="0" fontId="8" fillId="0" borderId="0" xfId="9" applyAlignment="1" applyProtection="1">
      <alignment horizontal="right"/>
      <protection locked="0"/>
    </xf>
    <xf numFmtId="168" fontId="8" fillId="0" borderId="11" xfId="9" applyNumberFormat="1" applyBorder="1" applyProtection="1">
      <protection locked="0"/>
    </xf>
    <xf numFmtId="168" fontId="8" fillId="0" borderId="0" xfId="9" applyNumberFormat="1" applyProtection="1">
      <protection locked="0"/>
    </xf>
    <xf numFmtId="167" fontId="8" fillId="0" borderId="2" xfId="4" applyNumberFormat="1" applyFont="1" applyBorder="1" applyAlignment="1" applyProtection="1">
      <alignment horizontal="center"/>
      <protection locked="0"/>
    </xf>
    <xf numFmtId="0" fontId="8" fillId="0" borderId="2" xfId="9" applyBorder="1" applyAlignment="1">
      <alignment horizontal="center"/>
    </xf>
    <xf numFmtId="49" fontId="8" fillId="0" borderId="0" xfId="9" applyNumberFormat="1" applyProtection="1">
      <protection locked="0"/>
    </xf>
    <xf numFmtId="168" fontId="8" fillId="0" borderId="0" xfId="9" applyNumberFormat="1"/>
    <xf numFmtId="0" fontId="8" fillId="0" borderId="0" xfId="9" applyAlignment="1">
      <alignment horizontal="right"/>
    </xf>
    <xf numFmtId="0" fontId="8" fillId="0" borderId="12" xfId="9" applyBorder="1" applyProtection="1">
      <protection locked="0"/>
    </xf>
    <xf numFmtId="49" fontId="2" fillId="0" borderId="2" xfId="1" applyNumberFormat="1" applyFont="1" applyBorder="1"/>
    <xf numFmtId="0" fontId="2" fillId="0" borderId="2" xfId="1" applyFont="1" applyBorder="1"/>
    <xf numFmtId="0" fontId="2" fillId="0" borderId="2" xfId="1" quotePrefix="1" applyFont="1" applyBorder="1"/>
    <xf numFmtId="10" fontId="9" fillId="0" borderId="0" xfId="10" applyNumberFormat="1" applyFont="1" applyBorder="1" applyProtection="1">
      <protection locked="0"/>
    </xf>
    <xf numFmtId="49" fontId="6" fillId="4" borderId="2" xfId="9" applyNumberFormat="1" applyFont="1" applyFill="1" applyBorder="1" applyAlignment="1">
      <alignment horizontal="left" wrapText="1"/>
    </xf>
    <xf numFmtId="49" fontId="16" fillId="4" borderId="2" xfId="9" applyNumberFormat="1" applyFont="1" applyFill="1" applyBorder="1" applyAlignment="1">
      <alignment horizontal="left" wrapText="1"/>
    </xf>
    <xf numFmtId="49" fontId="4" fillId="4" borderId="2" xfId="9" applyNumberFormat="1" applyFont="1" applyFill="1" applyBorder="1" applyAlignment="1">
      <alignment horizontal="left" wrapText="1"/>
    </xf>
    <xf numFmtId="49" fontId="5" fillId="0" borderId="2" xfId="9" applyNumberFormat="1" applyFont="1" applyBorder="1" applyProtection="1">
      <protection locked="0"/>
    </xf>
    <xf numFmtId="49" fontId="7" fillId="0" borderId="2" xfId="29" applyNumberFormat="1" applyFont="1" applyFill="1" applyBorder="1" applyProtection="1">
      <protection locked="0"/>
    </xf>
    <xf numFmtId="49" fontId="14" fillId="0" borderId="0" xfId="18" applyNumberFormat="1" applyFont="1"/>
    <xf numFmtId="0" fontId="8" fillId="0" borderId="3" xfId="9" applyBorder="1" applyProtection="1">
      <protection locked="0"/>
    </xf>
    <xf numFmtId="0" fontId="14" fillId="0" borderId="0" xfId="9" applyFont="1" applyProtection="1">
      <protection locked="0"/>
    </xf>
    <xf numFmtId="0" fontId="14" fillId="0" borderId="0" xfId="9" applyFont="1"/>
    <xf numFmtId="49" fontId="15" fillId="0" borderId="2" xfId="9" applyNumberFormat="1" applyFont="1" applyBorder="1" applyAlignment="1">
      <alignment horizontal="left" wrapText="1"/>
    </xf>
    <xf numFmtId="49" fontId="14" fillId="0" borderId="2" xfId="9" applyNumberFormat="1" applyFont="1" applyBorder="1"/>
    <xf numFmtId="49" fontId="14" fillId="0" borderId="1" xfId="9" applyNumberFormat="1" applyFont="1" applyBorder="1"/>
    <xf numFmtId="49" fontId="14" fillId="0" borderId="2" xfId="5" quotePrefix="1" applyNumberFormat="1" applyFont="1" applyFill="1" applyBorder="1"/>
    <xf numFmtId="49" fontId="14" fillId="0" borderId="2" xfId="9" applyNumberFormat="1" applyFont="1" applyBorder="1" applyProtection="1">
      <protection locked="0"/>
    </xf>
    <xf numFmtId="49" fontId="14" fillId="0" borderId="0" xfId="9" applyNumberFormat="1" applyFont="1"/>
    <xf numFmtId="49" fontId="14" fillId="0" borderId="0" xfId="11" applyNumberFormat="1" applyFont="1" applyAlignment="1">
      <alignment horizontal="left"/>
    </xf>
    <xf numFmtId="49" fontId="8" fillId="0" borderId="1" xfId="5" applyNumberFormat="1" applyFont="1" applyFill="1"/>
    <xf numFmtId="49" fontId="5" fillId="0" borderId="1" xfId="5" quotePrefix="1" applyNumberFormat="1" applyFont="1" applyFill="1" applyProtection="1">
      <protection locked="0"/>
    </xf>
    <xf numFmtId="0" fontId="8" fillId="0" borderId="2" xfId="9" applyBorder="1" applyAlignment="1">
      <alignment horizontal="left"/>
    </xf>
    <xf numFmtId="0" fontId="14" fillId="0" borderId="0" xfId="0" applyFont="1"/>
    <xf numFmtId="168" fontId="8" fillId="0" borderId="3" xfId="9" applyNumberFormat="1" applyBorder="1" applyAlignment="1" applyProtection="1">
      <alignment horizontal="left"/>
      <protection locked="0"/>
    </xf>
    <xf numFmtId="168" fontId="8" fillId="0" borderId="0" xfId="9" applyNumberFormat="1" applyAlignment="1" applyProtection="1">
      <alignment horizontal="left"/>
      <protection locked="0"/>
    </xf>
    <xf numFmtId="49" fontId="14" fillId="0" borderId="2" xfId="9" quotePrefix="1" applyNumberFormat="1" applyFont="1" applyBorder="1"/>
    <xf numFmtId="49" fontId="8" fillId="0" borderId="2" xfId="9" applyNumberFormat="1" applyBorder="1" applyAlignment="1">
      <alignment horizontal="left"/>
    </xf>
    <xf numFmtId="168" fontId="8" fillId="0" borderId="3" xfId="9" applyNumberFormat="1" applyBorder="1" applyAlignment="1" applyProtection="1">
      <alignment horizontal="center"/>
      <protection locked="0"/>
    </xf>
    <xf numFmtId="49" fontId="0" fillId="0" borderId="2" xfId="0" applyNumberFormat="1" applyBorder="1"/>
    <xf numFmtId="1" fontId="9" fillId="0" borderId="0" xfId="9" applyNumberFormat="1" applyFont="1" applyProtection="1">
      <protection locked="0"/>
    </xf>
    <xf numFmtId="0" fontId="9" fillId="5" borderId="2" xfId="9" applyFont="1" applyFill="1" applyBorder="1" applyAlignment="1" applyProtection="1">
      <alignment horizontal="center"/>
      <protection locked="0"/>
    </xf>
    <xf numFmtId="49" fontId="2" fillId="3" borderId="2" xfId="1" applyNumberFormat="1" applyFont="1" applyFill="1" applyBorder="1"/>
    <xf numFmtId="168" fontId="8" fillId="3" borderId="2" xfId="9" applyNumberFormat="1" applyFill="1" applyBorder="1" applyAlignment="1" applyProtection="1">
      <alignment horizontal="center"/>
      <protection locked="0"/>
    </xf>
    <xf numFmtId="168" fontId="8" fillId="3" borderId="2" xfId="9" applyNumberFormat="1" applyFill="1" applyBorder="1" applyProtection="1">
      <protection locked="0"/>
    </xf>
    <xf numFmtId="167" fontId="8" fillId="3" borderId="2" xfId="4" applyNumberFormat="1" applyFont="1" applyFill="1" applyBorder="1" applyAlignment="1" applyProtection="1">
      <alignment horizontal="center"/>
      <protection locked="0"/>
    </xf>
    <xf numFmtId="169" fontId="8" fillId="3" borderId="2" xfId="9" applyNumberFormat="1" applyFill="1" applyBorder="1" applyProtection="1">
      <protection locked="0"/>
    </xf>
    <xf numFmtId="1" fontId="9" fillId="0" borderId="0" xfId="10" applyNumberFormat="1" applyFont="1" applyProtection="1">
      <protection locked="0"/>
    </xf>
    <xf numFmtId="0" fontId="8" fillId="0" borderId="4" xfId="9" applyBorder="1" applyAlignment="1" applyProtection="1">
      <alignment horizontal="right"/>
      <protection locked="0"/>
    </xf>
    <xf numFmtId="0" fontId="8" fillId="0" borderId="5" xfId="9" applyBorder="1" applyAlignment="1" applyProtection="1">
      <alignment horizontal="right"/>
      <protection locked="0"/>
    </xf>
    <xf numFmtId="0" fontId="8" fillId="0" borderId="7" xfId="9" applyBorder="1" applyAlignment="1" applyProtection="1">
      <alignment horizontal="right"/>
      <protection locked="0"/>
    </xf>
    <xf numFmtId="0" fontId="8" fillId="0" borderId="0" xfId="9" applyAlignment="1" applyProtection="1">
      <alignment horizontal="right"/>
      <protection locked="0"/>
    </xf>
    <xf numFmtId="0" fontId="4" fillId="0" borderId="9" xfId="9" applyFont="1" applyBorder="1" applyAlignment="1" applyProtection="1">
      <alignment horizontal="right"/>
      <protection locked="0"/>
    </xf>
    <xf numFmtId="0" fontId="4" fillId="0" borderId="10" xfId="9" applyFont="1" applyBorder="1" applyAlignment="1" applyProtection="1">
      <alignment horizontal="right"/>
      <protection locked="0"/>
    </xf>
    <xf numFmtId="0" fontId="8" fillId="0" borderId="4" xfId="9" applyBorder="1" applyAlignment="1" applyProtection="1">
      <alignment horizontal="right" vertical="center" wrapText="1"/>
      <protection locked="0"/>
    </xf>
    <xf numFmtId="0" fontId="8" fillId="0" borderId="5" xfId="9" applyBorder="1" applyAlignment="1" applyProtection="1">
      <alignment horizontal="right" vertical="center" wrapText="1"/>
      <protection locked="0"/>
    </xf>
    <xf numFmtId="0" fontId="8" fillId="0" borderId="9" xfId="9" applyBorder="1" applyAlignment="1" applyProtection="1">
      <alignment horizontal="right"/>
      <protection locked="0"/>
    </xf>
    <xf numFmtId="0" fontId="8" fillId="0" borderId="10" xfId="9" applyBorder="1" applyAlignment="1" applyProtection="1">
      <alignment horizontal="right"/>
      <protection locked="0"/>
    </xf>
    <xf numFmtId="0" fontId="8" fillId="0" borderId="7" xfId="9" applyBorder="1" applyAlignment="1" applyProtection="1">
      <alignment horizontal="right" wrapText="1"/>
      <protection locked="0"/>
    </xf>
    <xf numFmtId="0" fontId="8" fillId="0" borderId="0" xfId="9" applyAlignment="1" applyProtection="1">
      <alignment horizontal="right" wrapText="1"/>
      <protection locked="0"/>
    </xf>
  </cellXfs>
  <cellStyles count="33">
    <cellStyle name="20% - Accent3 2 2 3" xfId="14" xr:uid="{4D97179D-D3B5-4403-9B24-929B2464095F}"/>
    <cellStyle name="20% - Accent3 2 2 4" xfId="17" xr:uid="{4A2A71D0-C6E0-4E93-BA43-C0975FAEC4C3}"/>
    <cellStyle name="20% - Accent3 2 2 5" xfId="31" xr:uid="{97EECD6E-EBEF-4104-AB25-62DDF23867BC}"/>
    <cellStyle name="Calculation 2 2 2 21 2 5" xfId="11" xr:uid="{8C6569A9-4529-4CDC-BB35-4907AECE629F}"/>
    <cellStyle name="Comma" xfId="4" builtinId="3"/>
    <cellStyle name="Comma 2" xfId="2" xr:uid="{421170A5-D0A9-4D2B-A0CD-8EE584B929A6}"/>
    <cellStyle name="Comma 2 2 2 2" xfId="25" xr:uid="{CDC73318-0C16-42CE-BB96-382E2C5006D1}"/>
    <cellStyle name="Comma 21 2" xfId="21" xr:uid="{D7C3B999-DA1B-49EF-A097-FF834F179EE2}"/>
    <cellStyle name="Comma 21 3" xfId="19" xr:uid="{8B09DFF9-B173-487C-9193-E9824AC074E8}"/>
    <cellStyle name="Comma 3" xfId="16" xr:uid="{3A22EFF8-1B67-403F-BFE4-8169C48B95C7}"/>
    <cellStyle name="Currency 2" xfId="3" xr:uid="{0221E8DF-3581-43D2-8B09-3A83CCCA8005}"/>
    <cellStyle name="Currency 2 27" xfId="24" xr:uid="{F1D1B1FF-9249-4CF9-AC46-D0262BD4E7CE}"/>
    <cellStyle name="Currency 25" xfId="28" xr:uid="{DD745A43-8C90-44CD-9598-0F863A3BA7D1}"/>
    <cellStyle name="Normal" xfId="0" builtinId="0"/>
    <cellStyle name="Normal 154 3" xfId="20" xr:uid="{ED2FB8F8-45EA-437A-87D2-C15A277EFE39}"/>
    <cellStyle name="Normal 2" xfId="1" xr:uid="{2B8A0221-E9A5-4FB1-AE74-7C846C141E6E}"/>
    <cellStyle name="Normal 2 11 3" xfId="18" xr:uid="{6FF8918D-C4CC-4328-B7AB-7C1B07606AEA}"/>
    <cellStyle name="Normal 2 2" xfId="6" xr:uid="{DE149523-6F91-4219-9CFC-D5615519491D}"/>
    <cellStyle name="Normal 2 2 2 2" xfId="26" xr:uid="{FE388F8F-C668-46F5-AC8B-C934056F33F2}"/>
    <cellStyle name="Normal 2 2 4" xfId="23" xr:uid="{A96F7176-6498-4BBC-AF3A-9D75240D4E74}"/>
    <cellStyle name="Normal 3" xfId="7" xr:uid="{70618784-066A-42F4-96E4-F7CDB82003D6}"/>
    <cellStyle name="Normal 3 2" xfId="12" xr:uid="{0FA0D0BA-F0D3-46E3-8145-E9AECD5B570D}"/>
    <cellStyle name="Normal 3 2 2" xfId="32" xr:uid="{E248344A-4B51-4B22-98BC-7378CBC5E8BE}"/>
    <cellStyle name="Normal 3 3" xfId="15" xr:uid="{AA2357FF-F5F2-4E86-85A4-FC2E77B7CAA4}"/>
    <cellStyle name="Normal 3 4 5" xfId="22" xr:uid="{8DB7132A-FC7A-49E7-AB65-3131AA1313D8}"/>
    <cellStyle name="Normal 4" xfId="8" xr:uid="{7F5AE615-0127-4A8E-9A0A-697E9E5714CA}"/>
    <cellStyle name="Normal 5" xfId="13" xr:uid="{44182979-A60E-4B0E-B4BB-7CA4EB9C55FF}"/>
    <cellStyle name="Normal 5 2" xfId="30" xr:uid="{FD12895E-8175-4577-B97A-49BE1125D4EB}"/>
    <cellStyle name="Normal 6" xfId="9" xr:uid="{2068673D-D584-4AEC-A194-2919ECEE4F73}"/>
    <cellStyle name="Note" xfId="5" builtinId="10"/>
    <cellStyle name="Note 2" xfId="29" xr:uid="{3F387FF7-6BF7-4723-9364-4501B848BE20}"/>
    <cellStyle name="Percent 2" xfId="10" xr:uid="{7E61F511-B87B-4084-86A7-4759EDBD708C}"/>
    <cellStyle name="Percent 2 10" xfId="27" xr:uid="{7F9A0DD8-7E0E-4289-8504-502329D04CE7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A9D08E"/>
        </patternFill>
      </fill>
    </dxf>
    <dxf>
      <fill>
        <patternFill>
          <bgColor rgb="FFFFC7CE"/>
        </patternFill>
      </fill>
    </dxf>
    <dxf>
      <fill>
        <patternFill>
          <bgColor rgb="FFA9D08E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jdovalina01/Downloads/HARP%20FFY2023%20Calculation_Inter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Supplemental%20Payments/Rate%20Analysis%20-%20UHRIP%20-%20CHIRP/PGY6%20-%20CHIRP/Calculations/CHIRP_SFY2023_Calculation%20DO%20NOT%20PO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00R1004VFSRV01.txhhsc.txnet.state.tx.us\MyDocs1$\AC%20&amp;%20Hosp\UHRIP\PGY3\Actuarial\SFY20%20UHRIP%20Workbook%20-%2020190424%20PRELI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%20&amp;%20Hosp\2023_DY12\Applications\0_Creation\DY12%20DSH_UC%20Application%20Master%20WI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SGO Calculation"/>
      <sheetName val="DSH.UC Data"/>
      <sheetName val="IP UPL Limit Calc"/>
      <sheetName val="Removed"/>
      <sheetName val="DSH Qualification Summary"/>
      <sheetName val="DSH Payment and IGT Summary"/>
      <sheetName val="Application Raw Data"/>
      <sheetName val="Forms Data"/>
      <sheetName val="Applicants w dups"/>
      <sheetName val="Applicants no dups"/>
      <sheetName val="2023 FFS IP UPL Test"/>
      <sheetName val="2023 FFS OP UPL Test"/>
      <sheetName val="2023 Required State Input - IMD"/>
      <sheetName val="2023 Master TPIs"/>
      <sheetName val="Market Baske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  <sheetName val="June IG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Cost Report Settlements"/>
      <sheetName val="CHIRP Adj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3-04-26T18:40:59.49" personId="{00000000-0000-0000-0000-000000000000}" id="{498E4D64-E816-4DF3-BAB1-0065B322C624}">
    <text>Please double check Rural status based on 500 K or less.</text>
  </threadedComment>
  <threadedComment ref="P2" dT="2023-04-26T18:53:01.41" personId="{00000000-0000-0000-0000-000000000000}" id="{4B42AB55-7F19-4D90-927B-615E39BA1E69}">
    <text>Children's hospitals, state-owned hospitals, state chest hospitals, and State IMDs</text>
  </threadedComment>
  <threadedComment ref="H352" dT="2023-05-18T18:31:41.08" personId="{00000000-0000-0000-0000-000000000000}" id="{7E64C474-FA4A-4637-9EE1-ED7FFD06CAD9}">
    <text>Rural Public Hospitals</text>
  </threadedComment>
  <threadedComment ref="H353" dT="2023-05-18T18:32:40.69" personId="{00000000-0000-0000-0000-000000000000}" id="{028B9556-EF2E-4CF2-8580-783E3BBC96C1}">
    <text>Rural Public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301" dT="2023-05-25T21:09:21.78" personId="{00000000-0000-0000-0000-000000000000}" id="{9917D8B8-2837-41B8-9FF7-5660FAA06899}">
    <text>Manual entry based on 2022 Qualification external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CA65-B9AD-4020-868C-9590B99430DD}">
  <sheetPr>
    <tabColor rgb="FFC00000"/>
    <pageSetUpPr fitToPage="1"/>
  </sheetPr>
  <dimension ref="A1:AMY845"/>
  <sheetViews>
    <sheetView tabSelected="1" zoomScaleNormal="100" workbookViewId="0">
      <pane ySplit="2" topLeftCell="A5" activePane="bottomLeft" state="frozen"/>
      <selection activeCell="O548" sqref="O548"/>
      <selection pane="bottomLeft" activeCell="W2" sqref="W2"/>
    </sheetView>
  </sheetViews>
  <sheetFormatPr defaultColWidth="0" defaultRowHeight="12.75" x14ac:dyDescent="0.2"/>
  <cols>
    <col min="1" max="1" width="9.796875" style="3" customWidth="1"/>
    <col min="2" max="3" width="33.3984375" style="3" bestFit="1" customWidth="1"/>
    <col min="4" max="4" width="12.19921875" style="3" customWidth="1"/>
    <col min="5" max="5" width="11.69921875" style="5" customWidth="1"/>
    <col min="6" max="6" width="10.69921875" style="7" customWidth="1"/>
    <col min="7" max="7" width="18.796875" style="7" customWidth="1"/>
    <col min="8" max="12" width="16.5" style="7" customWidth="1"/>
    <col min="13" max="13" width="14.19921875" style="7" bestFit="1" customWidth="1"/>
    <col min="14" max="14" width="14.19921875" style="7" customWidth="1"/>
    <col min="15" max="15" width="8.69921875" style="18" bestFit="1" customWidth="1"/>
    <col min="16" max="16" width="12.59765625" style="7" bestFit="1" customWidth="1"/>
    <col min="17" max="17" width="16.19921875" style="7" bestFit="1" customWidth="1"/>
    <col min="18" max="18" width="15.8984375" style="7" bestFit="1" customWidth="1"/>
    <col min="19" max="19" width="21.59765625" style="7" bestFit="1" customWidth="1"/>
    <col min="20" max="20" width="18.19921875" style="7" bestFit="1" customWidth="1"/>
    <col min="21" max="21" width="25.19921875" style="7" bestFit="1" customWidth="1"/>
    <col min="22" max="22" width="27.69921875" style="8" bestFit="1" customWidth="1"/>
    <col min="23" max="23" width="25.3984375" style="7" bestFit="1" customWidth="1"/>
    <col min="24" max="24" width="13.69921875" style="7" bestFit="1" customWidth="1"/>
    <col min="25" max="25" width="14.19921875" style="7" bestFit="1" customWidth="1"/>
    <col min="26" max="26" width="6.19921875" style="3" customWidth="1"/>
    <col min="27" max="1029" width="0" style="3" hidden="1" customWidth="1"/>
    <col min="1030" max="1039" width="0" style="2" hidden="1" customWidth="1"/>
    <col min="1040" max="16384" width="6.19921875" style="2" hidden="1"/>
  </cols>
  <sheetData>
    <row r="1" spans="1:27" x14ac:dyDescent="0.2">
      <c r="D1" s="4">
        <f>COUNTIF(D3:D399,"Yes")</f>
        <v>195</v>
      </c>
      <c r="F1" s="5"/>
      <c r="G1" s="5"/>
      <c r="H1" s="5"/>
      <c r="I1" s="5"/>
      <c r="J1" s="5"/>
      <c r="K1" s="5"/>
      <c r="L1" s="6">
        <f>COUNTIF(L3:L399,1)</f>
        <v>10</v>
      </c>
      <c r="M1" s="5"/>
      <c r="N1" s="101">
        <f>COUNTIF(N3:N399,1)</f>
        <v>249</v>
      </c>
      <c r="O1" s="5"/>
      <c r="P1" s="7">
        <f>COUNTIF(P3:P399,"Yes")</f>
        <v>27</v>
      </c>
      <c r="Q1" s="7">
        <f>COUNTIF(Q3:Q385,"Yes")</f>
        <v>121</v>
      </c>
      <c r="R1" s="7">
        <f>COUNTIF(R3:R399,"Yes")</f>
        <v>165</v>
      </c>
      <c r="S1" s="7">
        <f>COUNTIF(S3:S385,"Yes")</f>
        <v>78</v>
      </c>
      <c r="T1" s="7">
        <f>COUNTIF(T3:T385, "Yes")</f>
        <v>251</v>
      </c>
      <c r="U1" s="7">
        <f>COUNTIF(U3:U385,"Yes")</f>
        <v>314</v>
      </c>
      <c r="V1" s="108">
        <f>COUNTIF(V3:V385, "&gt;0.01")</f>
        <v>374</v>
      </c>
      <c r="W1" s="7">
        <f>COUNTIF(W3:W385,"Yes")</f>
        <v>365</v>
      </c>
    </row>
    <row r="2" spans="1:27" ht="48" x14ac:dyDescent="0.2">
      <c r="A2" s="75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1" t="s">
        <v>21</v>
      </c>
      <c r="W2" s="9" t="s">
        <v>22</v>
      </c>
      <c r="X2" s="9" t="s">
        <v>23</v>
      </c>
      <c r="Y2" s="9" t="s">
        <v>24</v>
      </c>
      <c r="AA2" s="12"/>
    </row>
    <row r="3" spans="1:27" ht="15" x14ac:dyDescent="0.25">
      <c r="A3" s="71" t="s">
        <v>25</v>
      </c>
      <c r="B3" s="72" t="s">
        <v>26</v>
      </c>
      <c r="C3" s="72" t="s">
        <v>27</v>
      </c>
      <c r="D3" s="13" t="s">
        <v>28</v>
      </c>
      <c r="E3" s="14">
        <v>408810.70317687013</v>
      </c>
      <c r="F3" s="13" t="s">
        <v>28</v>
      </c>
      <c r="G3" s="13" t="s">
        <v>28</v>
      </c>
      <c r="H3" s="13" t="s">
        <v>29</v>
      </c>
      <c r="I3" s="13">
        <v>3</v>
      </c>
      <c r="J3" s="13">
        <v>2</v>
      </c>
      <c r="K3" s="13">
        <v>2</v>
      </c>
      <c r="L3" s="13">
        <v>2</v>
      </c>
      <c r="M3" s="13" t="s">
        <v>30</v>
      </c>
      <c r="N3" s="13">
        <v>1</v>
      </c>
      <c r="O3" s="13" t="s">
        <v>31</v>
      </c>
      <c r="P3" s="13" t="s">
        <v>32</v>
      </c>
      <c r="Q3" s="13" t="s">
        <v>28</v>
      </c>
      <c r="R3" s="13" t="s">
        <v>28</v>
      </c>
      <c r="S3" s="13" t="s">
        <v>28</v>
      </c>
      <c r="T3" s="13" t="s">
        <v>33</v>
      </c>
      <c r="U3" s="13" t="s">
        <v>34</v>
      </c>
      <c r="V3" s="15">
        <v>7.9224610198061526E-2</v>
      </c>
      <c r="W3" s="16" t="s">
        <v>34</v>
      </c>
      <c r="X3" s="13" t="s">
        <v>34</v>
      </c>
      <c r="Y3" s="13" t="s">
        <v>35</v>
      </c>
    </row>
    <row r="4" spans="1:27" ht="15" x14ac:dyDescent="0.25">
      <c r="A4" s="71" t="s">
        <v>36</v>
      </c>
      <c r="B4" s="72" t="s">
        <v>37</v>
      </c>
      <c r="C4" s="72"/>
      <c r="D4" s="13" t="s">
        <v>34</v>
      </c>
      <c r="E4" s="14">
        <v>5763745.8804144124</v>
      </c>
      <c r="F4" s="13" t="s">
        <v>34</v>
      </c>
      <c r="G4" s="13" t="s">
        <v>34</v>
      </c>
      <c r="H4" s="13" t="s">
        <v>38</v>
      </c>
      <c r="I4" s="13">
        <v>3</v>
      </c>
      <c r="J4" s="13">
        <v>2</v>
      </c>
      <c r="K4" s="13">
        <v>2</v>
      </c>
      <c r="L4" s="13">
        <v>2</v>
      </c>
      <c r="M4" s="13" t="s">
        <v>30</v>
      </c>
      <c r="N4" s="13">
        <v>1</v>
      </c>
      <c r="O4" s="13" t="s">
        <v>39</v>
      </c>
      <c r="P4" s="13" t="s">
        <v>32</v>
      </c>
      <c r="Q4" s="13" t="s">
        <v>34</v>
      </c>
      <c r="R4" s="13" t="s">
        <v>34</v>
      </c>
      <c r="S4" s="13" t="s">
        <v>28</v>
      </c>
      <c r="T4" s="13" t="s">
        <v>34</v>
      </c>
      <c r="U4" s="13" t="s">
        <v>34</v>
      </c>
      <c r="V4" s="15">
        <v>0.1889336639801612</v>
      </c>
      <c r="W4" s="16" t="s">
        <v>34</v>
      </c>
      <c r="X4" s="13" t="s">
        <v>34</v>
      </c>
      <c r="Y4" s="13" t="s">
        <v>35</v>
      </c>
    </row>
    <row r="5" spans="1:27" ht="15" x14ac:dyDescent="0.25">
      <c r="A5" s="71" t="s">
        <v>40</v>
      </c>
      <c r="B5" s="72" t="s">
        <v>41</v>
      </c>
      <c r="C5" s="72"/>
      <c r="D5" s="13" t="s">
        <v>34</v>
      </c>
      <c r="E5" s="14">
        <v>15309008.333862856</v>
      </c>
      <c r="F5" s="13" t="s">
        <v>34</v>
      </c>
      <c r="G5" s="13" t="s">
        <v>34</v>
      </c>
      <c r="H5" s="13" t="s">
        <v>38</v>
      </c>
      <c r="I5" s="13">
        <v>3</v>
      </c>
      <c r="J5" s="13">
        <v>2</v>
      </c>
      <c r="K5" s="13">
        <v>2</v>
      </c>
      <c r="L5" s="13">
        <v>2</v>
      </c>
      <c r="M5" s="13" t="s">
        <v>32</v>
      </c>
      <c r="N5" s="13">
        <v>2</v>
      </c>
      <c r="O5" s="13" t="s">
        <v>42</v>
      </c>
      <c r="P5" s="13" t="s">
        <v>32</v>
      </c>
      <c r="Q5" s="13" t="s">
        <v>28</v>
      </c>
      <c r="R5" s="13" t="s">
        <v>34</v>
      </c>
      <c r="S5" s="13" t="s">
        <v>34</v>
      </c>
      <c r="T5" s="13" t="s">
        <v>34</v>
      </c>
      <c r="U5" s="13" t="s">
        <v>34</v>
      </c>
      <c r="V5" s="15">
        <v>0.26733058797153947</v>
      </c>
      <c r="W5" s="16" t="s">
        <v>34</v>
      </c>
      <c r="X5" s="13" t="s">
        <v>34</v>
      </c>
      <c r="Y5" s="13" t="s">
        <v>35</v>
      </c>
    </row>
    <row r="6" spans="1:27" ht="15" x14ac:dyDescent="0.25">
      <c r="A6" s="71" t="s">
        <v>43</v>
      </c>
      <c r="B6" s="72" t="s">
        <v>44</v>
      </c>
      <c r="C6" s="72"/>
      <c r="D6" s="13" t="s">
        <v>34</v>
      </c>
      <c r="E6" s="14">
        <v>222861757.65335429</v>
      </c>
      <c r="F6" s="13" t="s">
        <v>34</v>
      </c>
      <c r="G6" s="13" t="s">
        <v>34</v>
      </c>
      <c r="H6" s="13" t="s">
        <v>38</v>
      </c>
      <c r="I6" s="13">
        <v>3</v>
      </c>
      <c r="J6" s="13">
        <v>2</v>
      </c>
      <c r="K6" s="13">
        <v>2</v>
      </c>
      <c r="L6" s="13">
        <v>2</v>
      </c>
      <c r="M6" s="13" t="s">
        <v>32</v>
      </c>
      <c r="N6" s="13">
        <v>2</v>
      </c>
      <c r="O6" s="13" t="s">
        <v>42</v>
      </c>
      <c r="P6" s="13" t="s">
        <v>32</v>
      </c>
      <c r="Q6" s="13" t="s">
        <v>28</v>
      </c>
      <c r="R6" s="13" t="s">
        <v>34</v>
      </c>
      <c r="S6" s="13" t="s">
        <v>34</v>
      </c>
      <c r="T6" s="13" t="s">
        <v>34</v>
      </c>
      <c r="U6" s="13" t="s">
        <v>34</v>
      </c>
      <c r="V6" s="15">
        <v>0.24711713049685483</v>
      </c>
      <c r="W6" s="16" t="s">
        <v>34</v>
      </c>
      <c r="X6" s="13" t="s">
        <v>34</v>
      </c>
      <c r="Y6" s="13" t="s">
        <v>35</v>
      </c>
    </row>
    <row r="7" spans="1:27" ht="15" x14ac:dyDescent="0.25">
      <c r="A7" s="71" t="s">
        <v>45</v>
      </c>
      <c r="B7" s="72" t="s">
        <v>46</v>
      </c>
      <c r="C7" s="72"/>
      <c r="D7" s="13" t="s">
        <v>34</v>
      </c>
      <c r="E7" s="14">
        <v>12958482.491460085</v>
      </c>
      <c r="F7" s="13" t="s">
        <v>34</v>
      </c>
      <c r="G7" s="13" t="s">
        <v>34</v>
      </c>
      <c r="H7" s="13" t="s">
        <v>38</v>
      </c>
      <c r="I7" s="13">
        <v>3</v>
      </c>
      <c r="J7" s="13">
        <v>2</v>
      </c>
      <c r="K7" s="13">
        <v>2</v>
      </c>
      <c r="L7" s="13">
        <v>2</v>
      </c>
      <c r="M7" s="13" t="s">
        <v>30</v>
      </c>
      <c r="N7" s="13">
        <v>1</v>
      </c>
      <c r="O7" s="13" t="s">
        <v>47</v>
      </c>
      <c r="P7" s="13" t="s">
        <v>32</v>
      </c>
      <c r="Q7" s="13" t="s">
        <v>28</v>
      </c>
      <c r="R7" s="13" t="s">
        <v>34</v>
      </c>
      <c r="S7" s="13" t="s">
        <v>28</v>
      </c>
      <c r="T7" s="13" t="s">
        <v>34</v>
      </c>
      <c r="U7" s="13" t="s">
        <v>34</v>
      </c>
      <c r="V7" s="15">
        <v>0.16649128817541112</v>
      </c>
      <c r="W7" s="16" t="s">
        <v>34</v>
      </c>
      <c r="X7" s="13" t="s">
        <v>34</v>
      </c>
      <c r="Y7" s="13" t="s">
        <v>35</v>
      </c>
    </row>
    <row r="8" spans="1:27" ht="15" x14ac:dyDescent="0.25">
      <c r="A8" s="71" t="s">
        <v>48</v>
      </c>
      <c r="B8" s="72" t="s">
        <v>49</v>
      </c>
      <c r="C8" s="72" t="s">
        <v>50</v>
      </c>
      <c r="D8" s="13" t="s">
        <v>34</v>
      </c>
      <c r="E8" s="14">
        <v>-16913437.310201291</v>
      </c>
      <c r="F8" s="13" t="s">
        <v>34</v>
      </c>
      <c r="G8" s="13" t="s">
        <v>34</v>
      </c>
      <c r="H8" s="13" t="s">
        <v>38</v>
      </c>
      <c r="I8" s="13">
        <v>3</v>
      </c>
      <c r="J8" s="13">
        <v>2</v>
      </c>
      <c r="K8" s="13">
        <v>2</v>
      </c>
      <c r="L8" s="13">
        <v>1</v>
      </c>
      <c r="M8" s="13" t="s">
        <v>32</v>
      </c>
      <c r="N8" s="13">
        <v>2</v>
      </c>
      <c r="O8" s="13" t="s">
        <v>51</v>
      </c>
      <c r="P8" s="13" t="s">
        <v>34</v>
      </c>
      <c r="Q8" s="13" t="s">
        <v>34</v>
      </c>
      <c r="R8" s="13" t="s">
        <v>34</v>
      </c>
      <c r="S8" s="13" t="s">
        <v>34</v>
      </c>
      <c r="T8" s="13" t="s">
        <v>34</v>
      </c>
      <c r="U8" s="13" t="s">
        <v>34</v>
      </c>
      <c r="V8" s="15">
        <v>0.68100158761106311</v>
      </c>
      <c r="W8" s="16" t="s">
        <v>34</v>
      </c>
      <c r="X8" s="13" t="s">
        <v>52</v>
      </c>
      <c r="Y8" s="13" t="s">
        <v>35</v>
      </c>
    </row>
    <row r="9" spans="1:27" ht="15" x14ac:dyDescent="0.25">
      <c r="A9" s="71" t="s">
        <v>53</v>
      </c>
      <c r="B9" s="72" t="s">
        <v>49</v>
      </c>
      <c r="C9" s="72" t="s">
        <v>54</v>
      </c>
      <c r="D9" s="13" t="s">
        <v>28</v>
      </c>
      <c r="E9" s="14">
        <v>12722903.87790587</v>
      </c>
      <c r="F9" s="13" t="s">
        <v>28</v>
      </c>
      <c r="G9" s="13" t="s">
        <v>55</v>
      </c>
      <c r="H9" s="13" t="s">
        <v>38</v>
      </c>
      <c r="I9" s="13">
        <v>3</v>
      </c>
      <c r="J9" s="13">
        <v>2</v>
      </c>
      <c r="K9" s="13">
        <v>2</v>
      </c>
      <c r="L9" s="13">
        <v>2</v>
      </c>
      <c r="M9" s="13" t="s">
        <v>32</v>
      </c>
      <c r="N9" s="13">
        <v>2</v>
      </c>
      <c r="O9" s="13" t="s">
        <v>51</v>
      </c>
      <c r="P9" s="13" t="s">
        <v>32</v>
      </c>
      <c r="Q9" s="13" t="s">
        <v>28</v>
      </c>
      <c r="R9" s="13" t="s">
        <v>28</v>
      </c>
      <c r="S9" s="13" t="s">
        <v>28</v>
      </c>
      <c r="T9" s="13" t="s">
        <v>33</v>
      </c>
      <c r="U9" s="13" t="s">
        <v>34</v>
      </c>
      <c r="V9" s="15">
        <v>0.16039067246132996</v>
      </c>
      <c r="W9" s="16" t="s">
        <v>34</v>
      </c>
      <c r="X9" s="13" t="s">
        <v>52</v>
      </c>
      <c r="Y9" s="13" t="s">
        <v>35</v>
      </c>
    </row>
    <row r="10" spans="1:27" ht="15" x14ac:dyDescent="0.25">
      <c r="A10" s="71" t="s">
        <v>56</v>
      </c>
      <c r="B10" s="72" t="s">
        <v>57</v>
      </c>
      <c r="C10" s="72" t="s">
        <v>58</v>
      </c>
      <c r="D10" s="13" t="s">
        <v>34</v>
      </c>
      <c r="E10" s="14">
        <v>63426410.530240953</v>
      </c>
      <c r="F10" s="13" t="s">
        <v>34</v>
      </c>
      <c r="G10" s="13" t="s">
        <v>34</v>
      </c>
      <c r="H10" s="13" t="s">
        <v>38</v>
      </c>
      <c r="I10" s="13">
        <v>3</v>
      </c>
      <c r="J10" s="13">
        <v>2</v>
      </c>
      <c r="K10" s="13">
        <v>2</v>
      </c>
      <c r="L10" s="13">
        <v>2</v>
      </c>
      <c r="M10" s="13" t="s">
        <v>32</v>
      </c>
      <c r="N10" s="13">
        <v>2</v>
      </c>
      <c r="O10" s="13" t="s">
        <v>59</v>
      </c>
      <c r="P10" s="13" t="s">
        <v>32</v>
      </c>
      <c r="Q10" s="13" t="s">
        <v>28</v>
      </c>
      <c r="R10" s="13" t="s">
        <v>28</v>
      </c>
      <c r="S10" s="13" t="s">
        <v>34</v>
      </c>
      <c r="T10" s="13" t="s">
        <v>34</v>
      </c>
      <c r="U10" s="13" t="s">
        <v>34</v>
      </c>
      <c r="V10" s="15">
        <v>0.16040882392613212</v>
      </c>
      <c r="W10" s="16" t="s">
        <v>34</v>
      </c>
      <c r="X10" s="13" t="s">
        <v>34</v>
      </c>
      <c r="Y10" s="13" t="s">
        <v>35</v>
      </c>
    </row>
    <row r="11" spans="1:27" ht="15" x14ac:dyDescent="0.25">
      <c r="A11" s="71" t="s">
        <v>60</v>
      </c>
      <c r="B11" s="72" t="s">
        <v>61</v>
      </c>
      <c r="C11" s="72"/>
      <c r="D11" s="13" t="s">
        <v>28</v>
      </c>
      <c r="E11" s="14">
        <v>140871209.08702436</v>
      </c>
      <c r="F11" s="13" t="s">
        <v>34</v>
      </c>
      <c r="G11" s="13" t="s">
        <v>28</v>
      </c>
      <c r="H11" s="13" t="s">
        <v>38</v>
      </c>
      <c r="I11" s="13">
        <v>3</v>
      </c>
      <c r="J11" s="13">
        <v>2</v>
      </c>
      <c r="K11" s="13">
        <v>2</v>
      </c>
      <c r="L11" s="13">
        <v>2</v>
      </c>
      <c r="M11" s="13" t="s">
        <v>32</v>
      </c>
      <c r="N11" s="13">
        <v>2</v>
      </c>
      <c r="O11" s="13" t="s">
        <v>42</v>
      </c>
      <c r="P11" s="13" t="s">
        <v>32</v>
      </c>
      <c r="Q11" s="13" t="s">
        <v>28</v>
      </c>
      <c r="R11" s="13" t="s">
        <v>28</v>
      </c>
      <c r="S11" s="13" t="s">
        <v>28</v>
      </c>
      <c r="T11" s="13" t="s">
        <v>34</v>
      </c>
      <c r="U11" s="13" t="s">
        <v>34</v>
      </c>
      <c r="V11" s="15">
        <v>0.21379248408406012</v>
      </c>
      <c r="W11" s="16" t="s">
        <v>34</v>
      </c>
      <c r="X11" s="13" t="s">
        <v>34</v>
      </c>
      <c r="Y11" s="13" t="s">
        <v>35</v>
      </c>
    </row>
    <row r="12" spans="1:27" ht="15" x14ac:dyDescent="0.25">
      <c r="A12" s="71" t="s">
        <v>62</v>
      </c>
      <c r="B12" s="72" t="s">
        <v>63</v>
      </c>
      <c r="C12" s="72"/>
      <c r="D12" s="13" t="s">
        <v>34</v>
      </c>
      <c r="E12" s="14">
        <v>-55474999.569012895</v>
      </c>
      <c r="F12" s="13" t="s">
        <v>64</v>
      </c>
      <c r="G12" s="13" t="s">
        <v>34</v>
      </c>
      <c r="H12" s="13" t="s">
        <v>38</v>
      </c>
      <c r="I12" s="13">
        <v>3</v>
      </c>
      <c r="J12" s="13">
        <v>2</v>
      </c>
      <c r="K12" s="13">
        <v>2</v>
      </c>
      <c r="L12" s="13">
        <v>2</v>
      </c>
      <c r="M12" s="13" t="s">
        <v>32</v>
      </c>
      <c r="N12" s="13">
        <v>2</v>
      </c>
      <c r="O12" s="13" t="s">
        <v>59</v>
      </c>
      <c r="P12" s="13" t="s">
        <v>32</v>
      </c>
      <c r="Q12" s="13" t="s">
        <v>28</v>
      </c>
      <c r="R12" s="13" t="s">
        <v>34</v>
      </c>
      <c r="S12" s="13" t="s">
        <v>34</v>
      </c>
      <c r="T12" s="13" t="s">
        <v>34</v>
      </c>
      <c r="U12" s="13" t="s">
        <v>34</v>
      </c>
      <c r="V12" s="15">
        <v>0.22261075744443448</v>
      </c>
      <c r="W12" s="16" t="s">
        <v>34</v>
      </c>
      <c r="X12" s="13" t="s">
        <v>34</v>
      </c>
      <c r="Y12" s="13" t="s">
        <v>35</v>
      </c>
    </row>
    <row r="13" spans="1:27" ht="15" x14ac:dyDescent="0.25">
      <c r="A13" s="71" t="s">
        <v>65</v>
      </c>
      <c r="B13" s="72" t="s">
        <v>66</v>
      </c>
      <c r="C13" s="72" t="s">
        <v>67</v>
      </c>
      <c r="D13" s="13" t="s">
        <v>34</v>
      </c>
      <c r="E13" s="14">
        <v>7692169.6886541415</v>
      </c>
      <c r="F13" s="13" t="s">
        <v>34</v>
      </c>
      <c r="G13" s="13" t="s">
        <v>34</v>
      </c>
      <c r="H13" s="13" t="s">
        <v>38</v>
      </c>
      <c r="I13" s="13">
        <v>3</v>
      </c>
      <c r="J13" s="13">
        <v>2</v>
      </c>
      <c r="K13" s="13">
        <v>2</v>
      </c>
      <c r="L13" s="13">
        <v>2</v>
      </c>
      <c r="M13" s="13" t="s">
        <v>30</v>
      </c>
      <c r="N13" s="13">
        <v>1</v>
      </c>
      <c r="O13" s="13" t="s">
        <v>68</v>
      </c>
      <c r="P13" s="13" t="s">
        <v>32</v>
      </c>
      <c r="Q13" s="13" t="s">
        <v>34</v>
      </c>
      <c r="R13" s="13" t="s">
        <v>34</v>
      </c>
      <c r="S13" s="13" t="s">
        <v>28</v>
      </c>
      <c r="T13" s="13" t="s">
        <v>34</v>
      </c>
      <c r="U13" s="13" t="s">
        <v>34</v>
      </c>
      <c r="V13" s="15">
        <v>0.35176007657130703</v>
      </c>
      <c r="W13" s="16" t="s">
        <v>34</v>
      </c>
      <c r="X13" s="13" t="s">
        <v>34</v>
      </c>
      <c r="Y13" s="13" t="s">
        <v>35</v>
      </c>
    </row>
    <row r="14" spans="1:27" ht="15" x14ac:dyDescent="0.25">
      <c r="A14" s="71" t="s">
        <v>69</v>
      </c>
      <c r="B14" s="72" t="s">
        <v>70</v>
      </c>
      <c r="C14" s="72"/>
      <c r="D14" s="13" t="s">
        <v>34</v>
      </c>
      <c r="E14" s="14">
        <v>16543872.324033005</v>
      </c>
      <c r="F14" s="13" t="s">
        <v>34</v>
      </c>
      <c r="G14" s="13" t="s">
        <v>34</v>
      </c>
      <c r="H14" s="13" t="s">
        <v>38</v>
      </c>
      <c r="I14" s="13">
        <v>3</v>
      </c>
      <c r="J14" s="13">
        <v>2</v>
      </c>
      <c r="K14" s="13">
        <v>2</v>
      </c>
      <c r="L14" s="13">
        <v>2</v>
      </c>
      <c r="M14" s="13" t="s">
        <v>32</v>
      </c>
      <c r="N14" s="13">
        <v>2</v>
      </c>
      <c r="O14" s="13" t="s">
        <v>71</v>
      </c>
      <c r="P14" s="13" t="s">
        <v>32</v>
      </c>
      <c r="Q14" s="13" t="s">
        <v>28</v>
      </c>
      <c r="R14" s="13" t="s">
        <v>34</v>
      </c>
      <c r="S14" s="13" t="s">
        <v>34</v>
      </c>
      <c r="T14" s="13" t="s">
        <v>34</v>
      </c>
      <c r="U14" s="13" t="s">
        <v>34</v>
      </c>
      <c r="V14" s="15">
        <v>0.26028539987930849</v>
      </c>
      <c r="W14" s="16" t="s">
        <v>34</v>
      </c>
      <c r="X14" s="13" t="s">
        <v>34</v>
      </c>
      <c r="Y14" s="13" t="s">
        <v>35</v>
      </c>
    </row>
    <row r="15" spans="1:27" ht="15" x14ac:dyDescent="0.25">
      <c r="A15" s="71" t="s">
        <v>72</v>
      </c>
      <c r="B15" s="72" t="s">
        <v>73</v>
      </c>
      <c r="C15" s="72"/>
      <c r="D15" s="13" t="s">
        <v>28</v>
      </c>
      <c r="E15" s="14">
        <v>15032123.276323428</v>
      </c>
      <c r="F15" s="13" t="s">
        <v>34</v>
      </c>
      <c r="G15" s="13" t="s">
        <v>28</v>
      </c>
      <c r="H15" s="13" t="s">
        <v>38</v>
      </c>
      <c r="I15" s="13">
        <v>3</v>
      </c>
      <c r="J15" s="13">
        <v>2</v>
      </c>
      <c r="K15" s="13">
        <v>2</v>
      </c>
      <c r="L15" s="13">
        <v>2</v>
      </c>
      <c r="M15" s="13" t="s">
        <v>30</v>
      </c>
      <c r="N15" s="13">
        <v>1</v>
      </c>
      <c r="O15" s="13" t="s">
        <v>74</v>
      </c>
      <c r="P15" s="13" t="s">
        <v>32</v>
      </c>
      <c r="Q15" s="13" t="s">
        <v>28</v>
      </c>
      <c r="R15" s="13" t="s">
        <v>28</v>
      </c>
      <c r="S15" s="13" t="s">
        <v>28</v>
      </c>
      <c r="T15" s="13" t="s">
        <v>34</v>
      </c>
      <c r="U15" s="13" t="s">
        <v>34</v>
      </c>
      <c r="V15" s="15">
        <v>0.1027902501603592</v>
      </c>
      <c r="W15" s="16" t="s">
        <v>34</v>
      </c>
      <c r="X15" s="13" t="s">
        <v>34</v>
      </c>
      <c r="Y15" s="13" t="s">
        <v>35</v>
      </c>
    </row>
    <row r="16" spans="1:27" ht="15" x14ac:dyDescent="0.25">
      <c r="A16" s="71" t="s">
        <v>75</v>
      </c>
      <c r="B16" s="72" t="s">
        <v>76</v>
      </c>
      <c r="C16" s="72" t="s">
        <v>77</v>
      </c>
      <c r="D16" s="13" t="s">
        <v>34</v>
      </c>
      <c r="E16" s="14">
        <v>7760192.0583738275</v>
      </c>
      <c r="F16" s="13" t="s">
        <v>34</v>
      </c>
      <c r="G16" s="13" t="s">
        <v>34</v>
      </c>
      <c r="H16" s="13" t="s">
        <v>38</v>
      </c>
      <c r="I16" s="13">
        <v>3</v>
      </c>
      <c r="J16" s="13">
        <v>2</v>
      </c>
      <c r="K16" s="13">
        <v>2</v>
      </c>
      <c r="L16" s="13">
        <v>2</v>
      </c>
      <c r="M16" s="13" t="s">
        <v>30</v>
      </c>
      <c r="N16" s="13">
        <v>1</v>
      </c>
      <c r="O16" s="13" t="s">
        <v>78</v>
      </c>
      <c r="P16" s="13" t="s">
        <v>32</v>
      </c>
      <c r="Q16" s="13" t="s">
        <v>28</v>
      </c>
      <c r="R16" s="13" t="s">
        <v>28</v>
      </c>
      <c r="S16" s="13" t="s">
        <v>34</v>
      </c>
      <c r="T16" s="13" t="s">
        <v>34</v>
      </c>
      <c r="U16" s="13" t="s">
        <v>34</v>
      </c>
      <c r="V16" s="15">
        <v>0.17781170483460559</v>
      </c>
      <c r="W16" s="16" t="s">
        <v>34</v>
      </c>
      <c r="X16" s="13" t="s">
        <v>34</v>
      </c>
      <c r="Y16" s="13" t="s">
        <v>35</v>
      </c>
    </row>
    <row r="17" spans="1:25" ht="15" x14ac:dyDescent="0.25">
      <c r="A17" s="71" t="s">
        <v>79</v>
      </c>
      <c r="B17" s="72" t="s">
        <v>80</v>
      </c>
      <c r="C17" s="72" t="s">
        <v>81</v>
      </c>
      <c r="D17" s="13" t="s">
        <v>28</v>
      </c>
      <c r="E17" s="14">
        <v>15837417.172655582</v>
      </c>
      <c r="F17" s="13" t="s">
        <v>28</v>
      </c>
      <c r="G17" s="13" t="s">
        <v>28</v>
      </c>
      <c r="H17" s="13" t="s">
        <v>38</v>
      </c>
      <c r="I17" s="13">
        <v>3</v>
      </c>
      <c r="J17" s="13">
        <v>2</v>
      </c>
      <c r="K17" s="13">
        <v>2</v>
      </c>
      <c r="L17" s="13">
        <v>2</v>
      </c>
      <c r="M17" s="13" t="s">
        <v>32</v>
      </c>
      <c r="N17" s="13">
        <v>2</v>
      </c>
      <c r="O17" s="13" t="s">
        <v>82</v>
      </c>
      <c r="P17" s="13" t="s">
        <v>32</v>
      </c>
      <c r="Q17" s="13" t="s">
        <v>28</v>
      </c>
      <c r="R17" s="13" t="s">
        <v>28</v>
      </c>
      <c r="S17" s="13" t="s">
        <v>28</v>
      </c>
      <c r="T17" s="13" t="s">
        <v>34</v>
      </c>
      <c r="U17" s="13" t="s">
        <v>28</v>
      </c>
      <c r="V17" s="15">
        <v>0.17134539405281762</v>
      </c>
      <c r="W17" s="16" t="s">
        <v>34</v>
      </c>
      <c r="X17" s="13" t="s">
        <v>28</v>
      </c>
      <c r="Y17" s="13" t="s">
        <v>83</v>
      </c>
    </row>
    <row r="18" spans="1:25" ht="15" x14ac:dyDescent="0.25">
      <c r="A18" s="71" t="s">
        <v>84</v>
      </c>
      <c r="B18" s="72" t="s">
        <v>85</v>
      </c>
      <c r="C18" s="72" t="s">
        <v>86</v>
      </c>
      <c r="D18" s="13" t="s">
        <v>34</v>
      </c>
      <c r="E18" s="14">
        <v>33582710.218196161</v>
      </c>
      <c r="F18" s="13" t="s">
        <v>34</v>
      </c>
      <c r="G18" s="13" t="s">
        <v>34</v>
      </c>
      <c r="H18" s="13" t="s">
        <v>38</v>
      </c>
      <c r="I18" s="13">
        <v>3</v>
      </c>
      <c r="J18" s="13">
        <v>2</v>
      </c>
      <c r="K18" s="13">
        <v>2</v>
      </c>
      <c r="L18" s="13">
        <v>2</v>
      </c>
      <c r="M18" s="13" t="s">
        <v>30</v>
      </c>
      <c r="N18" s="13">
        <v>1</v>
      </c>
      <c r="O18" s="13" t="s">
        <v>87</v>
      </c>
      <c r="P18" s="13" t="s">
        <v>32</v>
      </c>
      <c r="Q18" s="13" t="s">
        <v>28</v>
      </c>
      <c r="R18" s="13" t="s">
        <v>34</v>
      </c>
      <c r="S18" s="13" t="s">
        <v>34</v>
      </c>
      <c r="T18" s="13" t="s">
        <v>34</v>
      </c>
      <c r="U18" s="13" t="s">
        <v>34</v>
      </c>
      <c r="V18" s="15">
        <v>0.25274768845257167</v>
      </c>
      <c r="W18" s="16" t="s">
        <v>34</v>
      </c>
      <c r="X18" s="13" t="s">
        <v>34</v>
      </c>
      <c r="Y18" s="13" t="s">
        <v>35</v>
      </c>
    </row>
    <row r="19" spans="1:25" ht="15" x14ac:dyDescent="0.25">
      <c r="A19" s="71" t="s">
        <v>88</v>
      </c>
      <c r="B19" s="72" t="s">
        <v>89</v>
      </c>
      <c r="C19" s="72"/>
      <c r="D19" s="13" t="s">
        <v>34</v>
      </c>
      <c r="E19" s="14">
        <v>31458593.973459985</v>
      </c>
      <c r="F19" s="13" t="s">
        <v>34</v>
      </c>
      <c r="G19" s="13" t="s">
        <v>34</v>
      </c>
      <c r="H19" s="13" t="s">
        <v>38</v>
      </c>
      <c r="I19" s="13">
        <v>3</v>
      </c>
      <c r="J19" s="13">
        <v>2</v>
      </c>
      <c r="K19" s="13">
        <v>2</v>
      </c>
      <c r="L19" s="13">
        <v>2</v>
      </c>
      <c r="M19" s="13" t="s">
        <v>30</v>
      </c>
      <c r="N19" s="13">
        <v>1</v>
      </c>
      <c r="O19" s="13" t="s">
        <v>90</v>
      </c>
      <c r="P19" s="13" t="s">
        <v>32</v>
      </c>
      <c r="Q19" s="13" t="s">
        <v>28</v>
      </c>
      <c r="R19" s="13" t="s">
        <v>28</v>
      </c>
      <c r="S19" s="13" t="s">
        <v>34</v>
      </c>
      <c r="T19" s="13" t="s">
        <v>34</v>
      </c>
      <c r="U19" s="13" t="s">
        <v>34</v>
      </c>
      <c r="V19" s="15">
        <v>0.19614897329859202</v>
      </c>
      <c r="W19" s="16" t="s">
        <v>34</v>
      </c>
      <c r="X19" s="13" t="s">
        <v>34</v>
      </c>
      <c r="Y19" s="13" t="s">
        <v>35</v>
      </c>
    </row>
    <row r="20" spans="1:25" ht="15" x14ac:dyDescent="0.25">
      <c r="A20" s="71" t="s">
        <v>91</v>
      </c>
      <c r="B20" s="72" t="s">
        <v>92</v>
      </c>
      <c r="C20" s="73"/>
      <c r="D20" s="13" t="s">
        <v>28</v>
      </c>
      <c r="E20" s="14">
        <v>-1938126.2889439429</v>
      </c>
      <c r="F20" s="13" t="s">
        <v>28</v>
      </c>
      <c r="G20" s="13" t="s">
        <v>28</v>
      </c>
      <c r="H20" s="13" t="s">
        <v>38</v>
      </c>
      <c r="I20" s="13">
        <v>3</v>
      </c>
      <c r="J20" s="13">
        <v>2</v>
      </c>
      <c r="K20" s="13">
        <v>2</v>
      </c>
      <c r="L20" s="13">
        <v>2</v>
      </c>
      <c r="M20" s="13" t="s">
        <v>32</v>
      </c>
      <c r="N20" s="13">
        <v>2</v>
      </c>
      <c r="O20" s="13" t="s">
        <v>42</v>
      </c>
      <c r="P20" s="13" t="s">
        <v>32</v>
      </c>
      <c r="Q20" s="13" t="s">
        <v>28</v>
      </c>
      <c r="R20" s="13" t="s">
        <v>28</v>
      </c>
      <c r="S20" s="13" t="s">
        <v>28</v>
      </c>
      <c r="T20" s="13" t="s">
        <v>33</v>
      </c>
      <c r="U20" s="13" t="s">
        <v>28</v>
      </c>
      <c r="V20" s="15">
        <v>2.860530606195346E-2</v>
      </c>
      <c r="W20" s="16" t="s">
        <v>34</v>
      </c>
      <c r="X20" s="13" t="s">
        <v>52</v>
      </c>
      <c r="Y20" s="13" t="s">
        <v>83</v>
      </c>
    </row>
    <row r="21" spans="1:25" ht="15" x14ac:dyDescent="0.25">
      <c r="A21" s="71" t="s">
        <v>93</v>
      </c>
      <c r="B21" s="72" t="s">
        <v>94</v>
      </c>
      <c r="C21" s="72"/>
      <c r="D21" s="13" t="s">
        <v>28</v>
      </c>
      <c r="E21" s="14">
        <v>1947286.1655662204</v>
      </c>
      <c r="F21" s="13" t="s">
        <v>28</v>
      </c>
      <c r="G21" s="13" t="s">
        <v>28</v>
      </c>
      <c r="H21" s="13" t="s">
        <v>38</v>
      </c>
      <c r="I21" s="13">
        <v>3</v>
      </c>
      <c r="J21" s="13">
        <v>2</v>
      </c>
      <c r="K21" s="13">
        <v>2</v>
      </c>
      <c r="L21" s="13">
        <v>2</v>
      </c>
      <c r="M21" s="13" t="s">
        <v>32</v>
      </c>
      <c r="N21" s="13">
        <v>2</v>
      </c>
      <c r="O21" s="13" t="s">
        <v>59</v>
      </c>
      <c r="P21" s="13" t="s">
        <v>32</v>
      </c>
      <c r="Q21" s="13" t="s">
        <v>28</v>
      </c>
      <c r="R21" s="13" t="s">
        <v>28</v>
      </c>
      <c r="S21" s="13" t="s">
        <v>28</v>
      </c>
      <c r="T21" s="13" t="s">
        <v>33</v>
      </c>
      <c r="U21" s="13" t="s">
        <v>34</v>
      </c>
      <c r="V21" s="15">
        <v>0.25708861782050246</v>
      </c>
      <c r="W21" s="16" t="s">
        <v>34</v>
      </c>
      <c r="X21" s="13" t="s">
        <v>34</v>
      </c>
      <c r="Y21" s="13" t="s">
        <v>35</v>
      </c>
    </row>
    <row r="22" spans="1:25" ht="15" x14ac:dyDescent="0.25">
      <c r="A22" s="71" t="s">
        <v>95</v>
      </c>
      <c r="B22" s="72" t="s">
        <v>96</v>
      </c>
      <c r="C22" s="72"/>
      <c r="D22" s="13" t="s">
        <v>28</v>
      </c>
      <c r="E22" s="14">
        <v>480836.03849761467</v>
      </c>
      <c r="F22" s="13" t="s">
        <v>28</v>
      </c>
      <c r="G22" s="13" t="s">
        <v>28</v>
      </c>
      <c r="H22" s="13" t="s">
        <v>38</v>
      </c>
      <c r="I22" s="13">
        <v>3</v>
      </c>
      <c r="J22" s="13">
        <v>2</v>
      </c>
      <c r="K22" s="13">
        <v>2</v>
      </c>
      <c r="L22" s="13">
        <v>2</v>
      </c>
      <c r="M22" s="13" t="s">
        <v>32</v>
      </c>
      <c r="N22" s="13">
        <v>2</v>
      </c>
      <c r="O22" s="13" t="s">
        <v>42</v>
      </c>
      <c r="P22" s="13" t="s">
        <v>32</v>
      </c>
      <c r="Q22" s="13" t="s">
        <v>28</v>
      </c>
      <c r="R22" s="13" t="s">
        <v>28</v>
      </c>
      <c r="S22" s="13" t="s">
        <v>28</v>
      </c>
      <c r="T22" s="13" t="s">
        <v>33</v>
      </c>
      <c r="U22" s="13" t="s">
        <v>28</v>
      </c>
      <c r="V22" s="15">
        <v>4.6454767726161368E-2</v>
      </c>
      <c r="W22" s="16" t="s">
        <v>34</v>
      </c>
      <c r="X22" s="13" t="s">
        <v>52</v>
      </c>
      <c r="Y22" s="13" t="s">
        <v>83</v>
      </c>
    </row>
    <row r="23" spans="1:25" ht="15" x14ac:dyDescent="0.25">
      <c r="A23" s="71" t="s">
        <v>97</v>
      </c>
      <c r="B23" s="72" t="s">
        <v>98</v>
      </c>
      <c r="C23" s="72" t="s">
        <v>99</v>
      </c>
      <c r="D23" s="13" t="s">
        <v>28</v>
      </c>
      <c r="E23" s="14">
        <v>9897446.8630231414</v>
      </c>
      <c r="F23" s="13" t="s">
        <v>28</v>
      </c>
      <c r="G23" s="13" t="s">
        <v>28</v>
      </c>
      <c r="H23" s="13" t="s">
        <v>38</v>
      </c>
      <c r="I23" s="13">
        <v>3</v>
      </c>
      <c r="J23" s="13">
        <v>2</v>
      </c>
      <c r="K23" s="13">
        <v>2</v>
      </c>
      <c r="L23" s="13">
        <v>2</v>
      </c>
      <c r="M23" s="13" t="s">
        <v>32</v>
      </c>
      <c r="N23" s="13">
        <v>2</v>
      </c>
      <c r="O23" s="13" t="s">
        <v>100</v>
      </c>
      <c r="P23" s="13" t="s">
        <v>32</v>
      </c>
      <c r="Q23" s="13" t="s">
        <v>28</v>
      </c>
      <c r="R23" s="13" t="s">
        <v>28</v>
      </c>
      <c r="S23" s="13" t="s">
        <v>28</v>
      </c>
      <c r="T23" s="13" t="s">
        <v>34</v>
      </c>
      <c r="U23" s="13" t="s">
        <v>28</v>
      </c>
      <c r="V23" s="15">
        <v>0.11146696809846772</v>
      </c>
      <c r="W23" s="16" t="s">
        <v>34</v>
      </c>
      <c r="X23" s="13" t="s">
        <v>28</v>
      </c>
      <c r="Y23" s="13" t="s">
        <v>83</v>
      </c>
    </row>
    <row r="24" spans="1:25" ht="15" x14ac:dyDescent="0.25">
      <c r="A24" s="71" t="s">
        <v>101</v>
      </c>
      <c r="B24" s="72" t="s">
        <v>102</v>
      </c>
      <c r="C24" s="72" t="s">
        <v>103</v>
      </c>
      <c r="D24" s="13" t="s">
        <v>28</v>
      </c>
      <c r="E24" s="14">
        <v>491996.06309584866</v>
      </c>
      <c r="F24" s="13" t="s">
        <v>28</v>
      </c>
      <c r="G24" s="13" t="s">
        <v>28</v>
      </c>
      <c r="H24" s="13" t="s">
        <v>29</v>
      </c>
      <c r="I24" s="13">
        <v>3</v>
      </c>
      <c r="J24" s="13">
        <v>2</v>
      </c>
      <c r="K24" s="13">
        <v>2</v>
      </c>
      <c r="L24" s="13">
        <v>2</v>
      </c>
      <c r="M24" s="13" t="s">
        <v>30</v>
      </c>
      <c r="N24" s="13">
        <v>1</v>
      </c>
      <c r="O24" s="13" t="s">
        <v>104</v>
      </c>
      <c r="P24" s="13" t="s">
        <v>32</v>
      </c>
      <c r="Q24" s="13" t="s">
        <v>28</v>
      </c>
      <c r="R24" s="13" t="s">
        <v>28</v>
      </c>
      <c r="S24" s="13" t="s">
        <v>28</v>
      </c>
      <c r="T24" s="13" t="s">
        <v>33</v>
      </c>
      <c r="U24" s="13" t="s">
        <v>34</v>
      </c>
      <c r="V24" s="15">
        <v>6.9860279441117765E-2</v>
      </c>
      <c r="W24" s="16" t="s">
        <v>34</v>
      </c>
      <c r="X24" s="13" t="s">
        <v>52</v>
      </c>
      <c r="Y24" s="13" t="s">
        <v>35</v>
      </c>
    </row>
    <row r="25" spans="1:25" ht="15" x14ac:dyDescent="0.25">
      <c r="A25" s="71" t="s">
        <v>105</v>
      </c>
      <c r="B25" s="72" t="s">
        <v>106</v>
      </c>
      <c r="C25" s="72" t="s">
        <v>107</v>
      </c>
      <c r="D25" s="13" t="s">
        <v>28</v>
      </c>
      <c r="E25" s="14">
        <v>-16090.883522090578</v>
      </c>
      <c r="F25" s="13" t="s">
        <v>28</v>
      </c>
      <c r="G25" s="13" t="s">
        <v>28</v>
      </c>
      <c r="H25" s="13" t="s">
        <v>29</v>
      </c>
      <c r="I25" s="13">
        <v>3</v>
      </c>
      <c r="J25" s="13">
        <v>2</v>
      </c>
      <c r="K25" s="13">
        <v>2</v>
      </c>
      <c r="L25" s="13">
        <v>2</v>
      </c>
      <c r="M25" s="13" t="s">
        <v>30</v>
      </c>
      <c r="N25" s="13">
        <v>1</v>
      </c>
      <c r="O25" s="13" t="s">
        <v>108</v>
      </c>
      <c r="P25" s="13" t="s">
        <v>32</v>
      </c>
      <c r="Q25" s="13" t="s">
        <v>34</v>
      </c>
      <c r="R25" s="13" t="s">
        <v>28</v>
      </c>
      <c r="S25" s="13" t="s">
        <v>28</v>
      </c>
      <c r="T25" s="13" t="s">
        <v>33</v>
      </c>
      <c r="U25" s="13" t="s">
        <v>28</v>
      </c>
      <c r="V25" s="15">
        <v>0.16073354908306364</v>
      </c>
      <c r="W25" s="16" t="s">
        <v>34</v>
      </c>
      <c r="X25" s="13" t="s">
        <v>28</v>
      </c>
      <c r="Y25" s="13" t="s">
        <v>83</v>
      </c>
    </row>
    <row r="26" spans="1:25" ht="15" x14ac:dyDescent="0.25">
      <c r="A26" s="71" t="s">
        <v>109</v>
      </c>
      <c r="B26" s="72" t="s">
        <v>110</v>
      </c>
      <c r="C26" s="72" t="s">
        <v>111</v>
      </c>
      <c r="D26" s="13" t="s">
        <v>28</v>
      </c>
      <c r="E26" s="14">
        <v>19087.015185020682</v>
      </c>
      <c r="F26" s="13" t="s">
        <v>28</v>
      </c>
      <c r="G26" s="13" t="s">
        <v>28</v>
      </c>
      <c r="H26" s="13" t="s">
        <v>38</v>
      </c>
      <c r="I26" s="13">
        <v>3</v>
      </c>
      <c r="J26" s="13">
        <v>2</v>
      </c>
      <c r="K26" s="13">
        <v>2</v>
      </c>
      <c r="L26" s="13">
        <v>2</v>
      </c>
      <c r="M26" s="13" t="s">
        <v>30</v>
      </c>
      <c r="N26" s="13">
        <v>1</v>
      </c>
      <c r="O26" s="13" t="s">
        <v>112</v>
      </c>
      <c r="P26" s="13" t="s">
        <v>32</v>
      </c>
      <c r="Q26" s="13" t="s">
        <v>34</v>
      </c>
      <c r="R26" s="13" t="s">
        <v>28</v>
      </c>
      <c r="S26" s="13" t="s">
        <v>28</v>
      </c>
      <c r="T26" s="13" t="s">
        <v>33</v>
      </c>
      <c r="U26" s="13" t="s">
        <v>34</v>
      </c>
      <c r="V26" s="15">
        <v>0.15929203539823009</v>
      </c>
      <c r="W26" s="16" t="s">
        <v>34</v>
      </c>
      <c r="X26" s="13" t="s">
        <v>52</v>
      </c>
      <c r="Y26" s="13" t="s">
        <v>35</v>
      </c>
    </row>
    <row r="27" spans="1:25" ht="15" x14ac:dyDescent="0.25">
      <c r="A27" s="71" t="s">
        <v>113</v>
      </c>
      <c r="B27" s="72" t="s">
        <v>114</v>
      </c>
      <c r="C27" s="72"/>
      <c r="D27" s="13" t="s">
        <v>34</v>
      </c>
      <c r="E27" s="14">
        <v>945694.29108935653</v>
      </c>
      <c r="F27" s="13" t="s">
        <v>34</v>
      </c>
      <c r="G27" s="13" t="s">
        <v>28</v>
      </c>
      <c r="H27" s="13" t="s">
        <v>29</v>
      </c>
      <c r="I27" s="13">
        <v>3</v>
      </c>
      <c r="J27" s="13">
        <v>2</v>
      </c>
      <c r="K27" s="13">
        <v>2</v>
      </c>
      <c r="L27" s="13">
        <v>2</v>
      </c>
      <c r="M27" s="13" t="s">
        <v>30</v>
      </c>
      <c r="N27" s="13">
        <v>1</v>
      </c>
      <c r="O27" s="13" t="s">
        <v>115</v>
      </c>
      <c r="P27" s="13" t="s">
        <v>32</v>
      </c>
      <c r="Q27" s="13" t="s">
        <v>28</v>
      </c>
      <c r="R27" s="13" t="s">
        <v>34</v>
      </c>
      <c r="S27" s="13" t="s">
        <v>28</v>
      </c>
      <c r="T27" s="13" t="s">
        <v>34</v>
      </c>
      <c r="U27" s="13" t="s">
        <v>34</v>
      </c>
      <c r="V27" s="15">
        <v>8.2446808510638292E-2</v>
      </c>
      <c r="W27" s="16" t="s">
        <v>34</v>
      </c>
      <c r="X27" s="13" t="s">
        <v>34</v>
      </c>
      <c r="Y27" s="13" t="s">
        <v>35</v>
      </c>
    </row>
    <row r="28" spans="1:25" ht="15" x14ac:dyDescent="0.25">
      <c r="A28" s="71" t="s">
        <v>116</v>
      </c>
      <c r="B28" s="72" t="s">
        <v>117</v>
      </c>
      <c r="C28" s="72"/>
      <c r="D28" s="13" t="s">
        <v>34</v>
      </c>
      <c r="E28" s="14">
        <v>448125.08173796436</v>
      </c>
      <c r="F28" s="13" t="s">
        <v>34</v>
      </c>
      <c r="G28" s="13" t="s">
        <v>34</v>
      </c>
      <c r="H28" s="13" t="s">
        <v>29</v>
      </c>
      <c r="I28" s="13">
        <v>3</v>
      </c>
      <c r="J28" s="13">
        <v>2</v>
      </c>
      <c r="K28" s="13">
        <v>2</v>
      </c>
      <c r="L28" s="13">
        <v>2</v>
      </c>
      <c r="M28" s="13" t="s">
        <v>30</v>
      </c>
      <c r="N28" s="13">
        <v>1</v>
      </c>
      <c r="O28" s="13" t="s">
        <v>118</v>
      </c>
      <c r="P28" s="13" t="s">
        <v>32</v>
      </c>
      <c r="Q28" s="13" t="s">
        <v>34</v>
      </c>
      <c r="R28" s="13" t="s">
        <v>34</v>
      </c>
      <c r="S28" s="13" t="s">
        <v>28</v>
      </c>
      <c r="T28" s="13" t="s">
        <v>34</v>
      </c>
      <c r="U28" s="13" t="s">
        <v>34</v>
      </c>
      <c r="V28" s="15">
        <v>0.19661016949152543</v>
      </c>
      <c r="W28" s="16" t="s">
        <v>34</v>
      </c>
      <c r="X28" s="13" t="s">
        <v>34</v>
      </c>
      <c r="Y28" s="13" t="s">
        <v>35</v>
      </c>
    </row>
    <row r="29" spans="1:25" ht="15" x14ac:dyDescent="0.25">
      <c r="A29" s="71" t="s">
        <v>119</v>
      </c>
      <c r="B29" s="72" t="s">
        <v>120</v>
      </c>
      <c r="C29" s="72" t="s">
        <v>121</v>
      </c>
      <c r="D29" s="13" t="s">
        <v>28</v>
      </c>
      <c r="E29" s="14">
        <v>383058.7199984258</v>
      </c>
      <c r="F29" s="13" t="s">
        <v>28</v>
      </c>
      <c r="G29" s="13" t="s">
        <v>28</v>
      </c>
      <c r="H29" s="13" t="s">
        <v>29</v>
      </c>
      <c r="I29" s="13">
        <v>3</v>
      </c>
      <c r="J29" s="13">
        <v>2</v>
      </c>
      <c r="K29" s="13">
        <v>2</v>
      </c>
      <c r="L29" s="13">
        <v>2</v>
      </c>
      <c r="M29" s="13" t="s">
        <v>30</v>
      </c>
      <c r="N29" s="13">
        <v>1</v>
      </c>
      <c r="O29" s="13" t="s">
        <v>122</v>
      </c>
      <c r="P29" s="13" t="s">
        <v>32</v>
      </c>
      <c r="Q29" s="13" t="s">
        <v>28</v>
      </c>
      <c r="R29" s="13" t="s">
        <v>28</v>
      </c>
      <c r="S29" s="13" t="s">
        <v>28</v>
      </c>
      <c r="T29" s="13" t="s">
        <v>33</v>
      </c>
      <c r="U29" s="13" t="s">
        <v>28</v>
      </c>
      <c r="V29" s="15">
        <v>8.1081081081081086E-2</v>
      </c>
      <c r="W29" s="16" t="s">
        <v>34</v>
      </c>
      <c r="X29" s="13" t="s">
        <v>28</v>
      </c>
      <c r="Y29" s="13" t="s">
        <v>83</v>
      </c>
    </row>
    <row r="30" spans="1:25" ht="15" x14ac:dyDescent="0.25">
      <c r="A30" s="71" t="s">
        <v>123</v>
      </c>
      <c r="B30" s="72" t="s">
        <v>124</v>
      </c>
      <c r="C30" s="72" t="s">
        <v>124</v>
      </c>
      <c r="D30" s="13" t="s">
        <v>34</v>
      </c>
      <c r="E30" s="14">
        <v>-158478531.7764284</v>
      </c>
      <c r="F30" s="13" t="s">
        <v>34</v>
      </c>
      <c r="G30" s="13" t="s">
        <v>34</v>
      </c>
      <c r="H30" s="13" t="s">
        <v>38</v>
      </c>
      <c r="I30" s="13">
        <v>3</v>
      </c>
      <c r="J30" s="13">
        <v>2</v>
      </c>
      <c r="K30" s="13">
        <v>2</v>
      </c>
      <c r="L30" s="13">
        <v>1</v>
      </c>
      <c r="M30" s="13" t="s">
        <v>32</v>
      </c>
      <c r="N30" s="13">
        <v>2</v>
      </c>
      <c r="O30" s="13" t="s">
        <v>71</v>
      </c>
      <c r="P30" s="13" t="s">
        <v>34</v>
      </c>
      <c r="Q30" s="13" t="s">
        <v>34</v>
      </c>
      <c r="R30" s="13" t="s">
        <v>34</v>
      </c>
      <c r="S30" s="13" t="s">
        <v>34</v>
      </c>
      <c r="T30" s="13" t="s">
        <v>34</v>
      </c>
      <c r="U30" s="13" t="s">
        <v>34</v>
      </c>
      <c r="V30" s="15">
        <v>0.49592333434742925</v>
      </c>
      <c r="W30" s="16" t="s">
        <v>34</v>
      </c>
      <c r="X30" s="13" t="s">
        <v>34</v>
      </c>
      <c r="Y30" s="13" t="s">
        <v>35</v>
      </c>
    </row>
    <row r="31" spans="1:25" ht="15" x14ac:dyDescent="0.25">
      <c r="A31" s="71" t="s">
        <v>125</v>
      </c>
      <c r="B31" s="72" t="s">
        <v>126</v>
      </c>
      <c r="C31" s="72" t="s">
        <v>127</v>
      </c>
      <c r="D31" s="13" t="s">
        <v>34</v>
      </c>
      <c r="E31" s="14">
        <v>26301049.308462415</v>
      </c>
      <c r="F31" s="13" t="s">
        <v>34</v>
      </c>
      <c r="G31" s="13" t="s">
        <v>34</v>
      </c>
      <c r="H31" s="13" t="s">
        <v>128</v>
      </c>
      <c r="I31" s="13">
        <v>3</v>
      </c>
      <c r="J31" s="13">
        <v>1</v>
      </c>
      <c r="K31" s="13">
        <v>2</v>
      </c>
      <c r="L31" s="13">
        <v>2</v>
      </c>
      <c r="M31" s="13" t="s">
        <v>32</v>
      </c>
      <c r="N31" s="13">
        <v>2</v>
      </c>
      <c r="O31" s="13" t="s">
        <v>42</v>
      </c>
      <c r="P31" s="13" t="s">
        <v>34</v>
      </c>
      <c r="Q31" s="13" t="s">
        <v>28</v>
      </c>
      <c r="R31" s="13" t="s">
        <v>34</v>
      </c>
      <c r="S31" s="13" t="s">
        <v>28</v>
      </c>
      <c r="T31" s="13" t="s">
        <v>34</v>
      </c>
      <c r="U31" s="13" t="s">
        <v>34</v>
      </c>
      <c r="V31" s="15">
        <v>6.5205909835732573E-2</v>
      </c>
      <c r="W31" s="16" t="s">
        <v>34</v>
      </c>
      <c r="X31" s="13" t="s">
        <v>28</v>
      </c>
      <c r="Y31" s="13" t="s">
        <v>83</v>
      </c>
    </row>
    <row r="32" spans="1:25" ht="15" x14ac:dyDescent="0.25">
      <c r="A32" s="71" t="s">
        <v>129</v>
      </c>
      <c r="B32" s="72" t="s">
        <v>130</v>
      </c>
      <c r="C32" s="72"/>
      <c r="D32" s="13" t="s">
        <v>34</v>
      </c>
      <c r="E32" s="14">
        <v>4161788.8108771802</v>
      </c>
      <c r="F32" s="13" t="s">
        <v>34</v>
      </c>
      <c r="G32" s="13" t="s">
        <v>34</v>
      </c>
      <c r="H32" s="13" t="s">
        <v>131</v>
      </c>
      <c r="I32" s="13">
        <v>3</v>
      </c>
      <c r="J32" s="13">
        <v>1</v>
      </c>
      <c r="K32" s="13">
        <v>2</v>
      </c>
      <c r="L32" s="13">
        <v>2</v>
      </c>
      <c r="M32" s="13" t="s">
        <v>32</v>
      </c>
      <c r="N32" s="13">
        <v>2</v>
      </c>
      <c r="O32" s="13" t="s">
        <v>71</v>
      </c>
      <c r="P32" s="13" t="s">
        <v>32</v>
      </c>
      <c r="Q32" s="13" t="s">
        <v>34</v>
      </c>
      <c r="R32" s="13" t="s">
        <v>34</v>
      </c>
      <c r="S32" s="13" t="s">
        <v>28</v>
      </c>
      <c r="T32" s="13" t="s">
        <v>34</v>
      </c>
      <c r="U32" s="13" t="s">
        <v>34</v>
      </c>
      <c r="V32" s="15">
        <v>0.42216649336350848</v>
      </c>
      <c r="W32" s="16" t="s">
        <v>34</v>
      </c>
      <c r="X32" s="13" t="s">
        <v>52</v>
      </c>
      <c r="Y32" s="13" t="s">
        <v>83</v>
      </c>
    </row>
    <row r="33" spans="1:25" ht="15" x14ac:dyDescent="0.25">
      <c r="A33" s="71" t="s">
        <v>132</v>
      </c>
      <c r="B33" s="72" t="s">
        <v>133</v>
      </c>
      <c r="C33" s="72" t="s">
        <v>133</v>
      </c>
      <c r="D33" s="13" t="s">
        <v>34</v>
      </c>
      <c r="E33" s="14">
        <v>42391920.730332516</v>
      </c>
      <c r="F33" s="13" t="s">
        <v>34</v>
      </c>
      <c r="G33" s="13" t="s">
        <v>34</v>
      </c>
      <c r="H33" s="13" t="s">
        <v>128</v>
      </c>
      <c r="I33" s="13">
        <v>3</v>
      </c>
      <c r="J33" s="13">
        <v>1</v>
      </c>
      <c r="K33" s="13">
        <v>2</v>
      </c>
      <c r="L33" s="13">
        <v>2</v>
      </c>
      <c r="M33" s="13" t="s">
        <v>32</v>
      </c>
      <c r="N33" s="13">
        <v>2</v>
      </c>
      <c r="O33" s="13" t="s">
        <v>134</v>
      </c>
      <c r="P33" s="13" t="s">
        <v>34</v>
      </c>
      <c r="Q33" s="13" t="s">
        <v>28</v>
      </c>
      <c r="R33" s="13" t="s">
        <v>34</v>
      </c>
      <c r="S33" s="13" t="s">
        <v>28</v>
      </c>
      <c r="T33" s="13" t="s">
        <v>34</v>
      </c>
      <c r="U33" s="13" t="s">
        <v>34</v>
      </c>
      <c r="V33" s="15">
        <v>2.975840924299742E-2</v>
      </c>
      <c r="W33" s="16" t="s">
        <v>34</v>
      </c>
      <c r="X33" s="13" t="s">
        <v>28</v>
      </c>
      <c r="Y33" s="13" t="s">
        <v>83</v>
      </c>
    </row>
    <row r="34" spans="1:25" ht="15" x14ac:dyDescent="0.25">
      <c r="A34" s="71" t="s">
        <v>135</v>
      </c>
      <c r="B34" s="72" t="s">
        <v>136</v>
      </c>
      <c r="C34" s="72" t="s">
        <v>136</v>
      </c>
      <c r="D34" s="13" t="s">
        <v>34</v>
      </c>
      <c r="E34" s="14">
        <v>50527592.673369236</v>
      </c>
      <c r="F34" s="13" t="s">
        <v>34</v>
      </c>
      <c r="G34" s="13" t="s">
        <v>34</v>
      </c>
      <c r="H34" s="13" t="s">
        <v>128</v>
      </c>
      <c r="I34" s="13">
        <v>3</v>
      </c>
      <c r="J34" s="13">
        <v>1</v>
      </c>
      <c r="K34" s="13">
        <v>2</v>
      </c>
      <c r="L34" s="13">
        <v>2</v>
      </c>
      <c r="M34" s="13" t="s">
        <v>30</v>
      </c>
      <c r="N34" s="13">
        <v>1</v>
      </c>
      <c r="O34" s="13" t="s">
        <v>137</v>
      </c>
      <c r="P34" s="13" t="s">
        <v>34</v>
      </c>
      <c r="Q34" s="13" t="s">
        <v>28</v>
      </c>
      <c r="R34" s="13" t="s">
        <v>28</v>
      </c>
      <c r="S34" s="13" t="s">
        <v>34</v>
      </c>
      <c r="T34" s="13" t="s">
        <v>34</v>
      </c>
      <c r="U34" s="13" t="s">
        <v>34</v>
      </c>
      <c r="V34" s="15">
        <v>9.0244778428555647E-2</v>
      </c>
      <c r="W34" s="16" t="s">
        <v>34</v>
      </c>
      <c r="X34" s="13" t="s">
        <v>28</v>
      </c>
      <c r="Y34" s="13" t="s">
        <v>83</v>
      </c>
    </row>
    <row r="35" spans="1:25" ht="15" x14ac:dyDescent="0.25">
      <c r="A35" s="71" t="s">
        <v>138</v>
      </c>
      <c r="B35" s="72" t="s">
        <v>139</v>
      </c>
      <c r="C35" s="72" t="s">
        <v>139</v>
      </c>
      <c r="D35" s="13" t="s">
        <v>34</v>
      </c>
      <c r="E35" s="14">
        <v>56567570.132569276</v>
      </c>
      <c r="F35" s="13" t="s">
        <v>34</v>
      </c>
      <c r="G35" s="13" t="s">
        <v>34</v>
      </c>
      <c r="H35" s="13" t="s">
        <v>128</v>
      </c>
      <c r="I35" s="13">
        <v>3</v>
      </c>
      <c r="J35" s="13">
        <v>1</v>
      </c>
      <c r="K35" s="13">
        <v>2</v>
      </c>
      <c r="L35" s="13">
        <v>2</v>
      </c>
      <c r="M35" s="13" t="s">
        <v>30</v>
      </c>
      <c r="N35" s="13">
        <v>1</v>
      </c>
      <c r="O35" s="13" t="s">
        <v>137</v>
      </c>
      <c r="P35" s="13" t="s">
        <v>34</v>
      </c>
      <c r="Q35" s="13" t="s">
        <v>28</v>
      </c>
      <c r="R35" s="13" t="s">
        <v>34</v>
      </c>
      <c r="S35" s="13" t="s">
        <v>28</v>
      </c>
      <c r="T35" s="13" t="s">
        <v>34</v>
      </c>
      <c r="U35" s="13" t="s">
        <v>34</v>
      </c>
      <c r="V35" s="15">
        <v>2.6183094472067858E-2</v>
      </c>
      <c r="W35" s="16" t="s">
        <v>34</v>
      </c>
      <c r="X35" s="13" t="s">
        <v>28</v>
      </c>
      <c r="Y35" s="13" t="s">
        <v>83</v>
      </c>
    </row>
    <row r="36" spans="1:25" ht="15" x14ac:dyDescent="0.25">
      <c r="A36" s="71" t="s">
        <v>140</v>
      </c>
      <c r="B36" s="72" t="s">
        <v>141</v>
      </c>
      <c r="C36" s="72"/>
      <c r="D36" s="13" t="s">
        <v>34</v>
      </c>
      <c r="E36" s="14">
        <v>265686.91725980054</v>
      </c>
      <c r="F36" s="13" t="s">
        <v>34</v>
      </c>
      <c r="G36" s="13" t="s">
        <v>34</v>
      </c>
      <c r="H36" s="13" t="s">
        <v>131</v>
      </c>
      <c r="I36" s="13">
        <v>3</v>
      </c>
      <c r="J36" s="13">
        <v>1</v>
      </c>
      <c r="K36" s="13">
        <v>2</v>
      </c>
      <c r="L36" s="13">
        <v>2</v>
      </c>
      <c r="M36" s="13" t="s">
        <v>32</v>
      </c>
      <c r="N36" s="13">
        <v>2</v>
      </c>
      <c r="O36" s="13" t="s">
        <v>42</v>
      </c>
      <c r="P36" s="13" t="s">
        <v>32</v>
      </c>
      <c r="Q36" s="13" t="s">
        <v>34</v>
      </c>
      <c r="R36" s="13" t="s">
        <v>34</v>
      </c>
      <c r="S36" s="13" t="s">
        <v>28</v>
      </c>
      <c r="T36" s="13" t="s">
        <v>34</v>
      </c>
      <c r="U36" s="13" t="s">
        <v>34</v>
      </c>
      <c r="V36" s="15">
        <v>0.45394852553203963</v>
      </c>
      <c r="W36" s="16" t="s">
        <v>34</v>
      </c>
      <c r="X36" s="13" t="s">
        <v>52</v>
      </c>
      <c r="Y36" s="13" t="s">
        <v>83</v>
      </c>
    </row>
    <row r="37" spans="1:25" ht="15" x14ac:dyDescent="0.25">
      <c r="A37" s="71" t="s">
        <v>142</v>
      </c>
      <c r="B37" s="72" t="s">
        <v>143</v>
      </c>
      <c r="C37" s="72" t="s">
        <v>144</v>
      </c>
      <c r="D37" s="13" t="s">
        <v>34</v>
      </c>
      <c r="E37" s="14">
        <v>1981194.3468828886</v>
      </c>
      <c r="F37" s="13" t="s">
        <v>34</v>
      </c>
      <c r="G37" s="13" t="s">
        <v>55</v>
      </c>
      <c r="H37" s="13" t="s">
        <v>131</v>
      </c>
      <c r="I37" s="13">
        <v>3</v>
      </c>
      <c r="J37" s="13">
        <v>1</v>
      </c>
      <c r="K37" s="13">
        <v>2</v>
      </c>
      <c r="L37" s="13">
        <v>2</v>
      </c>
      <c r="M37" s="13" t="s">
        <v>30</v>
      </c>
      <c r="N37" s="13">
        <v>1</v>
      </c>
      <c r="O37" s="13" t="s">
        <v>145</v>
      </c>
      <c r="P37" s="13" t="s">
        <v>32</v>
      </c>
      <c r="Q37" s="13" t="s">
        <v>34</v>
      </c>
      <c r="R37" s="13" t="s">
        <v>34</v>
      </c>
      <c r="S37" s="13" t="s">
        <v>28</v>
      </c>
      <c r="T37" s="13" t="s">
        <v>34</v>
      </c>
      <c r="U37" s="13" t="s">
        <v>34</v>
      </c>
      <c r="V37" s="15">
        <v>0.43168524721291807</v>
      </c>
      <c r="W37" s="16" t="s">
        <v>34</v>
      </c>
      <c r="X37" s="13" t="s">
        <v>28</v>
      </c>
      <c r="Y37" s="13" t="s">
        <v>83</v>
      </c>
    </row>
    <row r="38" spans="1:25" ht="15" x14ac:dyDescent="0.25">
      <c r="A38" s="71" t="s">
        <v>146</v>
      </c>
      <c r="B38" s="72" t="s">
        <v>147</v>
      </c>
      <c r="C38" s="72" t="s">
        <v>147</v>
      </c>
      <c r="D38" s="13" t="s">
        <v>34</v>
      </c>
      <c r="E38" s="14">
        <v>10483929.859760169</v>
      </c>
      <c r="F38" s="13" t="s">
        <v>34</v>
      </c>
      <c r="G38" s="13" t="s">
        <v>28</v>
      </c>
      <c r="H38" s="13" t="s">
        <v>128</v>
      </c>
      <c r="I38" s="13">
        <v>3</v>
      </c>
      <c r="J38" s="13">
        <v>1</v>
      </c>
      <c r="K38" s="13">
        <v>2</v>
      </c>
      <c r="L38" s="13">
        <v>2</v>
      </c>
      <c r="M38" s="13" t="s">
        <v>30</v>
      </c>
      <c r="N38" s="13">
        <v>1</v>
      </c>
      <c r="O38" s="13" t="s">
        <v>68</v>
      </c>
      <c r="P38" s="13" t="s">
        <v>34</v>
      </c>
      <c r="Q38" s="13" t="s">
        <v>28</v>
      </c>
      <c r="R38" s="13" t="s">
        <v>34</v>
      </c>
      <c r="S38" s="13" t="s">
        <v>28</v>
      </c>
      <c r="T38" s="13" t="s">
        <v>34</v>
      </c>
      <c r="U38" s="13" t="s">
        <v>34</v>
      </c>
      <c r="V38" s="15">
        <v>7.479543621067189E-2</v>
      </c>
      <c r="W38" s="16" t="s">
        <v>34</v>
      </c>
      <c r="X38" s="13" t="s">
        <v>28</v>
      </c>
      <c r="Y38" s="13" t="s">
        <v>83</v>
      </c>
    </row>
    <row r="39" spans="1:25" ht="15" x14ac:dyDescent="0.25">
      <c r="A39" s="71" t="s">
        <v>148</v>
      </c>
      <c r="B39" s="72" t="s">
        <v>149</v>
      </c>
      <c r="C39" s="72"/>
      <c r="D39" s="13" t="s">
        <v>34</v>
      </c>
      <c r="E39" s="14">
        <v>442557.48722536874</v>
      </c>
      <c r="F39" s="13" t="s">
        <v>34</v>
      </c>
      <c r="G39" s="13" t="s">
        <v>28</v>
      </c>
      <c r="H39" s="13" t="s">
        <v>131</v>
      </c>
      <c r="I39" s="13">
        <v>3</v>
      </c>
      <c r="J39" s="13">
        <v>1</v>
      </c>
      <c r="K39" s="13">
        <v>2</v>
      </c>
      <c r="L39" s="13">
        <v>2</v>
      </c>
      <c r="M39" s="13" t="s">
        <v>32</v>
      </c>
      <c r="N39" s="13">
        <v>2</v>
      </c>
      <c r="O39" s="13" t="s">
        <v>51</v>
      </c>
      <c r="P39" s="13" t="s">
        <v>34</v>
      </c>
      <c r="Q39" s="13" t="s">
        <v>28</v>
      </c>
      <c r="R39" s="13" t="s">
        <v>34</v>
      </c>
      <c r="S39" s="13" t="s">
        <v>34</v>
      </c>
      <c r="T39" s="13" t="s">
        <v>34</v>
      </c>
      <c r="U39" s="13" t="s">
        <v>34</v>
      </c>
      <c r="V39" s="15">
        <v>0.23560418238654737</v>
      </c>
      <c r="W39" s="16" t="s">
        <v>34</v>
      </c>
      <c r="X39" s="13" t="s">
        <v>52</v>
      </c>
      <c r="Y39" s="13" t="s">
        <v>83</v>
      </c>
    </row>
    <row r="40" spans="1:25" ht="15" x14ac:dyDescent="0.25">
      <c r="A40" s="71" t="s">
        <v>150</v>
      </c>
      <c r="B40" s="72" t="s">
        <v>151</v>
      </c>
      <c r="C40" s="72" t="s">
        <v>151</v>
      </c>
      <c r="D40" s="13" t="s">
        <v>28</v>
      </c>
      <c r="E40" s="14">
        <v>140403.91663055192</v>
      </c>
      <c r="F40" s="13" t="s">
        <v>28</v>
      </c>
      <c r="G40" s="13" t="s">
        <v>28</v>
      </c>
      <c r="H40" s="13" t="s">
        <v>29</v>
      </c>
      <c r="I40" s="13">
        <v>3</v>
      </c>
      <c r="J40" s="13">
        <v>2</v>
      </c>
      <c r="K40" s="13">
        <v>2</v>
      </c>
      <c r="L40" s="13">
        <v>2</v>
      </c>
      <c r="M40" s="13" t="s">
        <v>30</v>
      </c>
      <c r="N40" s="13">
        <v>1</v>
      </c>
      <c r="O40" s="13" t="s">
        <v>152</v>
      </c>
      <c r="P40" s="13" t="s">
        <v>32</v>
      </c>
      <c r="Q40" s="13" t="s">
        <v>28</v>
      </c>
      <c r="R40" s="13" t="s">
        <v>28</v>
      </c>
      <c r="S40" s="13" t="s">
        <v>28</v>
      </c>
      <c r="T40" s="13" t="s">
        <v>33</v>
      </c>
      <c r="U40" s="13" t="s">
        <v>34</v>
      </c>
      <c r="V40" s="15">
        <v>5.7082452431289642E-2</v>
      </c>
      <c r="W40" s="16" t="s">
        <v>34</v>
      </c>
      <c r="X40" s="13" t="s">
        <v>52</v>
      </c>
      <c r="Y40" s="13" t="s">
        <v>35</v>
      </c>
    </row>
    <row r="41" spans="1:25" ht="15" x14ac:dyDescent="0.25">
      <c r="A41" s="71" t="s">
        <v>153</v>
      </c>
      <c r="B41" s="72" t="s">
        <v>154</v>
      </c>
      <c r="C41" s="72" t="s">
        <v>154</v>
      </c>
      <c r="D41" s="13" t="s">
        <v>28</v>
      </c>
      <c r="E41" s="14">
        <v>480844.0598668023</v>
      </c>
      <c r="F41" s="13" t="s">
        <v>28</v>
      </c>
      <c r="G41" s="13" t="s">
        <v>28</v>
      </c>
      <c r="H41" s="13" t="s">
        <v>29</v>
      </c>
      <c r="I41" s="13">
        <v>3</v>
      </c>
      <c r="J41" s="13">
        <v>2</v>
      </c>
      <c r="K41" s="13">
        <v>2</v>
      </c>
      <c r="L41" s="13">
        <v>2</v>
      </c>
      <c r="M41" s="13" t="s">
        <v>30</v>
      </c>
      <c r="N41" s="13">
        <v>1</v>
      </c>
      <c r="O41" s="13" t="s">
        <v>155</v>
      </c>
      <c r="P41" s="13" t="s">
        <v>32</v>
      </c>
      <c r="Q41" s="13" t="s">
        <v>28</v>
      </c>
      <c r="R41" s="13" t="s">
        <v>28</v>
      </c>
      <c r="S41" s="13" t="s">
        <v>28</v>
      </c>
      <c r="T41" s="13" t="s">
        <v>33</v>
      </c>
      <c r="U41" s="13" t="s">
        <v>34</v>
      </c>
      <c r="V41" s="15">
        <v>4.7619047619047616E-2</v>
      </c>
      <c r="W41" s="16" t="s">
        <v>28</v>
      </c>
      <c r="X41" s="13" t="s">
        <v>34</v>
      </c>
      <c r="Y41" s="13" t="s">
        <v>35</v>
      </c>
    </row>
    <row r="42" spans="1:25" ht="15" x14ac:dyDescent="0.25">
      <c r="A42" s="71" t="s">
        <v>156</v>
      </c>
      <c r="B42" s="72" t="s">
        <v>157</v>
      </c>
      <c r="C42" s="72"/>
      <c r="D42" s="13" t="s">
        <v>34</v>
      </c>
      <c r="E42" s="14">
        <v>1212650.1528326727</v>
      </c>
      <c r="F42" s="13" t="s">
        <v>34</v>
      </c>
      <c r="G42" s="13" t="s">
        <v>34</v>
      </c>
      <c r="H42" s="13" t="s">
        <v>29</v>
      </c>
      <c r="I42" s="13">
        <v>3</v>
      </c>
      <c r="J42" s="13">
        <v>2</v>
      </c>
      <c r="K42" s="13">
        <v>2</v>
      </c>
      <c r="L42" s="13">
        <v>2</v>
      </c>
      <c r="M42" s="13" t="s">
        <v>30</v>
      </c>
      <c r="N42" s="13">
        <v>1</v>
      </c>
      <c r="O42" s="13" t="s">
        <v>158</v>
      </c>
      <c r="P42" s="13" t="s">
        <v>32</v>
      </c>
      <c r="Q42" s="13" t="s">
        <v>28</v>
      </c>
      <c r="R42" s="13" t="s">
        <v>34</v>
      </c>
      <c r="S42" s="13" t="s">
        <v>28</v>
      </c>
      <c r="T42" s="13" t="s">
        <v>34</v>
      </c>
      <c r="U42" s="13" t="s">
        <v>34</v>
      </c>
      <c r="V42" s="15">
        <v>0.11025641025641025</v>
      </c>
      <c r="W42" s="16" t="s">
        <v>34</v>
      </c>
      <c r="X42" s="13" t="s">
        <v>34</v>
      </c>
      <c r="Y42" s="13" t="s">
        <v>35</v>
      </c>
    </row>
    <row r="43" spans="1:25" ht="15" x14ac:dyDescent="0.25">
      <c r="A43" s="71" t="s">
        <v>159</v>
      </c>
      <c r="B43" s="72" t="s">
        <v>160</v>
      </c>
      <c r="C43" s="72"/>
      <c r="D43" s="13" t="s">
        <v>28</v>
      </c>
      <c r="E43" s="14">
        <v>-35223601.970767409</v>
      </c>
      <c r="F43" s="13" t="s">
        <v>28</v>
      </c>
      <c r="G43" s="13" t="s">
        <v>28</v>
      </c>
      <c r="H43" s="13" t="s">
        <v>161</v>
      </c>
      <c r="I43" s="13">
        <v>3</v>
      </c>
      <c r="J43" s="13">
        <v>2</v>
      </c>
      <c r="K43" s="13">
        <v>1</v>
      </c>
      <c r="L43" s="13">
        <v>2</v>
      </c>
      <c r="M43" s="13" t="s">
        <v>30</v>
      </c>
      <c r="N43" s="13">
        <v>1</v>
      </c>
      <c r="O43" s="13" t="s">
        <v>162</v>
      </c>
      <c r="P43" s="13" t="s">
        <v>34</v>
      </c>
      <c r="Q43" s="13" t="s">
        <v>28</v>
      </c>
      <c r="R43" s="13" t="s">
        <v>28</v>
      </c>
      <c r="S43" s="13" t="s">
        <v>34</v>
      </c>
      <c r="T43" s="13" t="s">
        <v>34</v>
      </c>
      <c r="U43" s="13" t="s">
        <v>34</v>
      </c>
      <c r="V43" s="15">
        <v>0.24552459813469671</v>
      </c>
      <c r="W43" s="16" t="s">
        <v>34</v>
      </c>
      <c r="X43" s="13" t="s">
        <v>34</v>
      </c>
      <c r="Y43" s="13" t="s">
        <v>35</v>
      </c>
    </row>
    <row r="44" spans="1:25" ht="15" x14ac:dyDescent="0.25">
      <c r="A44" s="71" t="s">
        <v>163</v>
      </c>
      <c r="B44" s="72" t="s">
        <v>164</v>
      </c>
      <c r="C44" s="72"/>
      <c r="D44" s="13" t="s">
        <v>28</v>
      </c>
      <c r="E44" s="14">
        <v>-1362933.1494727365</v>
      </c>
      <c r="F44" s="13" t="s">
        <v>28</v>
      </c>
      <c r="G44" s="13" t="s">
        <v>28</v>
      </c>
      <c r="H44" s="13" t="s">
        <v>38</v>
      </c>
      <c r="I44" s="13">
        <v>3</v>
      </c>
      <c r="J44" s="13">
        <v>2</v>
      </c>
      <c r="K44" s="13">
        <v>2</v>
      </c>
      <c r="L44" s="13">
        <v>2</v>
      </c>
      <c r="M44" s="13" t="s">
        <v>32</v>
      </c>
      <c r="N44" s="13">
        <v>2</v>
      </c>
      <c r="O44" s="13" t="s">
        <v>71</v>
      </c>
      <c r="P44" s="13" t="s">
        <v>32</v>
      </c>
      <c r="Q44" s="13" t="s">
        <v>28</v>
      </c>
      <c r="R44" s="13" t="s">
        <v>28</v>
      </c>
      <c r="S44" s="13" t="s">
        <v>28</v>
      </c>
      <c r="T44" s="13" t="s">
        <v>33</v>
      </c>
      <c r="U44" s="13" t="s">
        <v>34</v>
      </c>
      <c r="V44" s="15">
        <v>0.11222640457270319</v>
      </c>
      <c r="W44" s="16" t="s">
        <v>34</v>
      </c>
      <c r="X44" s="13" t="s">
        <v>34</v>
      </c>
      <c r="Y44" s="13" t="s">
        <v>35</v>
      </c>
    </row>
    <row r="45" spans="1:25" ht="15" x14ac:dyDescent="0.25">
      <c r="A45" s="71" t="s">
        <v>165</v>
      </c>
      <c r="B45" s="72" t="s">
        <v>166</v>
      </c>
      <c r="C45" s="72"/>
      <c r="D45" s="13" t="s">
        <v>34</v>
      </c>
      <c r="E45" s="14">
        <v>52305877.869642727</v>
      </c>
      <c r="F45" s="13" t="s">
        <v>34</v>
      </c>
      <c r="G45" s="13" t="s">
        <v>34</v>
      </c>
      <c r="H45" s="13" t="s">
        <v>38</v>
      </c>
      <c r="I45" s="13">
        <v>3</v>
      </c>
      <c r="J45" s="13">
        <v>2</v>
      </c>
      <c r="K45" s="13">
        <v>2</v>
      </c>
      <c r="L45" s="13">
        <v>2</v>
      </c>
      <c r="M45" s="13" t="s">
        <v>30</v>
      </c>
      <c r="N45" s="13">
        <v>1</v>
      </c>
      <c r="O45" s="13" t="s">
        <v>167</v>
      </c>
      <c r="P45" s="13" t="s">
        <v>32</v>
      </c>
      <c r="Q45" s="13" t="s">
        <v>28</v>
      </c>
      <c r="R45" s="13" t="s">
        <v>28</v>
      </c>
      <c r="S45" s="13" t="s">
        <v>34</v>
      </c>
      <c r="T45" s="13" t="s">
        <v>34</v>
      </c>
      <c r="U45" s="13" t="s">
        <v>34</v>
      </c>
      <c r="V45" s="15">
        <v>0.17532279660617806</v>
      </c>
      <c r="W45" s="16" t="s">
        <v>34</v>
      </c>
      <c r="X45" s="13" t="s">
        <v>34</v>
      </c>
      <c r="Y45" s="13" t="s">
        <v>35</v>
      </c>
    </row>
    <row r="46" spans="1:25" ht="15" x14ac:dyDescent="0.25">
      <c r="A46" s="71" t="s">
        <v>168</v>
      </c>
      <c r="B46" s="72" t="s">
        <v>169</v>
      </c>
      <c r="C46" s="72" t="s">
        <v>170</v>
      </c>
      <c r="D46" s="13" t="s">
        <v>34</v>
      </c>
      <c r="E46" s="14">
        <v>14160503.491093403</v>
      </c>
      <c r="F46" s="13" t="s">
        <v>34</v>
      </c>
      <c r="G46" s="13" t="s">
        <v>34</v>
      </c>
      <c r="H46" s="13" t="s">
        <v>38</v>
      </c>
      <c r="I46" s="13">
        <v>3</v>
      </c>
      <c r="J46" s="13">
        <v>2</v>
      </c>
      <c r="K46" s="13">
        <v>2</v>
      </c>
      <c r="L46" s="13">
        <v>2</v>
      </c>
      <c r="M46" s="13" t="s">
        <v>32</v>
      </c>
      <c r="N46" s="13">
        <v>2</v>
      </c>
      <c r="O46" s="13" t="s">
        <v>171</v>
      </c>
      <c r="P46" s="13" t="s">
        <v>32</v>
      </c>
      <c r="Q46" s="13" t="s">
        <v>28</v>
      </c>
      <c r="R46" s="13" t="s">
        <v>34</v>
      </c>
      <c r="S46" s="13" t="s">
        <v>34</v>
      </c>
      <c r="T46" s="13" t="s">
        <v>34</v>
      </c>
      <c r="U46" s="13" t="s">
        <v>34</v>
      </c>
      <c r="V46" s="15">
        <v>0.26387519492052836</v>
      </c>
      <c r="W46" s="16" t="s">
        <v>34</v>
      </c>
      <c r="X46" s="13" t="s">
        <v>34</v>
      </c>
      <c r="Y46" s="13" t="s">
        <v>35</v>
      </c>
    </row>
    <row r="47" spans="1:25" ht="15" x14ac:dyDescent="0.25">
      <c r="A47" s="71" t="s">
        <v>172</v>
      </c>
      <c r="B47" s="72" t="s">
        <v>173</v>
      </c>
      <c r="C47" s="72" t="s">
        <v>174</v>
      </c>
      <c r="D47" s="13" t="s">
        <v>34</v>
      </c>
      <c r="E47" s="14">
        <v>33684328.321250223</v>
      </c>
      <c r="F47" s="13" t="s">
        <v>34</v>
      </c>
      <c r="G47" s="13" t="s">
        <v>34</v>
      </c>
      <c r="H47" s="13" t="s">
        <v>38</v>
      </c>
      <c r="I47" s="13">
        <v>3</v>
      </c>
      <c r="J47" s="13">
        <v>2</v>
      </c>
      <c r="K47" s="13">
        <v>2</v>
      </c>
      <c r="L47" s="13">
        <v>2</v>
      </c>
      <c r="M47" s="13" t="s">
        <v>32</v>
      </c>
      <c r="N47" s="13">
        <v>2</v>
      </c>
      <c r="O47" s="13" t="s">
        <v>175</v>
      </c>
      <c r="P47" s="13" t="s">
        <v>32</v>
      </c>
      <c r="Q47" s="13" t="s">
        <v>34</v>
      </c>
      <c r="R47" s="13" t="s">
        <v>28</v>
      </c>
      <c r="S47" s="13" t="s">
        <v>34</v>
      </c>
      <c r="T47" s="13" t="s">
        <v>34</v>
      </c>
      <c r="U47" s="13" t="s">
        <v>34</v>
      </c>
      <c r="V47" s="15">
        <v>0.29452519669220451</v>
      </c>
      <c r="W47" s="16" t="s">
        <v>34</v>
      </c>
      <c r="X47" s="13" t="s">
        <v>34</v>
      </c>
      <c r="Y47" s="13" t="s">
        <v>35</v>
      </c>
    </row>
    <row r="48" spans="1:25" ht="15" x14ac:dyDescent="0.25">
      <c r="A48" s="71" t="s">
        <v>176</v>
      </c>
      <c r="B48" s="72" t="s">
        <v>177</v>
      </c>
      <c r="C48" s="72"/>
      <c r="D48" s="13" t="s">
        <v>28</v>
      </c>
      <c r="E48" s="14">
        <v>167742.76159594956</v>
      </c>
      <c r="F48" s="13" t="s">
        <v>28</v>
      </c>
      <c r="G48" s="13" t="s">
        <v>28</v>
      </c>
      <c r="H48" s="13" t="s">
        <v>29</v>
      </c>
      <c r="I48" s="13">
        <v>3</v>
      </c>
      <c r="J48" s="13">
        <v>2</v>
      </c>
      <c r="K48" s="13">
        <v>2</v>
      </c>
      <c r="L48" s="13">
        <v>2</v>
      </c>
      <c r="M48" s="13" t="s">
        <v>30</v>
      </c>
      <c r="N48" s="13">
        <v>1</v>
      </c>
      <c r="O48" s="13" t="s">
        <v>178</v>
      </c>
      <c r="P48" s="13" t="s">
        <v>32</v>
      </c>
      <c r="Q48" s="13" t="s">
        <v>28</v>
      </c>
      <c r="R48" s="13" t="s">
        <v>28</v>
      </c>
      <c r="S48" s="13" t="s">
        <v>28</v>
      </c>
      <c r="T48" s="13" t="s">
        <v>33</v>
      </c>
      <c r="U48" s="13" t="s">
        <v>34</v>
      </c>
      <c r="V48" s="15">
        <v>6.1096136567834684E-2</v>
      </c>
      <c r="W48" s="16" t="s">
        <v>34</v>
      </c>
      <c r="X48" s="13" t="s">
        <v>52</v>
      </c>
      <c r="Y48" s="13" t="s">
        <v>35</v>
      </c>
    </row>
    <row r="49" spans="1:25" ht="15" x14ac:dyDescent="0.25">
      <c r="A49" s="71" t="s">
        <v>179</v>
      </c>
      <c r="B49" s="72" t="s">
        <v>180</v>
      </c>
      <c r="C49" s="72"/>
      <c r="D49" s="13" t="s">
        <v>34</v>
      </c>
      <c r="E49" s="14">
        <v>5557493.4725134177</v>
      </c>
      <c r="F49" s="13" t="s">
        <v>34</v>
      </c>
      <c r="G49" s="13" t="s">
        <v>34</v>
      </c>
      <c r="H49" s="13" t="s">
        <v>38</v>
      </c>
      <c r="I49" s="13">
        <v>3</v>
      </c>
      <c r="J49" s="13">
        <v>2</v>
      </c>
      <c r="K49" s="13">
        <v>2</v>
      </c>
      <c r="L49" s="13">
        <v>2</v>
      </c>
      <c r="M49" s="13" t="s">
        <v>30</v>
      </c>
      <c r="N49" s="13">
        <v>1</v>
      </c>
      <c r="O49" s="13" t="s">
        <v>181</v>
      </c>
      <c r="P49" s="13" t="s">
        <v>32</v>
      </c>
      <c r="Q49" s="13" t="s">
        <v>28</v>
      </c>
      <c r="R49" s="13" t="s">
        <v>28</v>
      </c>
      <c r="S49" s="13" t="s">
        <v>34</v>
      </c>
      <c r="T49" s="13" t="s">
        <v>34</v>
      </c>
      <c r="U49" s="13" t="s">
        <v>34</v>
      </c>
      <c r="V49" s="15">
        <v>0.20820302028415691</v>
      </c>
      <c r="W49" s="16" t="s">
        <v>34</v>
      </c>
      <c r="X49" s="13" t="s">
        <v>34</v>
      </c>
      <c r="Y49" s="13" t="s">
        <v>35</v>
      </c>
    </row>
    <row r="50" spans="1:25" ht="15" x14ac:dyDescent="0.25">
      <c r="A50" s="71" t="s">
        <v>182</v>
      </c>
      <c r="B50" s="72" t="s">
        <v>183</v>
      </c>
      <c r="C50" s="72" t="s">
        <v>184</v>
      </c>
      <c r="D50" s="13" t="s">
        <v>34</v>
      </c>
      <c r="E50" s="14">
        <v>11239429.028342051</v>
      </c>
      <c r="F50" s="13" t="s">
        <v>34</v>
      </c>
      <c r="G50" s="13" t="s">
        <v>34</v>
      </c>
      <c r="H50" s="13" t="s">
        <v>38</v>
      </c>
      <c r="I50" s="13">
        <v>3</v>
      </c>
      <c r="J50" s="13">
        <v>2</v>
      </c>
      <c r="K50" s="13">
        <v>2</v>
      </c>
      <c r="L50" s="13">
        <v>2</v>
      </c>
      <c r="M50" s="13" t="s">
        <v>30</v>
      </c>
      <c r="N50" s="13">
        <v>2</v>
      </c>
      <c r="O50" s="13" t="s">
        <v>145</v>
      </c>
      <c r="P50" s="13" t="s">
        <v>32</v>
      </c>
      <c r="Q50" s="13" t="s">
        <v>28</v>
      </c>
      <c r="R50" s="13" t="s">
        <v>34</v>
      </c>
      <c r="S50" s="13" t="s">
        <v>28</v>
      </c>
      <c r="T50" s="13" t="s">
        <v>34</v>
      </c>
      <c r="U50" s="13" t="s">
        <v>34</v>
      </c>
      <c r="V50" s="15">
        <v>0.23868666994589277</v>
      </c>
      <c r="W50" s="16" t="s">
        <v>34</v>
      </c>
      <c r="X50" s="13" t="s">
        <v>34</v>
      </c>
      <c r="Y50" s="13" t="s">
        <v>35</v>
      </c>
    </row>
    <row r="51" spans="1:25" ht="15" x14ac:dyDescent="0.25">
      <c r="A51" s="71" t="s">
        <v>185</v>
      </c>
      <c r="B51" s="72" t="s">
        <v>186</v>
      </c>
      <c r="C51" s="72" t="s">
        <v>187</v>
      </c>
      <c r="D51" s="13" t="s">
        <v>34</v>
      </c>
      <c r="E51" s="14">
        <v>6543634.2395856865</v>
      </c>
      <c r="F51" s="13" t="s">
        <v>34</v>
      </c>
      <c r="G51" s="13" t="s">
        <v>34</v>
      </c>
      <c r="H51" s="13" t="s">
        <v>29</v>
      </c>
      <c r="I51" s="13">
        <v>3</v>
      </c>
      <c r="J51" s="13">
        <v>2</v>
      </c>
      <c r="K51" s="13">
        <v>2</v>
      </c>
      <c r="L51" s="13">
        <v>2</v>
      </c>
      <c r="M51" s="13" t="s">
        <v>30</v>
      </c>
      <c r="N51" s="13">
        <v>1</v>
      </c>
      <c r="O51" s="13" t="s">
        <v>188</v>
      </c>
      <c r="P51" s="13" t="s">
        <v>32</v>
      </c>
      <c r="Q51" s="13" t="s">
        <v>34</v>
      </c>
      <c r="R51" s="13" t="s">
        <v>34</v>
      </c>
      <c r="S51" s="13" t="s">
        <v>28</v>
      </c>
      <c r="T51" s="13" t="s">
        <v>34</v>
      </c>
      <c r="U51" s="13" t="s">
        <v>34</v>
      </c>
      <c r="V51" s="15">
        <v>0.2971071149335418</v>
      </c>
      <c r="W51" s="16" t="s">
        <v>34</v>
      </c>
      <c r="X51" s="13" t="s">
        <v>34</v>
      </c>
      <c r="Y51" s="13" t="s">
        <v>35</v>
      </c>
    </row>
    <row r="52" spans="1:25" ht="15" x14ac:dyDescent="0.25">
      <c r="A52" s="71" t="s">
        <v>189</v>
      </c>
      <c r="B52" s="72" t="s">
        <v>187</v>
      </c>
      <c r="C52" s="72" t="s">
        <v>190</v>
      </c>
      <c r="D52" s="13" t="s">
        <v>34</v>
      </c>
      <c r="E52" s="14">
        <v>2490404.2175296526</v>
      </c>
      <c r="F52" s="13" t="s">
        <v>34</v>
      </c>
      <c r="G52" s="13" t="s">
        <v>34</v>
      </c>
      <c r="H52" s="13" t="s">
        <v>29</v>
      </c>
      <c r="I52" s="13">
        <v>3</v>
      </c>
      <c r="J52" s="13">
        <v>2</v>
      </c>
      <c r="K52" s="13">
        <v>2</v>
      </c>
      <c r="L52" s="13">
        <v>2</v>
      </c>
      <c r="M52" s="13" t="s">
        <v>30</v>
      </c>
      <c r="N52" s="13">
        <v>1</v>
      </c>
      <c r="O52" s="13" t="s">
        <v>191</v>
      </c>
      <c r="P52" s="13" t="s">
        <v>32</v>
      </c>
      <c r="Q52" s="13" t="s">
        <v>34</v>
      </c>
      <c r="R52" s="13" t="s">
        <v>34</v>
      </c>
      <c r="S52" s="13" t="s">
        <v>28</v>
      </c>
      <c r="T52" s="13" t="s">
        <v>34</v>
      </c>
      <c r="U52" s="13" t="s">
        <v>34</v>
      </c>
      <c r="V52" s="15">
        <v>0.19514532098371126</v>
      </c>
      <c r="W52" s="16" t="s">
        <v>34</v>
      </c>
      <c r="X52" s="13" t="s">
        <v>34</v>
      </c>
      <c r="Y52" s="13" t="s">
        <v>35</v>
      </c>
    </row>
    <row r="53" spans="1:25" ht="15" x14ac:dyDescent="0.25">
      <c r="A53" s="71" t="s">
        <v>192</v>
      </c>
      <c r="B53" s="72" t="s">
        <v>193</v>
      </c>
      <c r="C53" s="72"/>
      <c r="D53" s="13" t="s">
        <v>28</v>
      </c>
      <c r="E53" s="14">
        <v>115358.99192997038</v>
      </c>
      <c r="F53" s="13" t="s">
        <v>28</v>
      </c>
      <c r="G53" s="13" t="s">
        <v>28</v>
      </c>
      <c r="H53" s="13" t="s">
        <v>29</v>
      </c>
      <c r="I53" s="13">
        <v>3</v>
      </c>
      <c r="J53" s="13">
        <v>2</v>
      </c>
      <c r="K53" s="13">
        <v>2</v>
      </c>
      <c r="L53" s="13">
        <v>2</v>
      </c>
      <c r="M53" s="13" t="s">
        <v>30</v>
      </c>
      <c r="N53" s="13">
        <v>1</v>
      </c>
      <c r="O53" s="13" t="s">
        <v>194</v>
      </c>
      <c r="P53" s="13" t="s">
        <v>32</v>
      </c>
      <c r="Q53" s="13" t="s">
        <v>28</v>
      </c>
      <c r="R53" s="13" t="s">
        <v>28</v>
      </c>
      <c r="S53" s="13" t="s">
        <v>28</v>
      </c>
      <c r="T53" s="13" t="s">
        <v>33</v>
      </c>
      <c r="U53" s="13" t="s">
        <v>28</v>
      </c>
      <c r="V53" s="15">
        <v>7.454545454545454E-2</v>
      </c>
      <c r="W53" s="16" t="s">
        <v>34</v>
      </c>
      <c r="X53" s="13" t="s">
        <v>28</v>
      </c>
      <c r="Y53" s="13" t="s">
        <v>83</v>
      </c>
    </row>
    <row r="54" spans="1:25" ht="15" x14ac:dyDescent="0.25">
      <c r="A54" s="71" t="s">
        <v>195</v>
      </c>
      <c r="B54" s="72" t="s">
        <v>196</v>
      </c>
      <c r="C54" s="72" t="s">
        <v>197</v>
      </c>
      <c r="D54" s="13" t="s">
        <v>28</v>
      </c>
      <c r="E54" s="14">
        <v>-41445.130397285095</v>
      </c>
      <c r="F54" s="13" t="s">
        <v>28</v>
      </c>
      <c r="G54" s="13" t="s">
        <v>28</v>
      </c>
      <c r="H54" s="13" t="s">
        <v>38</v>
      </c>
      <c r="I54" s="13">
        <v>3</v>
      </c>
      <c r="J54" s="13">
        <v>2</v>
      </c>
      <c r="K54" s="13">
        <v>2</v>
      </c>
      <c r="L54" s="13">
        <v>2</v>
      </c>
      <c r="M54" s="13" t="s">
        <v>30</v>
      </c>
      <c r="N54" s="13">
        <v>1</v>
      </c>
      <c r="O54" s="13" t="s">
        <v>198</v>
      </c>
      <c r="P54" s="13" t="s">
        <v>32</v>
      </c>
      <c r="Q54" s="13" t="s">
        <v>28</v>
      </c>
      <c r="R54" s="13" t="s">
        <v>28</v>
      </c>
      <c r="S54" s="13" t="s">
        <v>28</v>
      </c>
      <c r="T54" s="13" t="s">
        <v>33</v>
      </c>
      <c r="U54" s="13" t="s">
        <v>28</v>
      </c>
      <c r="V54" s="15">
        <v>7.3349633251833746E-2</v>
      </c>
      <c r="W54" s="16" t="s">
        <v>34</v>
      </c>
      <c r="X54" s="13" t="s">
        <v>28</v>
      </c>
      <c r="Y54" s="13" t="s">
        <v>83</v>
      </c>
    </row>
    <row r="55" spans="1:25" ht="15" x14ac:dyDescent="0.25">
      <c r="A55" s="71" t="s">
        <v>199</v>
      </c>
      <c r="B55" s="72" t="s">
        <v>200</v>
      </c>
      <c r="C55" s="72" t="s">
        <v>200</v>
      </c>
      <c r="D55" s="13" t="s">
        <v>28</v>
      </c>
      <c r="E55" s="14">
        <v>316708.40292176796</v>
      </c>
      <c r="F55" s="13" t="s">
        <v>28</v>
      </c>
      <c r="G55" s="13" t="s">
        <v>28</v>
      </c>
      <c r="H55" s="13" t="s">
        <v>38</v>
      </c>
      <c r="I55" s="13">
        <v>3</v>
      </c>
      <c r="J55" s="13">
        <v>2</v>
      </c>
      <c r="K55" s="13">
        <v>2</v>
      </c>
      <c r="L55" s="13">
        <v>2</v>
      </c>
      <c r="M55" s="13" t="s">
        <v>30</v>
      </c>
      <c r="N55" s="13">
        <v>1</v>
      </c>
      <c r="O55" s="13" t="s">
        <v>201</v>
      </c>
      <c r="P55" s="13" t="s">
        <v>32</v>
      </c>
      <c r="Q55" s="13" t="s">
        <v>28</v>
      </c>
      <c r="R55" s="13" t="s">
        <v>28</v>
      </c>
      <c r="S55" s="13" t="s">
        <v>28</v>
      </c>
      <c r="T55" s="13" t="s">
        <v>33</v>
      </c>
      <c r="U55" s="13" t="s">
        <v>28</v>
      </c>
      <c r="V55" s="15">
        <v>0</v>
      </c>
      <c r="W55" s="16" t="s">
        <v>28</v>
      </c>
      <c r="X55" s="13" t="s">
        <v>28</v>
      </c>
      <c r="Y55" s="13" t="s">
        <v>83</v>
      </c>
    </row>
    <row r="56" spans="1:25" ht="15" x14ac:dyDescent="0.25">
      <c r="A56" s="71" t="s">
        <v>202</v>
      </c>
      <c r="B56" s="72" t="s">
        <v>203</v>
      </c>
      <c r="C56" s="72"/>
      <c r="D56" s="13" t="s">
        <v>34</v>
      </c>
      <c r="E56" s="14">
        <v>11900185.242964042</v>
      </c>
      <c r="F56" s="13" t="s">
        <v>34</v>
      </c>
      <c r="G56" s="13" t="s">
        <v>34</v>
      </c>
      <c r="H56" s="13" t="s">
        <v>38</v>
      </c>
      <c r="I56" s="13">
        <v>3</v>
      </c>
      <c r="J56" s="13">
        <v>2</v>
      </c>
      <c r="K56" s="13">
        <v>2</v>
      </c>
      <c r="L56" s="13">
        <v>2</v>
      </c>
      <c r="M56" s="13" t="s">
        <v>30</v>
      </c>
      <c r="N56" s="13">
        <v>1</v>
      </c>
      <c r="O56" s="13" t="s">
        <v>204</v>
      </c>
      <c r="P56" s="13" t="s">
        <v>32</v>
      </c>
      <c r="Q56" s="13" t="s">
        <v>28</v>
      </c>
      <c r="R56" s="13" t="s">
        <v>34</v>
      </c>
      <c r="S56" s="13" t="s">
        <v>34</v>
      </c>
      <c r="T56" s="13" t="s">
        <v>34</v>
      </c>
      <c r="U56" s="13" t="s">
        <v>34</v>
      </c>
      <c r="V56" s="15">
        <v>0.18876738754023684</v>
      </c>
      <c r="W56" s="16" t="s">
        <v>34</v>
      </c>
      <c r="X56" s="13" t="s">
        <v>34</v>
      </c>
      <c r="Y56" s="13" t="s">
        <v>35</v>
      </c>
    </row>
    <row r="57" spans="1:25" ht="15" x14ac:dyDescent="0.25">
      <c r="A57" s="71" t="s">
        <v>205</v>
      </c>
      <c r="B57" s="72" t="s">
        <v>206</v>
      </c>
      <c r="C57" s="72" t="s">
        <v>207</v>
      </c>
      <c r="D57" s="13" t="s">
        <v>28</v>
      </c>
      <c r="E57" s="14">
        <v>4973433.9187695431</v>
      </c>
      <c r="F57" s="13" t="s">
        <v>28</v>
      </c>
      <c r="G57" s="13" t="s">
        <v>28</v>
      </c>
      <c r="H57" s="13" t="s">
        <v>38</v>
      </c>
      <c r="I57" s="13">
        <v>3</v>
      </c>
      <c r="J57" s="13">
        <v>2</v>
      </c>
      <c r="K57" s="13">
        <v>2</v>
      </c>
      <c r="L57" s="13">
        <v>2</v>
      </c>
      <c r="M57" s="13" t="s">
        <v>30</v>
      </c>
      <c r="N57" s="13">
        <v>1</v>
      </c>
      <c r="O57" s="13" t="s">
        <v>208</v>
      </c>
      <c r="P57" s="13" t="s">
        <v>32</v>
      </c>
      <c r="Q57" s="13" t="s">
        <v>28</v>
      </c>
      <c r="R57" s="13" t="s">
        <v>28</v>
      </c>
      <c r="S57" s="13" t="s">
        <v>28</v>
      </c>
      <c r="T57" s="13" t="s">
        <v>33</v>
      </c>
      <c r="U57" s="13" t="s">
        <v>34</v>
      </c>
      <c r="V57" s="15">
        <v>6.953476738369184E-2</v>
      </c>
      <c r="W57" s="16" t="s">
        <v>34</v>
      </c>
      <c r="X57" s="13" t="s">
        <v>34</v>
      </c>
      <c r="Y57" s="13" t="s">
        <v>35</v>
      </c>
    </row>
    <row r="58" spans="1:25" ht="15" x14ac:dyDescent="0.25">
      <c r="A58" s="71" t="s">
        <v>209</v>
      </c>
      <c r="B58" s="72" t="s">
        <v>210</v>
      </c>
      <c r="C58" s="72" t="s">
        <v>211</v>
      </c>
      <c r="D58" s="13" t="s">
        <v>28</v>
      </c>
      <c r="E58" s="14">
        <v>40836.360514681153</v>
      </c>
      <c r="F58" s="13" t="s">
        <v>34</v>
      </c>
      <c r="G58" s="13" t="s">
        <v>28</v>
      </c>
      <c r="H58" s="13" t="s">
        <v>29</v>
      </c>
      <c r="I58" s="13">
        <v>3</v>
      </c>
      <c r="J58" s="13">
        <v>2</v>
      </c>
      <c r="K58" s="13">
        <v>2</v>
      </c>
      <c r="L58" s="13">
        <v>2</v>
      </c>
      <c r="M58" s="13" t="s">
        <v>30</v>
      </c>
      <c r="N58" s="13">
        <v>1</v>
      </c>
      <c r="O58" s="13" t="s">
        <v>212</v>
      </c>
      <c r="P58" s="13" t="s">
        <v>32</v>
      </c>
      <c r="Q58" s="13" t="s">
        <v>28</v>
      </c>
      <c r="R58" s="13" t="s">
        <v>28</v>
      </c>
      <c r="S58" s="13" t="s">
        <v>28</v>
      </c>
      <c r="T58" s="13" t="s">
        <v>34</v>
      </c>
      <c r="U58" s="13" t="s">
        <v>28</v>
      </c>
      <c r="V58" s="15">
        <v>0</v>
      </c>
      <c r="W58" s="16" t="s">
        <v>28</v>
      </c>
      <c r="X58" s="13" t="s">
        <v>52</v>
      </c>
      <c r="Y58" s="13" t="s">
        <v>83</v>
      </c>
    </row>
    <row r="59" spans="1:25" ht="15" x14ac:dyDescent="0.25">
      <c r="A59" s="71" t="s">
        <v>213</v>
      </c>
      <c r="B59" s="72" t="s">
        <v>206</v>
      </c>
      <c r="C59" s="72" t="s">
        <v>214</v>
      </c>
      <c r="D59" s="13" t="s">
        <v>28</v>
      </c>
      <c r="E59" s="14">
        <v>5170100.9686659565</v>
      </c>
      <c r="F59" s="13" t="s">
        <v>28</v>
      </c>
      <c r="G59" s="13" t="s">
        <v>28</v>
      </c>
      <c r="H59" s="13" t="s">
        <v>38</v>
      </c>
      <c r="I59" s="13">
        <v>3</v>
      </c>
      <c r="J59" s="13">
        <v>2</v>
      </c>
      <c r="K59" s="13">
        <v>2</v>
      </c>
      <c r="L59" s="13">
        <v>2</v>
      </c>
      <c r="M59" s="13" t="s">
        <v>30</v>
      </c>
      <c r="N59" s="13">
        <v>1</v>
      </c>
      <c r="O59" s="13" t="s">
        <v>215</v>
      </c>
      <c r="P59" s="13" t="s">
        <v>32</v>
      </c>
      <c r="Q59" s="13" t="s">
        <v>28</v>
      </c>
      <c r="R59" s="13" t="s">
        <v>34</v>
      </c>
      <c r="S59" s="13" t="s">
        <v>28</v>
      </c>
      <c r="T59" s="13" t="s">
        <v>33</v>
      </c>
      <c r="U59" s="13" t="s">
        <v>34</v>
      </c>
      <c r="V59" s="15">
        <v>0.14493480441323972</v>
      </c>
      <c r="W59" s="16" t="s">
        <v>34</v>
      </c>
      <c r="X59" s="13" t="s">
        <v>34</v>
      </c>
      <c r="Y59" s="13" t="s">
        <v>35</v>
      </c>
    </row>
    <row r="60" spans="1:25" ht="15" x14ac:dyDescent="0.25">
      <c r="A60" s="71" t="s">
        <v>216</v>
      </c>
      <c r="B60" s="72" t="s">
        <v>217</v>
      </c>
      <c r="C60" s="72" t="s">
        <v>218</v>
      </c>
      <c r="D60" s="13" t="s">
        <v>34</v>
      </c>
      <c r="E60" s="14">
        <v>121862295.38276188</v>
      </c>
      <c r="F60" s="13" t="s">
        <v>34</v>
      </c>
      <c r="G60" s="13" t="s">
        <v>34</v>
      </c>
      <c r="H60" s="13" t="s">
        <v>38</v>
      </c>
      <c r="I60" s="13">
        <v>3</v>
      </c>
      <c r="J60" s="13">
        <v>2</v>
      </c>
      <c r="K60" s="13">
        <v>2</v>
      </c>
      <c r="L60" s="13">
        <v>2</v>
      </c>
      <c r="M60" s="13" t="s">
        <v>32</v>
      </c>
      <c r="N60" s="13">
        <v>2</v>
      </c>
      <c r="O60" s="13" t="s">
        <v>51</v>
      </c>
      <c r="P60" s="13" t="s">
        <v>32</v>
      </c>
      <c r="Q60" s="13" t="s">
        <v>28</v>
      </c>
      <c r="R60" s="13" t="s">
        <v>34</v>
      </c>
      <c r="S60" s="13" t="s">
        <v>34</v>
      </c>
      <c r="T60" s="13" t="s">
        <v>34</v>
      </c>
      <c r="U60" s="13" t="s">
        <v>34</v>
      </c>
      <c r="V60" s="15">
        <v>0.21868645400900866</v>
      </c>
      <c r="W60" s="16" t="s">
        <v>34</v>
      </c>
      <c r="X60" s="13" t="s">
        <v>34</v>
      </c>
      <c r="Y60" s="13" t="s">
        <v>35</v>
      </c>
    </row>
    <row r="61" spans="1:25" ht="15" x14ac:dyDescent="0.25">
      <c r="A61" s="71" t="s">
        <v>219</v>
      </c>
      <c r="B61" s="72" t="s">
        <v>220</v>
      </c>
      <c r="C61" s="72"/>
      <c r="D61" s="13" t="s">
        <v>34</v>
      </c>
      <c r="E61" s="14">
        <v>20602303.981931299</v>
      </c>
      <c r="F61" s="13" t="s">
        <v>34</v>
      </c>
      <c r="G61" s="13" t="s">
        <v>34</v>
      </c>
      <c r="H61" s="13" t="s">
        <v>38</v>
      </c>
      <c r="I61" s="13">
        <v>3</v>
      </c>
      <c r="J61" s="13">
        <v>2</v>
      </c>
      <c r="K61" s="13">
        <v>2</v>
      </c>
      <c r="L61" s="13">
        <v>2</v>
      </c>
      <c r="M61" s="13" t="s">
        <v>32</v>
      </c>
      <c r="N61" s="13">
        <v>2</v>
      </c>
      <c r="O61" s="13" t="s">
        <v>134</v>
      </c>
      <c r="P61" s="13" t="s">
        <v>32</v>
      </c>
      <c r="Q61" s="13" t="s">
        <v>28</v>
      </c>
      <c r="R61" s="13" t="s">
        <v>28</v>
      </c>
      <c r="S61" s="13" t="s">
        <v>34</v>
      </c>
      <c r="T61" s="13" t="s">
        <v>34</v>
      </c>
      <c r="U61" s="13" t="s">
        <v>34</v>
      </c>
      <c r="V61" s="15">
        <v>0.19729651303380569</v>
      </c>
      <c r="W61" s="16" t="s">
        <v>34</v>
      </c>
      <c r="X61" s="13" t="s">
        <v>34</v>
      </c>
      <c r="Y61" s="13" t="s">
        <v>35</v>
      </c>
    </row>
    <row r="62" spans="1:25" ht="15" x14ac:dyDescent="0.25">
      <c r="A62" s="71" t="s">
        <v>221</v>
      </c>
      <c r="B62" s="72" t="s">
        <v>222</v>
      </c>
      <c r="C62" s="72"/>
      <c r="D62" s="13" t="s">
        <v>34</v>
      </c>
      <c r="E62" s="14">
        <v>-1363546.950263862</v>
      </c>
      <c r="F62" s="13" t="s">
        <v>34</v>
      </c>
      <c r="G62" s="13" t="s">
        <v>34</v>
      </c>
      <c r="H62" s="13" t="s">
        <v>38</v>
      </c>
      <c r="I62" s="13">
        <v>3</v>
      </c>
      <c r="J62" s="13">
        <v>2</v>
      </c>
      <c r="K62" s="13">
        <v>2</v>
      </c>
      <c r="L62" s="13">
        <v>2</v>
      </c>
      <c r="M62" s="13" t="s">
        <v>30</v>
      </c>
      <c r="N62" s="13">
        <v>1</v>
      </c>
      <c r="O62" s="13" t="s">
        <v>223</v>
      </c>
      <c r="P62" s="13" t="s">
        <v>32</v>
      </c>
      <c r="Q62" s="13" t="s">
        <v>34</v>
      </c>
      <c r="R62" s="13" t="s">
        <v>34</v>
      </c>
      <c r="S62" s="13" t="s">
        <v>34</v>
      </c>
      <c r="T62" s="13" t="s">
        <v>34</v>
      </c>
      <c r="U62" s="13" t="s">
        <v>34</v>
      </c>
      <c r="V62" s="15">
        <v>0.22650394003459542</v>
      </c>
      <c r="W62" s="16" t="s">
        <v>34</v>
      </c>
      <c r="X62" s="13" t="s">
        <v>34</v>
      </c>
      <c r="Y62" s="13" t="s">
        <v>35</v>
      </c>
    </row>
    <row r="63" spans="1:25" ht="15" x14ac:dyDescent="0.25">
      <c r="A63" s="71" t="s">
        <v>224</v>
      </c>
      <c r="B63" s="72" t="s">
        <v>225</v>
      </c>
      <c r="C63" s="72" t="s">
        <v>225</v>
      </c>
      <c r="D63" s="13" t="s">
        <v>28</v>
      </c>
      <c r="E63" s="14">
        <v>-122234.31469945695</v>
      </c>
      <c r="F63" s="13" t="s">
        <v>28</v>
      </c>
      <c r="G63" s="13" t="s">
        <v>28</v>
      </c>
      <c r="H63" s="13" t="s">
        <v>29</v>
      </c>
      <c r="I63" s="13">
        <v>3</v>
      </c>
      <c r="J63" s="13">
        <v>2</v>
      </c>
      <c r="K63" s="13">
        <v>2</v>
      </c>
      <c r="L63" s="13">
        <v>2</v>
      </c>
      <c r="M63" s="13" t="s">
        <v>30</v>
      </c>
      <c r="N63" s="13">
        <v>1</v>
      </c>
      <c r="O63" s="13" t="s">
        <v>226</v>
      </c>
      <c r="P63" s="13" t="s">
        <v>32</v>
      </c>
      <c r="Q63" s="13" t="s">
        <v>34</v>
      </c>
      <c r="R63" s="13" t="s">
        <v>28</v>
      </c>
      <c r="S63" s="13" t="s">
        <v>28</v>
      </c>
      <c r="T63" s="13" t="s">
        <v>33</v>
      </c>
      <c r="U63" s="13" t="s">
        <v>28</v>
      </c>
      <c r="V63" s="15">
        <v>0.4101123595505618</v>
      </c>
      <c r="W63" s="16" t="s">
        <v>34</v>
      </c>
      <c r="X63" s="13" t="s">
        <v>52</v>
      </c>
      <c r="Y63" s="13" t="s">
        <v>83</v>
      </c>
    </row>
    <row r="64" spans="1:25" ht="15" x14ac:dyDescent="0.25">
      <c r="A64" s="71" t="s">
        <v>227</v>
      </c>
      <c r="B64" s="72" t="s">
        <v>228</v>
      </c>
      <c r="C64" s="72"/>
      <c r="D64" s="13" t="s">
        <v>28</v>
      </c>
      <c r="E64" s="14">
        <v>-1131420.08761928</v>
      </c>
      <c r="F64" s="13" t="s">
        <v>34</v>
      </c>
      <c r="G64" s="13" t="s">
        <v>28</v>
      </c>
      <c r="H64" s="13" t="s">
        <v>38</v>
      </c>
      <c r="I64" s="13">
        <v>3</v>
      </c>
      <c r="J64" s="13">
        <v>2</v>
      </c>
      <c r="K64" s="13">
        <v>2</v>
      </c>
      <c r="L64" s="13">
        <v>2</v>
      </c>
      <c r="M64" s="13" t="s">
        <v>30</v>
      </c>
      <c r="N64" s="13">
        <v>1</v>
      </c>
      <c r="O64" s="13" t="s">
        <v>229</v>
      </c>
      <c r="P64" s="13" t="s">
        <v>32</v>
      </c>
      <c r="Q64" s="13" t="s">
        <v>28</v>
      </c>
      <c r="R64" s="13" t="s">
        <v>28</v>
      </c>
      <c r="S64" s="13" t="s">
        <v>28</v>
      </c>
      <c r="T64" s="13" t="s">
        <v>34</v>
      </c>
      <c r="U64" s="13" t="s">
        <v>34</v>
      </c>
      <c r="V64" s="15">
        <v>0.15557939914163091</v>
      </c>
      <c r="W64" s="16" t="s">
        <v>34</v>
      </c>
      <c r="X64" s="13" t="s">
        <v>34</v>
      </c>
      <c r="Y64" s="13" t="s">
        <v>35</v>
      </c>
    </row>
    <row r="65" spans="1:25" ht="15" x14ac:dyDescent="0.25">
      <c r="A65" s="71" t="s">
        <v>230</v>
      </c>
      <c r="B65" s="72" t="s">
        <v>231</v>
      </c>
      <c r="C65" s="72"/>
      <c r="D65" s="13" t="s">
        <v>28</v>
      </c>
      <c r="E65" s="14">
        <v>283433.62469735165</v>
      </c>
      <c r="F65" s="13" t="s">
        <v>28</v>
      </c>
      <c r="G65" s="13" t="s">
        <v>28</v>
      </c>
      <c r="H65" s="13" t="s">
        <v>29</v>
      </c>
      <c r="I65" s="13">
        <v>3</v>
      </c>
      <c r="J65" s="13">
        <v>2</v>
      </c>
      <c r="K65" s="13">
        <v>2</v>
      </c>
      <c r="L65" s="13">
        <v>2</v>
      </c>
      <c r="M65" s="13" t="s">
        <v>30</v>
      </c>
      <c r="N65" s="13">
        <v>1</v>
      </c>
      <c r="O65" s="13" t="s">
        <v>232</v>
      </c>
      <c r="P65" s="13" t="s">
        <v>32</v>
      </c>
      <c r="Q65" s="13" t="s">
        <v>28</v>
      </c>
      <c r="R65" s="13" t="s">
        <v>34</v>
      </c>
      <c r="S65" s="13" t="s">
        <v>28</v>
      </c>
      <c r="T65" s="13" t="s">
        <v>33</v>
      </c>
      <c r="U65" s="13" t="s">
        <v>28</v>
      </c>
      <c r="V65" s="15">
        <v>4.3290043290043288E-2</v>
      </c>
      <c r="W65" s="16" t="s">
        <v>34</v>
      </c>
      <c r="X65" s="13" t="s">
        <v>52</v>
      </c>
      <c r="Y65" s="13" t="s">
        <v>83</v>
      </c>
    </row>
    <row r="66" spans="1:25" ht="15" x14ac:dyDescent="0.25">
      <c r="A66" s="71" t="s">
        <v>233</v>
      </c>
      <c r="B66" s="72" t="s">
        <v>234</v>
      </c>
      <c r="C66" s="72" t="s">
        <v>235</v>
      </c>
      <c r="D66" s="13" t="s">
        <v>34</v>
      </c>
      <c r="E66" s="14">
        <v>12925056.915896378</v>
      </c>
      <c r="F66" s="13" t="s">
        <v>34</v>
      </c>
      <c r="G66" s="13" t="s">
        <v>34</v>
      </c>
      <c r="H66" s="13" t="s">
        <v>38</v>
      </c>
      <c r="I66" s="13">
        <v>3</v>
      </c>
      <c r="J66" s="13">
        <v>2</v>
      </c>
      <c r="K66" s="13">
        <v>2</v>
      </c>
      <c r="L66" s="13">
        <v>2</v>
      </c>
      <c r="M66" s="13" t="s">
        <v>30</v>
      </c>
      <c r="N66" s="13">
        <v>1</v>
      </c>
      <c r="O66" s="13" t="s">
        <v>236</v>
      </c>
      <c r="P66" s="13" t="s">
        <v>32</v>
      </c>
      <c r="Q66" s="13" t="s">
        <v>34</v>
      </c>
      <c r="R66" s="13" t="s">
        <v>34</v>
      </c>
      <c r="S66" s="13" t="s">
        <v>34</v>
      </c>
      <c r="T66" s="13" t="s">
        <v>34</v>
      </c>
      <c r="U66" s="13" t="s">
        <v>34</v>
      </c>
      <c r="V66" s="15">
        <v>0.39883477283180868</v>
      </c>
      <c r="W66" s="16" t="s">
        <v>34</v>
      </c>
      <c r="X66" s="13" t="s">
        <v>34</v>
      </c>
      <c r="Y66" s="13" t="s">
        <v>35</v>
      </c>
    </row>
    <row r="67" spans="1:25" ht="15" x14ac:dyDescent="0.25">
      <c r="A67" s="71" t="s">
        <v>237</v>
      </c>
      <c r="B67" s="72" t="s">
        <v>238</v>
      </c>
      <c r="C67" s="72"/>
      <c r="D67" s="13" t="s">
        <v>34</v>
      </c>
      <c r="E67" s="14">
        <v>17918282.321363553</v>
      </c>
      <c r="F67" s="13" t="s">
        <v>34</v>
      </c>
      <c r="G67" s="13" t="s">
        <v>34</v>
      </c>
      <c r="H67" s="13" t="s">
        <v>38</v>
      </c>
      <c r="I67" s="13">
        <v>3</v>
      </c>
      <c r="J67" s="13">
        <v>2</v>
      </c>
      <c r="K67" s="13">
        <v>2</v>
      </c>
      <c r="L67" s="13">
        <v>2</v>
      </c>
      <c r="M67" s="13" t="s">
        <v>32</v>
      </c>
      <c r="N67" s="13">
        <v>2</v>
      </c>
      <c r="O67" s="13" t="s">
        <v>42</v>
      </c>
      <c r="P67" s="13" t="s">
        <v>32</v>
      </c>
      <c r="Q67" s="13" t="s">
        <v>34</v>
      </c>
      <c r="R67" s="13" t="s">
        <v>34</v>
      </c>
      <c r="S67" s="13" t="s">
        <v>28</v>
      </c>
      <c r="T67" s="13" t="s">
        <v>34</v>
      </c>
      <c r="U67" s="13" t="s">
        <v>34</v>
      </c>
      <c r="V67" s="15">
        <v>0.32589503067285536</v>
      </c>
      <c r="W67" s="16" t="s">
        <v>34</v>
      </c>
      <c r="X67" s="13" t="s">
        <v>34</v>
      </c>
      <c r="Y67" s="13" t="s">
        <v>35</v>
      </c>
    </row>
    <row r="68" spans="1:25" ht="15" x14ac:dyDescent="0.25">
      <c r="A68" s="71" t="s">
        <v>239</v>
      </c>
      <c r="B68" s="72" t="s">
        <v>240</v>
      </c>
      <c r="C68" s="72"/>
      <c r="D68" s="13" t="s">
        <v>34</v>
      </c>
      <c r="E68" s="14">
        <v>15173059.545930341</v>
      </c>
      <c r="F68" s="13" t="s">
        <v>34</v>
      </c>
      <c r="G68" s="13" t="s">
        <v>28</v>
      </c>
      <c r="H68" s="13" t="s">
        <v>38</v>
      </c>
      <c r="I68" s="13">
        <v>3</v>
      </c>
      <c r="J68" s="13">
        <v>2</v>
      </c>
      <c r="K68" s="13">
        <v>2</v>
      </c>
      <c r="L68" s="13">
        <v>2</v>
      </c>
      <c r="M68" s="13" t="s">
        <v>32</v>
      </c>
      <c r="N68" s="13">
        <v>2</v>
      </c>
      <c r="O68" s="13" t="s">
        <v>82</v>
      </c>
      <c r="P68" s="13" t="s">
        <v>32</v>
      </c>
      <c r="Q68" s="13" t="s">
        <v>28</v>
      </c>
      <c r="R68" s="13" t="s">
        <v>34</v>
      </c>
      <c r="S68" s="13" t="s">
        <v>28</v>
      </c>
      <c r="T68" s="13" t="s">
        <v>34</v>
      </c>
      <c r="U68" s="13" t="s">
        <v>34</v>
      </c>
      <c r="V68" s="15">
        <v>0.20856064854943149</v>
      </c>
      <c r="W68" s="16" t="s">
        <v>34</v>
      </c>
      <c r="X68" s="13" t="s">
        <v>34</v>
      </c>
      <c r="Y68" s="13" t="s">
        <v>35</v>
      </c>
    </row>
    <row r="69" spans="1:25" ht="15" x14ac:dyDescent="0.25">
      <c r="A69" s="71" t="s">
        <v>241</v>
      </c>
      <c r="B69" s="72" t="s">
        <v>242</v>
      </c>
      <c r="C69" s="72"/>
      <c r="D69" s="13" t="s">
        <v>28</v>
      </c>
      <c r="E69" s="14">
        <v>-9273771.2017026953</v>
      </c>
      <c r="F69" s="13" t="s">
        <v>28</v>
      </c>
      <c r="G69" s="13" t="s">
        <v>28</v>
      </c>
      <c r="H69" s="13" t="s">
        <v>38</v>
      </c>
      <c r="I69" s="13">
        <v>3</v>
      </c>
      <c r="J69" s="13">
        <v>2</v>
      </c>
      <c r="K69" s="13">
        <v>2</v>
      </c>
      <c r="L69" s="13">
        <v>2</v>
      </c>
      <c r="M69" s="13" t="s">
        <v>32</v>
      </c>
      <c r="N69" s="13">
        <v>2</v>
      </c>
      <c r="O69" s="13" t="s">
        <v>71</v>
      </c>
      <c r="P69" s="13" t="s">
        <v>32</v>
      </c>
      <c r="Q69" s="13" t="s">
        <v>28</v>
      </c>
      <c r="R69" s="13" t="s">
        <v>28</v>
      </c>
      <c r="S69" s="13" t="s">
        <v>28</v>
      </c>
      <c r="T69" s="13" t="s">
        <v>33</v>
      </c>
      <c r="U69" s="13" t="s">
        <v>28</v>
      </c>
      <c r="V69" s="15">
        <v>0.14667734989233311</v>
      </c>
      <c r="W69" s="16" t="s">
        <v>34</v>
      </c>
      <c r="X69" s="13" t="s">
        <v>34</v>
      </c>
      <c r="Y69" s="13" t="s">
        <v>83</v>
      </c>
    </row>
    <row r="70" spans="1:25" ht="15" x14ac:dyDescent="0.25">
      <c r="A70" s="71" t="s">
        <v>243</v>
      </c>
      <c r="B70" s="72" t="s">
        <v>244</v>
      </c>
      <c r="C70" s="72" t="s">
        <v>245</v>
      </c>
      <c r="D70" s="13" t="s">
        <v>28</v>
      </c>
      <c r="E70" s="14">
        <v>13879572.669516612</v>
      </c>
      <c r="F70" s="13" t="s">
        <v>34</v>
      </c>
      <c r="G70" s="13" t="s">
        <v>28</v>
      </c>
      <c r="H70" s="13" t="s">
        <v>38</v>
      </c>
      <c r="I70" s="13">
        <v>3</v>
      </c>
      <c r="J70" s="13">
        <v>2</v>
      </c>
      <c r="K70" s="13">
        <v>2</v>
      </c>
      <c r="L70" s="13">
        <v>2</v>
      </c>
      <c r="M70" s="13" t="s">
        <v>32</v>
      </c>
      <c r="N70" s="13">
        <v>2</v>
      </c>
      <c r="O70" s="13" t="s">
        <v>100</v>
      </c>
      <c r="P70" s="13" t="s">
        <v>32</v>
      </c>
      <c r="Q70" s="13" t="s">
        <v>28</v>
      </c>
      <c r="R70" s="13" t="s">
        <v>28</v>
      </c>
      <c r="S70" s="13" t="s">
        <v>28</v>
      </c>
      <c r="T70" s="13" t="s">
        <v>34</v>
      </c>
      <c r="U70" s="13" t="s">
        <v>34</v>
      </c>
      <c r="V70" s="15">
        <v>0.13394124009009456</v>
      </c>
      <c r="W70" s="16" t="s">
        <v>34</v>
      </c>
      <c r="X70" s="13" t="s">
        <v>34</v>
      </c>
      <c r="Y70" s="13" t="s">
        <v>35</v>
      </c>
    </row>
    <row r="71" spans="1:25" ht="15" x14ac:dyDescent="0.25">
      <c r="A71" s="71" t="s">
        <v>246</v>
      </c>
      <c r="B71" s="72" t="s">
        <v>247</v>
      </c>
      <c r="C71" s="72"/>
      <c r="D71" s="13" t="s">
        <v>34</v>
      </c>
      <c r="E71" s="14">
        <v>11242351.803173883</v>
      </c>
      <c r="F71" s="13" t="s">
        <v>34</v>
      </c>
      <c r="G71" s="13" t="s">
        <v>34</v>
      </c>
      <c r="H71" s="13" t="s">
        <v>38</v>
      </c>
      <c r="I71" s="13">
        <v>3</v>
      </c>
      <c r="J71" s="13">
        <v>2</v>
      </c>
      <c r="K71" s="13">
        <v>2</v>
      </c>
      <c r="L71" s="13">
        <v>2</v>
      </c>
      <c r="M71" s="13" t="s">
        <v>32</v>
      </c>
      <c r="N71" s="13">
        <v>2</v>
      </c>
      <c r="O71" s="13" t="s">
        <v>134</v>
      </c>
      <c r="P71" s="13" t="s">
        <v>32</v>
      </c>
      <c r="Q71" s="13" t="s">
        <v>28</v>
      </c>
      <c r="R71" s="13" t="s">
        <v>34</v>
      </c>
      <c r="S71" s="13" t="s">
        <v>34</v>
      </c>
      <c r="T71" s="13" t="s">
        <v>34</v>
      </c>
      <c r="U71" s="13" t="s">
        <v>34</v>
      </c>
      <c r="V71" s="15">
        <v>0.19252419054707853</v>
      </c>
      <c r="W71" s="16" t="s">
        <v>34</v>
      </c>
      <c r="X71" s="13" t="s">
        <v>34</v>
      </c>
      <c r="Y71" s="13" t="s">
        <v>35</v>
      </c>
    </row>
    <row r="72" spans="1:25" ht="15" x14ac:dyDescent="0.25">
      <c r="A72" s="71" t="s">
        <v>248</v>
      </c>
      <c r="B72" s="72" t="s">
        <v>249</v>
      </c>
      <c r="C72" s="72" t="s">
        <v>250</v>
      </c>
      <c r="D72" s="13" t="s">
        <v>28</v>
      </c>
      <c r="E72" s="14">
        <v>2509055.9903386245</v>
      </c>
      <c r="F72" s="13" t="s">
        <v>28</v>
      </c>
      <c r="G72" s="13" t="s">
        <v>28</v>
      </c>
      <c r="H72" s="13" t="s">
        <v>38</v>
      </c>
      <c r="I72" s="13">
        <v>3</v>
      </c>
      <c r="J72" s="13">
        <v>2</v>
      </c>
      <c r="K72" s="13">
        <v>2</v>
      </c>
      <c r="L72" s="13">
        <v>2</v>
      </c>
      <c r="M72" s="13" t="s">
        <v>32</v>
      </c>
      <c r="N72" s="13">
        <v>2</v>
      </c>
      <c r="O72" s="13" t="s">
        <v>251</v>
      </c>
      <c r="P72" s="13" t="s">
        <v>32</v>
      </c>
      <c r="Q72" s="13" t="s">
        <v>28</v>
      </c>
      <c r="R72" s="13" t="s">
        <v>28</v>
      </c>
      <c r="S72" s="13" t="s">
        <v>28</v>
      </c>
      <c r="T72" s="13" t="s">
        <v>33</v>
      </c>
      <c r="U72" s="13" t="s">
        <v>28</v>
      </c>
      <c r="V72" s="15">
        <v>9.5527377175512171E-2</v>
      </c>
      <c r="W72" s="16" t="s">
        <v>34</v>
      </c>
      <c r="X72" s="13" t="s">
        <v>52</v>
      </c>
      <c r="Y72" s="13" t="s">
        <v>83</v>
      </c>
    </row>
    <row r="73" spans="1:25" ht="15" x14ac:dyDescent="0.25">
      <c r="A73" s="71" t="s">
        <v>252</v>
      </c>
      <c r="B73" s="72" t="s">
        <v>253</v>
      </c>
      <c r="C73" s="72"/>
      <c r="D73" s="13" t="s">
        <v>34</v>
      </c>
      <c r="E73" s="14">
        <v>8745985.2761818096</v>
      </c>
      <c r="F73" s="13" t="s">
        <v>34</v>
      </c>
      <c r="G73" s="13" t="s">
        <v>34</v>
      </c>
      <c r="H73" s="13" t="s">
        <v>38</v>
      </c>
      <c r="I73" s="13">
        <v>3</v>
      </c>
      <c r="J73" s="13">
        <v>2</v>
      </c>
      <c r="K73" s="13">
        <v>2</v>
      </c>
      <c r="L73" s="13">
        <v>2</v>
      </c>
      <c r="M73" s="13" t="s">
        <v>30</v>
      </c>
      <c r="N73" s="13">
        <v>1</v>
      </c>
      <c r="O73" s="13" t="s">
        <v>254</v>
      </c>
      <c r="P73" s="13" t="s">
        <v>32</v>
      </c>
      <c r="Q73" s="13" t="s">
        <v>34</v>
      </c>
      <c r="R73" s="13" t="s">
        <v>34</v>
      </c>
      <c r="S73" s="13" t="s">
        <v>28</v>
      </c>
      <c r="T73" s="13" t="s">
        <v>34</v>
      </c>
      <c r="U73" s="13" t="s">
        <v>34</v>
      </c>
      <c r="V73" s="15">
        <v>0.19236625723276823</v>
      </c>
      <c r="W73" s="16" t="s">
        <v>34</v>
      </c>
      <c r="X73" s="13" t="s">
        <v>34</v>
      </c>
      <c r="Y73" s="13" t="s">
        <v>35</v>
      </c>
    </row>
    <row r="74" spans="1:25" ht="15" x14ac:dyDescent="0.25">
      <c r="A74" s="71" t="s">
        <v>255</v>
      </c>
      <c r="B74" s="72" t="s">
        <v>256</v>
      </c>
      <c r="C74" s="72" t="s">
        <v>257</v>
      </c>
      <c r="D74" s="13" t="s">
        <v>34</v>
      </c>
      <c r="E74" s="14">
        <v>3614079.1150965528</v>
      </c>
      <c r="F74" s="13" t="s">
        <v>34</v>
      </c>
      <c r="G74" s="13" t="s">
        <v>34</v>
      </c>
      <c r="H74" s="13" t="s">
        <v>38</v>
      </c>
      <c r="I74" s="13">
        <v>3</v>
      </c>
      <c r="J74" s="13">
        <v>2</v>
      </c>
      <c r="K74" s="13">
        <v>2</v>
      </c>
      <c r="L74" s="13">
        <v>2</v>
      </c>
      <c r="M74" s="13" t="s">
        <v>30</v>
      </c>
      <c r="N74" s="13">
        <v>1</v>
      </c>
      <c r="O74" s="13" t="s">
        <v>258</v>
      </c>
      <c r="P74" s="13" t="s">
        <v>32</v>
      </c>
      <c r="Q74" s="13" t="s">
        <v>34</v>
      </c>
      <c r="R74" s="13" t="s">
        <v>28</v>
      </c>
      <c r="S74" s="13" t="s">
        <v>28</v>
      </c>
      <c r="T74" s="13" t="s">
        <v>34</v>
      </c>
      <c r="U74" s="13" t="s">
        <v>34</v>
      </c>
      <c r="V74" s="15">
        <v>0.17641959254442999</v>
      </c>
      <c r="W74" s="16" t="s">
        <v>34</v>
      </c>
      <c r="X74" s="13" t="s">
        <v>34</v>
      </c>
      <c r="Y74" s="13" t="s">
        <v>35</v>
      </c>
    </row>
    <row r="75" spans="1:25" ht="15" x14ac:dyDescent="0.25">
      <c r="A75" s="71" t="s">
        <v>259</v>
      </c>
      <c r="B75" s="72" t="s">
        <v>260</v>
      </c>
      <c r="C75" s="72"/>
      <c r="D75" s="13" t="s">
        <v>28</v>
      </c>
      <c r="E75" s="14">
        <v>92236.788157107891</v>
      </c>
      <c r="F75" s="13" t="s">
        <v>28</v>
      </c>
      <c r="G75" s="13" t="s">
        <v>28</v>
      </c>
      <c r="H75" s="13" t="s">
        <v>29</v>
      </c>
      <c r="I75" s="13">
        <v>3</v>
      </c>
      <c r="J75" s="13">
        <v>2</v>
      </c>
      <c r="K75" s="13">
        <v>2</v>
      </c>
      <c r="L75" s="13">
        <v>2</v>
      </c>
      <c r="M75" s="13" t="s">
        <v>30</v>
      </c>
      <c r="N75" s="13">
        <v>1</v>
      </c>
      <c r="O75" s="13" t="s">
        <v>261</v>
      </c>
      <c r="P75" s="13" t="s">
        <v>32</v>
      </c>
      <c r="Q75" s="13" t="s">
        <v>28</v>
      </c>
      <c r="R75" s="13" t="s">
        <v>28</v>
      </c>
      <c r="S75" s="13" t="s">
        <v>28</v>
      </c>
      <c r="T75" s="13" t="s">
        <v>33</v>
      </c>
      <c r="U75" s="13" t="s">
        <v>34</v>
      </c>
      <c r="V75" s="15">
        <v>3.2608695652173912E-2</v>
      </c>
      <c r="W75" s="16" t="s">
        <v>34</v>
      </c>
      <c r="X75" s="13" t="s">
        <v>34</v>
      </c>
      <c r="Y75" s="13" t="s">
        <v>35</v>
      </c>
    </row>
    <row r="76" spans="1:25" ht="15" x14ac:dyDescent="0.25">
      <c r="A76" s="71" t="s">
        <v>262</v>
      </c>
      <c r="B76" s="72" t="s">
        <v>263</v>
      </c>
      <c r="C76" s="72" t="s">
        <v>263</v>
      </c>
      <c r="D76" s="13" t="s">
        <v>28</v>
      </c>
      <c r="E76" s="14">
        <v>1266957.7054136859</v>
      </c>
      <c r="F76" s="13" t="s">
        <v>34</v>
      </c>
      <c r="G76" s="13" t="s">
        <v>28</v>
      </c>
      <c r="H76" s="13" t="s">
        <v>128</v>
      </c>
      <c r="I76" s="13">
        <v>3</v>
      </c>
      <c r="J76" s="13">
        <v>1</v>
      </c>
      <c r="K76" s="13">
        <v>2</v>
      </c>
      <c r="L76" s="13">
        <v>2</v>
      </c>
      <c r="M76" s="13" t="s">
        <v>30</v>
      </c>
      <c r="N76" s="13">
        <v>1</v>
      </c>
      <c r="O76" s="13" t="s">
        <v>264</v>
      </c>
      <c r="P76" s="13" t="s">
        <v>34</v>
      </c>
      <c r="Q76" s="13" t="s">
        <v>28</v>
      </c>
      <c r="R76" s="13" t="s">
        <v>34</v>
      </c>
      <c r="S76" s="13" t="s">
        <v>28</v>
      </c>
      <c r="T76" s="13" t="s">
        <v>34</v>
      </c>
      <c r="U76" s="13" t="s">
        <v>34</v>
      </c>
      <c r="V76" s="15">
        <v>0</v>
      </c>
      <c r="W76" s="16" t="s">
        <v>28</v>
      </c>
      <c r="X76" s="13" t="s">
        <v>28</v>
      </c>
      <c r="Y76" s="13" t="s">
        <v>83</v>
      </c>
    </row>
    <row r="77" spans="1:25" ht="15" x14ac:dyDescent="0.25">
      <c r="A77" s="71" t="s">
        <v>265</v>
      </c>
      <c r="B77" s="72" t="s">
        <v>266</v>
      </c>
      <c r="C77" s="72" t="s">
        <v>267</v>
      </c>
      <c r="D77" s="13" t="s">
        <v>34</v>
      </c>
      <c r="E77" s="14">
        <v>-2542632.0546000218</v>
      </c>
      <c r="F77" s="13" t="s">
        <v>34</v>
      </c>
      <c r="G77" s="13" t="s">
        <v>34</v>
      </c>
      <c r="H77" s="13" t="s">
        <v>38</v>
      </c>
      <c r="I77" s="13">
        <v>3</v>
      </c>
      <c r="J77" s="13">
        <v>2</v>
      </c>
      <c r="K77" s="13">
        <v>2</v>
      </c>
      <c r="L77" s="13">
        <v>2</v>
      </c>
      <c r="M77" s="13" t="s">
        <v>30</v>
      </c>
      <c r="N77" s="13">
        <v>1</v>
      </c>
      <c r="O77" s="13" t="s">
        <v>268</v>
      </c>
      <c r="P77" s="13" t="s">
        <v>32</v>
      </c>
      <c r="Q77" s="13" t="s">
        <v>34</v>
      </c>
      <c r="R77" s="13" t="s">
        <v>34</v>
      </c>
      <c r="S77" s="13" t="s">
        <v>28</v>
      </c>
      <c r="T77" s="13" t="s">
        <v>34</v>
      </c>
      <c r="U77" s="13" t="s">
        <v>34</v>
      </c>
      <c r="V77" s="15">
        <v>0.31194847347601179</v>
      </c>
      <c r="W77" s="16" t="s">
        <v>34</v>
      </c>
      <c r="X77" s="13" t="s">
        <v>34</v>
      </c>
      <c r="Y77" s="13" t="s">
        <v>35</v>
      </c>
    </row>
    <row r="78" spans="1:25" ht="15" x14ac:dyDescent="0.25">
      <c r="A78" s="71" t="s">
        <v>269</v>
      </c>
      <c r="B78" s="72" t="s">
        <v>270</v>
      </c>
      <c r="C78" s="72"/>
      <c r="D78" s="13" t="s">
        <v>34</v>
      </c>
      <c r="E78" s="14">
        <v>4516883.1470090244</v>
      </c>
      <c r="F78" s="13" t="s">
        <v>34</v>
      </c>
      <c r="G78" s="13" t="s">
        <v>34</v>
      </c>
      <c r="H78" s="13" t="s">
        <v>38</v>
      </c>
      <c r="I78" s="13">
        <v>3</v>
      </c>
      <c r="J78" s="13">
        <v>2</v>
      </c>
      <c r="K78" s="13">
        <v>2</v>
      </c>
      <c r="L78" s="13">
        <v>2</v>
      </c>
      <c r="M78" s="13" t="s">
        <v>30</v>
      </c>
      <c r="N78" s="13">
        <v>1</v>
      </c>
      <c r="O78" s="13" t="s">
        <v>271</v>
      </c>
      <c r="P78" s="13" t="s">
        <v>32</v>
      </c>
      <c r="Q78" s="13" t="s">
        <v>28</v>
      </c>
      <c r="R78" s="13" t="s">
        <v>28</v>
      </c>
      <c r="S78" s="13" t="s">
        <v>34</v>
      </c>
      <c r="T78" s="13" t="s">
        <v>34</v>
      </c>
      <c r="U78" s="13" t="s">
        <v>34</v>
      </c>
      <c r="V78" s="15">
        <v>0.23487093434253276</v>
      </c>
      <c r="W78" s="16" t="s">
        <v>34</v>
      </c>
      <c r="X78" s="13" t="s">
        <v>34</v>
      </c>
      <c r="Y78" s="13" t="s">
        <v>35</v>
      </c>
    </row>
    <row r="79" spans="1:25" ht="15" x14ac:dyDescent="0.25">
      <c r="A79" s="71" t="s">
        <v>272</v>
      </c>
      <c r="B79" s="72" t="s">
        <v>273</v>
      </c>
      <c r="C79" s="72" t="s">
        <v>274</v>
      </c>
      <c r="D79" s="13" t="s">
        <v>28</v>
      </c>
      <c r="E79" s="14">
        <v>919124.62306460424</v>
      </c>
      <c r="F79" s="13" t="s">
        <v>34</v>
      </c>
      <c r="G79" s="13" t="s">
        <v>28</v>
      </c>
      <c r="H79" s="13" t="s">
        <v>29</v>
      </c>
      <c r="I79" s="13">
        <v>3</v>
      </c>
      <c r="J79" s="13">
        <v>2</v>
      </c>
      <c r="K79" s="13">
        <v>2</v>
      </c>
      <c r="L79" s="13">
        <v>2</v>
      </c>
      <c r="M79" s="13" t="s">
        <v>30</v>
      </c>
      <c r="N79" s="13">
        <v>1</v>
      </c>
      <c r="O79" s="13" t="s">
        <v>275</v>
      </c>
      <c r="P79" s="13" t="s">
        <v>32</v>
      </c>
      <c r="Q79" s="13" t="s">
        <v>28</v>
      </c>
      <c r="R79" s="13" t="s">
        <v>28</v>
      </c>
      <c r="S79" s="13" t="s">
        <v>28</v>
      </c>
      <c r="T79" s="13" t="s">
        <v>34</v>
      </c>
      <c r="U79" s="13" t="s">
        <v>34</v>
      </c>
      <c r="V79" s="15">
        <v>9.3623890234059731E-2</v>
      </c>
      <c r="W79" s="16" t="s">
        <v>34</v>
      </c>
      <c r="X79" s="13" t="s">
        <v>34</v>
      </c>
      <c r="Y79" s="13" t="s">
        <v>35</v>
      </c>
    </row>
    <row r="80" spans="1:25" ht="15" x14ac:dyDescent="0.25">
      <c r="A80" s="71" t="s">
        <v>276</v>
      </c>
      <c r="B80" s="72" t="s">
        <v>277</v>
      </c>
      <c r="C80" s="72" t="s">
        <v>277</v>
      </c>
      <c r="D80" s="13" t="s">
        <v>34</v>
      </c>
      <c r="E80" s="14">
        <v>30802400.922833107</v>
      </c>
      <c r="F80" s="13" t="s">
        <v>34</v>
      </c>
      <c r="G80" s="13" t="s">
        <v>34</v>
      </c>
      <c r="H80" s="13" t="s">
        <v>38</v>
      </c>
      <c r="I80" s="13">
        <v>3</v>
      </c>
      <c r="J80" s="13">
        <v>2</v>
      </c>
      <c r="K80" s="13">
        <v>2</v>
      </c>
      <c r="L80" s="13">
        <v>2</v>
      </c>
      <c r="M80" s="13" t="s">
        <v>30</v>
      </c>
      <c r="N80" s="13">
        <v>1</v>
      </c>
      <c r="O80" s="13" t="s">
        <v>264</v>
      </c>
      <c r="P80" s="13" t="s">
        <v>32</v>
      </c>
      <c r="Q80" s="13" t="s">
        <v>28</v>
      </c>
      <c r="R80" s="13" t="s">
        <v>28</v>
      </c>
      <c r="S80" s="13" t="s">
        <v>34</v>
      </c>
      <c r="T80" s="13" t="s">
        <v>34</v>
      </c>
      <c r="U80" s="13" t="s">
        <v>34</v>
      </c>
      <c r="V80" s="15">
        <v>0.15270659083305455</v>
      </c>
      <c r="W80" s="16" t="s">
        <v>34</v>
      </c>
      <c r="X80" s="13" t="s">
        <v>34</v>
      </c>
      <c r="Y80" s="13" t="s">
        <v>35</v>
      </c>
    </row>
    <row r="81" spans="1:25" ht="15" x14ac:dyDescent="0.25">
      <c r="A81" s="71" t="s">
        <v>278</v>
      </c>
      <c r="B81" s="72" t="s">
        <v>279</v>
      </c>
      <c r="C81" s="72"/>
      <c r="D81" s="13" t="s">
        <v>28</v>
      </c>
      <c r="E81" s="14">
        <v>-4637254.0470108734</v>
      </c>
      <c r="F81" s="13" t="s">
        <v>28</v>
      </c>
      <c r="G81" s="13" t="s">
        <v>28</v>
      </c>
      <c r="H81" s="13" t="s">
        <v>38</v>
      </c>
      <c r="I81" s="13">
        <v>3</v>
      </c>
      <c r="J81" s="13">
        <v>2</v>
      </c>
      <c r="K81" s="13">
        <v>2</v>
      </c>
      <c r="L81" s="13">
        <v>2</v>
      </c>
      <c r="M81" s="13" t="s">
        <v>32</v>
      </c>
      <c r="N81" s="13">
        <v>2</v>
      </c>
      <c r="O81" s="13" t="s">
        <v>82</v>
      </c>
      <c r="P81" s="13" t="s">
        <v>32</v>
      </c>
      <c r="Q81" s="13" t="s">
        <v>28</v>
      </c>
      <c r="R81" s="13" t="s">
        <v>28</v>
      </c>
      <c r="S81" s="13" t="s">
        <v>28</v>
      </c>
      <c r="T81" s="13" t="s">
        <v>33</v>
      </c>
      <c r="U81" s="13" t="s">
        <v>34</v>
      </c>
      <c r="V81" s="15">
        <v>8.7235686687741482E-2</v>
      </c>
      <c r="W81" s="16" t="s">
        <v>34</v>
      </c>
      <c r="X81" s="13" t="s">
        <v>34</v>
      </c>
      <c r="Y81" s="13" t="s">
        <v>35</v>
      </c>
    </row>
    <row r="82" spans="1:25" ht="15" x14ac:dyDescent="0.25">
      <c r="A82" s="71" t="s">
        <v>280</v>
      </c>
      <c r="B82" s="72" t="s">
        <v>281</v>
      </c>
      <c r="C82" s="72"/>
      <c r="D82" s="13" t="s">
        <v>34</v>
      </c>
      <c r="E82" s="14">
        <v>334607.93151278479</v>
      </c>
      <c r="F82" s="13" t="s">
        <v>34</v>
      </c>
      <c r="G82" s="13" t="s">
        <v>34</v>
      </c>
      <c r="H82" s="13" t="s">
        <v>38</v>
      </c>
      <c r="I82" s="13">
        <v>3</v>
      </c>
      <c r="J82" s="13">
        <v>2</v>
      </c>
      <c r="K82" s="13">
        <v>2</v>
      </c>
      <c r="L82" s="13">
        <v>2</v>
      </c>
      <c r="M82" s="13" t="s">
        <v>30</v>
      </c>
      <c r="N82" s="13">
        <v>1</v>
      </c>
      <c r="O82" s="13" t="s">
        <v>282</v>
      </c>
      <c r="P82" s="13" t="s">
        <v>32</v>
      </c>
      <c r="Q82" s="13" t="s">
        <v>34</v>
      </c>
      <c r="R82" s="13" t="s">
        <v>28</v>
      </c>
      <c r="S82" s="13" t="s">
        <v>28</v>
      </c>
      <c r="T82" s="13" t="s">
        <v>34</v>
      </c>
      <c r="U82" s="13" t="s">
        <v>34</v>
      </c>
      <c r="V82" s="15">
        <v>0.17364341085271318</v>
      </c>
      <c r="W82" s="16" t="s">
        <v>34</v>
      </c>
      <c r="X82" s="13" t="s">
        <v>34</v>
      </c>
      <c r="Y82" s="13" t="s">
        <v>35</v>
      </c>
    </row>
    <row r="83" spans="1:25" ht="15" x14ac:dyDescent="0.25">
      <c r="A83" s="71" t="s">
        <v>283</v>
      </c>
      <c r="B83" s="72" t="s">
        <v>284</v>
      </c>
      <c r="C83" s="72"/>
      <c r="D83" s="13" t="s">
        <v>34</v>
      </c>
      <c r="E83" s="14">
        <v>30231162.065716267</v>
      </c>
      <c r="F83" s="13" t="s">
        <v>34</v>
      </c>
      <c r="G83" s="13" t="s">
        <v>34</v>
      </c>
      <c r="H83" s="13" t="s">
        <v>38</v>
      </c>
      <c r="I83" s="13">
        <v>3</v>
      </c>
      <c r="J83" s="13">
        <v>2</v>
      </c>
      <c r="K83" s="13">
        <v>2</v>
      </c>
      <c r="L83" s="13">
        <v>2</v>
      </c>
      <c r="M83" s="13" t="s">
        <v>30</v>
      </c>
      <c r="N83" s="13">
        <v>1</v>
      </c>
      <c r="O83" s="13" t="s">
        <v>271</v>
      </c>
      <c r="P83" s="13" t="s">
        <v>32</v>
      </c>
      <c r="Q83" s="13" t="s">
        <v>28</v>
      </c>
      <c r="R83" s="13" t="s">
        <v>28</v>
      </c>
      <c r="S83" s="13" t="s">
        <v>34</v>
      </c>
      <c r="T83" s="13" t="s">
        <v>34</v>
      </c>
      <c r="U83" s="13" t="s">
        <v>34</v>
      </c>
      <c r="V83" s="15">
        <v>0.1632070657098518</v>
      </c>
      <c r="W83" s="16" t="s">
        <v>34</v>
      </c>
      <c r="X83" s="13" t="s">
        <v>34</v>
      </c>
      <c r="Y83" s="13" t="s">
        <v>35</v>
      </c>
    </row>
    <row r="84" spans="1:25" ht="15" x14ac:dyDescent="0.25">
      <c r="A84" s="71" t="s">
        <v>285</v>
      </c>
      <c r="B84" s="72" t="s">
        <v>286</v>
      </c>
      <c r="C84" s="72"/>
      <c r="D84" s="13" t="s">
        <v>28</v>
      </c>
      <c r="E84" s="14">
        <v>811486.97616364656</v>
      </c>
      <c r="F84" s="13" t="s">
        <v>28</v>
      </c>
      <c r="G84" s="13" t="s">
        <v>28</v>
      </c>
      <c r="H84" s="13" t="s">
        <v>38</v>
      </c>
      <c r="I84" s="13">
        <v>3</v>
      </c>
      <c r="J84" s="13">
        <v>2</v>
      </c>
      <c r="K84" s="13">
        <v>2</v>
      </c>
      <c r="L84" s="13">
        <v>2</v>
      </c>
      <c r="M84" s="13" t="s">
        <v>30</v>
      </c>
      <c r="N84" s="13">
        <v>1</v>
      </c>
      <c r="O84" s="13" t="s">
        <v>104</v>
      </c>
      <c r="P84" s="13" t="s">
        <v>32</v>
      </c>
      <c r="Q84" s="13" t="s">
        <v>28</v>
      </c>
      <c r="R84" s="13" t="s">
        <v>28</v>
      </c>
      <c r="S84" s="13" t="s">
        <v>28</v>
      </c>
      <c r="T84" s="13" t="s">
        <v>33</v>
      </c>
      <c r="U84" s="13" t="s">
        <v>34</v>
      </c>
      <c r="V84" s="15">
        <v>8.5758960789030544E-2</v>
      </c>
      <c r="W84" s="16" t="s">
        <v>34</v>
      </c>
      <c r="X84" s="13" t="s">
        <v>52</v>
      </c>
      <c r="Y84" s="13" t="s">
        <v>35</v>
      </c>
    </row>
    <row r="85" spans="1:25" ht="15" x14ac:dyDescent="0.25">
      <c r="A85" s="71" t="s">
        <v>287</v>
      </c>
      <c r="B85" s="72" t="s">
        <v>288</v>
      </c>
      <c r="C85" s="72"/>
      <c r="D85" s="13" t="s">
        <v>34</v>
      </c>
      <c r="E85" s="14">
        <v>60301807.15240714</v>
      </c>
      <c r="F85" s="13" t="s">
        <v>34</v>
      </c>
      <c r="G85" s="13" t="s">
        <v>34</v>
      </c>
      <c r="H85" s="13" t="s">
        <v>161</v>
      </c>
      <c r="I85" s="13">
        <v>3</v>
      </c>
      <c r="J85" s="13">
        <v>2</v>
      </c>
      <c r="K85" s="13">
        <v>1</v>
      </c>
      <c r="L85" s="13">
        <v>2</v>
      </c>
      <c r="M85" s="13" t="s">
        <v>32</v>
      </c>
      <c r="N85" s="13">
        <v>2</v>
      </c>
      <c r="O85" s="13" t="s">
        <v>42</v>
      </c>
      <c r="P85" s="13" t="s">
        <v>34</v>
      </c>
      <c r="Q85" s="13" t="s">
        <v>28</v>
      </c>
      <c r="R85" s="13" t="s">
        <v>28</v>
      </c>
      <c r="S85" s="13" t="s">
        <v>28</v>
      </c>
      <c r="T85" s="13" t="s">
        <v>34</v>
      </c>
      <c r="U85" s="13" t="s">
        <v>34</v>
      </c>
      <c r="V85" s="15">
        <v>6.7072110390983736E-2</v>
      </c>
      <c r="W85" s="16" t="s">
        <v>34</v>
      </c>
      <c r="X85" s="13" t="s">
        <v>28</v>
      </c>
      <c r="Y85" s="13" t="s">
        <v>83</v>
      </c>
    </row>
    <row r="86" spans="1:25" ht="15" x14ac:dyDescent="0.25">
      <c r="A86" s="71" t="s">
        <v>289</v>
      </c>
      <c r="B86" s="72" t="s">
        <v>290</v>
      </c>
      <c r="C86" s="72"/>
      <c r="D86" s="13" t="s">
        <v>28</v>
      </c>
      <c r="E86" s="14">
        <v>1798736.1839506277</v>
      </c>
      <c r="F86" s="13" t="s">
        <v>34</v>
      </c>
      <c r="G86" s="13" t="s">
        <v>28</v>
      </c>
      <c r="H86" s="13" t="s">
        <v>29</v>
      </c>
      <c r="I86" s="13">
        <v>3</v>
      </c>
      <c r="J86" s="13">
        <v>2</v>
      </c>
      <c r="K86" s="13">
        <v>2</v>
      </c>
      <c r="L86" s="13">
        <v>2</v>
      </c>
      <c r="M86" s="13" t="s">
        <v>30</v>
      </c>
      <c r="N86" s="13">
        <v>1</v>
      </c>
      <c r="O86" s="13" t="s">
        <v>291</v>
      </c>
      <c r="P86" s="13" t="s">
        <v>32</v>
      </c>
      <c r="Q86" s="13" t="s">
        <v>28</v>
      </c>
      <c r="R86" s="13" t="s">
        <v>28</v>
      </c>
      <c r="S86" s="13" t="s">
        <v>28</v>
      </c>
      <c r="T86" s="13" t="s">
        <v>34</v>
      </c>
      <c r="U86" s="13" t="s">
        <v>34</v>
      </c>
      <c r="V86" s="15">
        <v>0.11099476439790576</v>
      </c>
      <c r="W86" s="16" t="s">
        <v>34</v>
      </c>
      <c r="X86" s="13" t="s">
        <v>34</v>
      </c>
      <c r="Y86" s="13" t="s">
        <v>35</v>
      </c>
    </row>
    <row r="87" spans="1:25" ht="15" x14ac:dyDescent="0.25">
      <c r="A87" s="71" t="s">
        <v>292</v>
      </c>
      <c r="B87" s="72" t="s">
        <v>293</v>
      </c>
      <c r="C87" s="72" t="s">
        <v>294</v>
      </c>
      <c r="D87" s="13" t="s">
        <v>34</v>
      </c>
      <c r="E87" s="14">
        <v>43686629.574300818</v>
      </c>
      <c r="F87" s="13" t="s">
        <v>34</v>
      </c>
      <c r="G87" s="13" t="s">
        <v>34</v>
      </c>
      <c r="H87" s="13" t="s">
        <v>38</v>
      </c>
      <c r="I87" s="13">
        <v>3</v>
      </c>
      <c r="J87" s="13">
        <v>2</v>
      </c>
      <c r="K87" s="13">
        <v>2</v>
      </c>
      <c r="L87" s="13">
        <v>2</v>
      </c>
      <c r="M87" s="13" t="s">
        <v>32</v>
      </c>
      <c r="N87" s="13">
        <v>2</v>
      </c>
      <c r="O87" s="13" t="s">
        <v>71</v>
      </c>
      <c r="P87" s="13" t="s">
        <v>32</v>
      </c>
      <c r="Q87" s="13" t="s">
        <v>28</v>
      </c>
      <c r="R87" s="13" t="s">
        <v>28</v>
      </c>
      <c r="S87" s="13" t="s">
        <v>34</v>
      </c>
      <c r="T87" s="13" t="s">
        <v>34</v>
      </c>
      <c r="U87" s="13" t="s">
        <v>34</v>
      </c>
      <c r="V87" s="15">
        <v>0.19752782869149269</v>
      </c>
      <c r="W87" s="16" t="s">
        <v>34</v>
      </c>
      <c r="X87" s="13" t="s">
        <v>34</v>
      </c>
      <c r="Y87" s="13" t="s">
        <v>35</v>
      </c>
    </row>
    <row r="88" spans="1:25" ht="15" x14ac:dyDescent="0.25">
      <c r="A88" s="71" t="s">
        <v>295</v>
      </c>
      <c r="B88" s="72" t="s">
        <v>296</v>
      </c>
      <c r="C88" s="72" t="s">
        <v>297</v>
      </c>
      <c r="D88" s="13" t="s">
        <v>34</v>
      </c>
      <c r="E88" s="14">
        <v>14381005.631214879</v>
      </c>
      <c r="F88" s="13" t="s">
        <v>34</v>
      </c>
      <c r="G88" s="13" t="s">
        <v>34</v>
      </c>
      <c r="H88" s="13" t="s">
        <v>38</v>
      </c>
      <c r="I88" s="13">
        <v>3</v>
      </c>
      <c r="J88" s="13">
        <v>2</v>
      </c>
      <c r="K88" s="13">
        <v>2</v>
      </c>
      <c r="L88" s="13">
        <v>2</v>
      </c>
      <c r="M88" s="13" t="s">
        <v>32</v>
      </c>
      <c r="N88" s="13">
        <v>2</v>
      </c>
      <c r="O88" s="13" t="s">
        <v>175</v>
      </c>
      <c r="P88" s="13" t="s">
        <v>32</v>
      </c>
      <c r="Q88" s="13" t="s">
        <v>34</v>
      </c>
      <c r="R88" s="13" t="s">
        <v>34</v>
      </c>
      <c r="S88" s="13" t="s">
        <v>28</v>
      </c>
      <c r="T88" s="13" t="s">
        <v>34</v>
      </c>
      <c r="U88" s="13" t="s">
        <v>34</v>
      </c>
      <c r="V88" s="15">
        <v>0.36959151193633955</v>
      </c>
      <c r="W88" s="16" t="s">
        <v>34</v>
      </c>
      <c r="X88" s="13" t="s">
        <v>34</v>
      </c>
      <c r="Y88" s="13" t="s">
        <v>35</v>
      </c>
    </row>
    <row r="89" spans="1:25" ht="15" x14ac:dyDescent="0.25">
      <c r="A89" s="71" t="s">
        <v>298</v>
      </c>
      <c r="B89" s="72" t="s">
        <v>299</v>
      </c>
      <c r="C89" s="72"/>
      <c r="D89" s="13" t="s">
        <v>34</v>
      </c>
      <c r="E89" s="14">
        <v>4945882.0012379931</v>
      </c>
      <c r="F89" s="13" t="s">
        <v>34</v>
      </c>
      <c r="G89" s="13" t="s">
        <v>34</v>
      </c>
      <c r="H89" s="13" t="s">
        <v>29</v>
      </c>
      <c r="I89" s="13">
        <v>3</v>
      </c>
      <c r="J89" s="13">
        <v>2</v>
      </c>
      <c r="K89" s="13">
        <v>2</v>
      </c>
      <c r="L89" s="13">
        <v>2</v>
      </c>
      <c r="M89" s="13" t="s">
        <v>30</v>
      </c>
      <c r="N89" s="13">
        <v>1</v>
      </c>
      <c r="O89" s="13" t="s">
        <v>300</v>
      </c>
      <c r="P89" s="13" t="s">
        <v>32</v>
      </c>
      <c r="Q89" s="13" t="s">
        <v>34</v>
      </c>
      <c r="R89" s="13" t="s">
        <v>34</v>
      </c>
      <c r="S89" s="13" t="s">
        <v>28</v>
      </c>
      <c r="T89" s="13" t="s">
        <v>34</v>
      </c>
      <c r="U89" s="13" t="s">
        <v>34</v>
      </c>
      <c r="V89" s="15">
        <v>0.27265594350725775</v>
      </c>
      <c r="W89" s="16" t="s">
        <v>34</v>
      </c>
      <c r="X89" s="13" t="s">
        <v>34</v>
      </c>
      <c r="Y89" s="13" t="s">
        <v>34</v>
      </c>
    </row>
    <row r="90" spans="1:25" ht="15" x14ac:dyDescent="0.25">
      <c r="A90" s="71" t="s">
        <v>301</v>
      </c>
      <c r="B90" s="72" t="s">
        <v>302</v>
      </c>
      <c r="C90" s="72" t="s">
        <v>303</v>
      </c>
      <c r="D90" s="13" t="s">
        <v>34</v>
      </c>
      <c r="E90" s="14">
        <v>3760659.1809172905</v>
      </c>
      <c r="F90" s="13" t="s">
        <v>34</v>
      </c>
      <c r="G90" s="13" t="s">
        <v>34</v>
      </c>
      <c r="H90" s="13" t="s">
        <v>38</v>
      </c>
      <c r="I90" s="13">
        <v>3</v>
      </c>
      <c r="J90" s="13">
        <v>2</v>
      </c>
      <c r="K90" s="13">
        <v>2</v>
      </c>
      <c r="L90" s="13">
        <v>2</v>
      </c>
      <c r="M90" s="13" t="s">
        <v>30</v>
      </c>
      <c r="N90" s="13">
        <v>1</v>
      </c>
      <c r="O90" s="13" t="s">
        <v>304</v>
      </c>
      <c r="P90" s="13" t="s">
        <v>32</v>
      </c>
      <c r="Q90" s="13" t="s">
        <v>34</v>
      </c>
      <c r="R90" s="13" t="s">
        <v>34</v>
      </c>
      <c r="S90" s="13" t="s">
        <v>28</v>
      </c>
      <c r="T90" s="13" t="s">
        <v>34</v>
      </c>
      <c r="U90" s="13" t="s">
        <v>34</v>
      </c>
      <c r="V90" s="15">
        <v>0.22885771543086172</v>
      </c>
      <c r="W90" s="16" t="s">
        <v>34</v>
      </c>
      <c r="X90" s="13" t="s">
        <v>34</v>
      </c>
      <c r="Y90" s="13" t="s">
        <v>35</v>
      </c>
    </row>
    <row r="91" spans="1:25" ht="15" x14ac:dyDescent="0.25">
      <c r="A91" s="71" t="s">
        <v>305</v>
      </c>
      <c r="B91" s="72" t="s">
        <v>306</v>
      </c>
      <c r="C91" s="72"/>
      <c r="D91" s="13" t="s">
        <v>34</v>
      </c>
      <c r="E91" s="14">
        <v>768879.27915631025</v>
      </c>
      <c r="F91" s="13" t="s">
        <v>34</v>
      </c>
      <c r="G91" s="13" t="s">
        <v>28</v>
      </c>
      <c r="H91" s="13" t="s">
        <v>29</v>
      </c>
      <c r="I91" s="13">
        <v>3</v>
      </c>
      <c r="J91" s="13">
        <v>2</v>
      </c>
      <c r="K91" s="13">
        <v>2</v>
      </c>
      <c r="L91" s="13">
        <v>2</v>
      </c>
      <c r="M91" s="13" t="s">
        <v>30</v>
      </c>
      <c r="N91" s="13">
        <v>1</v>
      </c>
      <c r="O91" s="13" t="s">
        <v>307</v>
      </c>
      <c r="P91" s="13" t="s">
        <v>32</v>
      </c>
      <c r="Q91" s="13" t="s">
        <v>28</v>
      </c>
      <c r="R91" s="13" t="s">
        <v>34</v>
      </c>
      <c r="S91" s="13" t="s">
        <v>28</v>
      </c>
      <c r="T91" s="13" t="s">
        <v>34</v>
      </c>
      <c r="U91" s="13" t="s">
        <v>34</v>
      </c>
      <c r="V91" s="15">
        <v>7.8947368421052627E-2</v>
      </c>
      <c r="W91" s="16" t="s">
        <v>34</v>
      </c>
      <c r="X91" s="13" t="s">
        <v>34</v>
      </c>
      <c r="Y91" s="13" t="s">
        <v>35</v>
      </c>
    </row>
    <row r="92" spans="1:25" ht="15" x14ac:dyDescent="0.25">
      <c r="A92" s="71" t="s">
        <v>308</v>
      </c>
      <c r="B92" s="72" t="s">
        <v>309</v>
      </c>
      <c r="C92" s="72" t="s">
        <v>310</v>
      </c>
      <c r="D92" s="13" t="s">
        <v>34</v>
      </c>
      <c r="E92" s="14">
        <v>4247796.5681406185</v>
      </c>
      <c r="F92" s="13" t="s">
        <v>34</v>
      </c>
      <c r="G92" s="13" t="s">
        <v>34</v>
      </c>
      <c r="H92" s="13" t="s">
        <v>38</v>
      </c>
      <c r="I92" s="13">
        <v>3</v>
      </c>
      <c r="J92" s="13">
        <v>2</v>
      </c>
      <c r="K92" s="13">
        <v>2</v>
      </c>
      <c r="L92" s="13">
        <v>2</v>
      </c>
      <c r="M92" s="13" t="s">
        <v>30</v>
      </c>
      <c r="N92" s="13">
        <v>1</v>
      </c>
      <c r="O92" s="13" t="s">
        <v>311</v>
      </c>
      <c r="P92" s="13" t="s">
        <v>32</v>
      </c>
      <c r="Q92" s="13" t="s">
        <v>34</v>
      </c>
      <c r="R92" s="13" t="s">
        <v>34</v>
      </c>
      <c r="S92" s="13" t="s">
        <v>28</v>
      </c>
      <c r="T92" s="13" t="s">
        <v>34</v>
      </c>
      <c r="U92" s="13" t="s">
        <v>34</v>
      </c>
      <c r="V92" s="15">
        <v>0.21828619434332119</v>
      </c>
      <c r="W92" s="16" t="s">
        <v>34</v>
      </c>
      <c r="X92" s="13" t="s">
        <v>34</v>
      </c>
      <c r="Y92" s="13" t="s">
        <v>35</v>
      </c>
    </row>
    <row r="93" spans="1:25" ht="15" x14ac:dyDescent="0.25">
      <c r="A93" s="71" t="s">
        <v>312</v>
      </c>
      <c r="B93" s="72" t="s">
        <v>313</v>
      </c>
      <c r="C93" s="72"/>
      <c r="D93" s="13" t="s">
        <v>28</v>
      </c>
      <c r="E93" s="14">
        <v>-4200855.3992734551</v>
      </c>
      <c r="F93" s="13" t="s">
        <v>28</v>
      </c>
      <c r="G93" s="13" t="s">
        <v>28</v>
      </c>
      <c r="H93" s="13" t="s">
        <v>38</v>
      </c>
      <c r="I93" s="13">
        <v>3</v>
      </c>
      <c r="J93" s="13">
        <v>2</v>
      </c>
      <c r="K93" s="13">
        <v>2</v>
      </c>
      <c r="L93" s="13">
        <v>2</v>
      </c>
      <c r="M93" s="13" t="s">
        <v>32</v>
      </c>
      <c r="N93" s="13">
        <v>2</v>
      </c>
      <c r="O93" s="13" t="s">
        <v>100</v>
      </c>
      <c r="P93" s="13" t="s">
        <v>32</v>
      </c>
      <c r="Q93" s="13" t="s">
        <v>28</v>
      </c>
      <c r="R93" s="13" t="s">
        <v>28</v>
      </c>
      <c r="S93" s="13" t="s">
        <v>28</v>
      </c>
      <c r="T93" s="13" t="s">
        <v>33</v>
      </c>
      <c r="U93" s="13" t="s">
        <v>34</v>
      </c>
      <c r="V93" s="15">
        <v>0.19198450928128324</v>
      </c>
      <c r="W93" s="16" t="s">
        <v>34</v>
      </c>
      <c r="X93" s="13" t="s">
        <v>34</v>
      </c>
      <c r="Y93" s="13" t="s">
        <v>35</v>
      </c>
    </row>
    <row r="94" spans="1:25" ht="15" x14ac:dyDescent="0.25">
      <c r="A94" s="71" t="s">
        <v>314</v>
      </c>
      <c r="B94" s="72" t="s">
        <v>315</v>
      </c>
      <c r="C94" s="72"/>
      <c r="D94" s="13" t="s">
        <v>34</v>
      </c>
      <c r="E94" s="14">
        <v>-3260214.4146909476</v>
      </c>
      <c r="F94" s="13" t="s">
        <v>34</v>
      </c>
      <c r="G94" s="13" t="s">
        <v>34</v>
      </c>
      <c r="H94" s="13" t="s">
        <v>38</v>
      </c>
      <c r="I94" s="13">
        <v>3</v>
      </c>
      <c r="J94" s="13">
        <v>2</v>
      </c>
      <c r="K94" s="13">
        <v>2</v>
      </c>
      <c r="L94" s="13">
        <v>2</v>
      </c>
      <c r="M94" s="13" t="s">
        <v>30</v>
      </c>
      <c r="N94" s="13">
        <v>1</v>
      </c>
      <c r="O94" s="13" t="s">
        <v>316</v>
      </c>
      <c r="P94" s="13" t="s">
        <v>32</v>
      </c>
      <c r="Q94" s="13" t="s">
        <v>34</v>
      </c>
      <c r="R94" s="13" t="s">
        <v>34</v>
      </c>
      <c r="S94" s="13" t="s">
        <v>28</v>
      </c>
      <c r="T94" s="13" t="s">
        <v>34</v>
      </c>
      <c r="U94" s="13" t="s">
        <v>34</v>
      </c>
      <c r="V94" s="15">
        <v>0.29795956396161372</v>
      </c>
      <c r="W94" s="16" t="s">
        <v>34</v>
      </c>
      <c r="X94" s="13" t="s">
        <v>34</v>
      </c>
      <c r="Y94" s="13" t="s">
        <v>35</v>
      </c>
    </row>
    <row r="95" spans="1:25" ht="15" x14ac:dyDescent="0.25">
      <c r="A95" s="71" t="s">
        <v>317</v>
      </c>
      <c r="B95" s="72" t="s">
        <v>318</v>
      </c>
      <c r="C95" s="72" t="s">
        <v>319</v>
      </c>
      <c r="D95" s="13" t="s">
        <v>28</v>
      </c>
      <c r="E95" s="14">
        <v>284059.48133154307</v>
      </c>
      <c r="F95" s="13" t="s">
        <v>28</v>
      </c>
      <c r="G95" s="13" t="s">
        <v>28</v>
      </c>
      <c r="H95" s="13" t="s">
        <v>29</v>
      </c>
      <c r="I95" s="13">
        <v>3</v>
      </c>
      <c r="J95" s="13">
        <v>2</v>
      </c>
      <c r="K95" s="13">
        <v>2</v>
      </c>
      <c r="L95" s="13">
        <v>2</v>
      </c>
      <c r="M95" s="13" t="s">
        <v>30</v>
      </c>
      <c r="N95" s="13">
        <v>1</v>
      </c>
      <c r="O95" s="13" t="s">
        <v>320</v>
      </c>
      <c r="P95" s="13" t="s">
        <v>32</v>
      </c>
      <c r="Q95" s="13" t="s">
        <v>28</v>
      </c>
      <c r="R95" s="13" t="s">
        <v>28</v>
      </c>
      <c r="S95" s="13" t="s">
        <v>28</v>
      </c>
      <c r="T95" s="13" t="s">
        <v>33</v>
      </c>
      <c r="U95" s="13" t="s">
        <v>28</v>
      </c>
      <c r="V95" s="15">
        <v>8.3591331269349839E-2</v>
      </c>
      <c r="W95" s="16" t="s">
        <v>34</v>
      </c>
      <c r="X95" s="13" t="s">
        <v>28</v>
      </c>
      <c r="Y95" s="13" t="s">
        <v>83</v>
      </c>
    </row>
    <row r="96" spans="1:25" ht="15" x14ac:dyDescent="0.25">
      <c r="A96" s="71" t="s">
        <v>321</v>
      </c>
      <c r="B96" s="72" t="s">
        <v>322</v>
      </c>
      <c r="C96" s="72" t="s">
        <v>323</v>
      </c>
      <c r="D96" s="13" t="s">
        <v>34</v>
      </c>
      <c r="E96" s="14">
        <v>966664.29491783481</v>
      </c>
      <c r="F96" s="13" t="s">
        <v>34</v>
      </c>
      <c r="G96" s="13" t="s">
        <v>34</v>
      </c>
      <c r="H96" s="13" t="s">
        <v>29</v>
      </c>
      <c r="I96" s="13">
        <v>3</v>
      </c>
      <c r="J96" s="13">
        <v>2</v>
      </c>
      <c r="K96" s="13">
        <v>2</v>
      </c>
      <c r="L96" s="13">
        <v>2</v>
      </c>
      <c r="M96" s="13" t="s">
        <v>30</v>
      </c>
      <c r="N96" s="13">
        <v>1</v>
      </c>
      <c r="O96" s="13" t="s">
        <v>324</v>
      </c>
      <c r="P96" s="13" t="s">
        <v>32</v>
      </c>
      <c r="Q96" s="13" t="s">
        <v>34</v>
      </c>
      <c r="R96" s="13" t="s">
        <v>34</v>
      </c>
      <c r="S96" s="13" t="s">
        <v>28</v>
      </c>
      <c r="T96" s="13" t="s">
        <v>34</v>
      </c>
      <c r="U96" s="13" t="s">
        <v>34</v>
      </c>
      <c r="V96" s="15">
        <v>0.17986270022883294</v>
      </c>
      <c r="W96" s="16" t="s">
        <v>34</v>
      </c>
      <c r="X96" s="13" t="s">
        <v>34</v>
      </c>
      <c r="Y96" s="13" t="s">
        <v>35</v>
      </c>
    </row>
    <row r="97" spans="1:25" ht="15" x14ac:dyDescent="0.25">
      <c r="A97" s="71" t="s">
        <v>325</v>
      </c>
      <c r="B97" s="72" t="s">
        <v>326</v>
      </c>
      <c r="C97" s="72" t="s">
        <v>327</v>
      </c>
      <c r="D97" s="13" t="s">
        <v>28</v>
      </c>
      <c r="E97" s="14">
        <v>-411343.657656789</v>
      </c>
      <c r="F97" s="13" t="s">
        <v>83</v>
      </c>
      <c r="G97" s="13" t="s">
        <v>28</v>
      </c>
      <c r="H97" s="13" t="s">
        <v>38</v>
      </c>
      <c r="I97" s="13">
        <v>3</v>
      </c>
      <c r="J97" s="13">
        <v>2</v>
      </c>
      <c r="K97" s="13">
        <v>2</v>
      </c>
      <c r="L97" s="13">
        <v>2</v>
      </c>
      <c r="M97" s="13" t="s">
        <v>30</v>
      </c>
      <c r="N97" s="13">
        <v>1</v>
      </c>
      <c r="O97" s="13" t="s">
        <v>328</v>
      </c>
      <c r="P97" s="13" t="s">
        <v>32</v>
      </c>
      <c r="Q97" s="13" t="s">
        <v>28</v>
      </c>
      <c r="R97" s="13" t="s">
        <v>28</v>
      </c>
      <c r="S97" s="13" t="s">
        <v>28</v>
      </c>
      <c r="T97" s="13" t="s">
        <v>33</v>
      </c>
      <c r="U97" s="13" t="s">
        <v>34</v>
      </c>
      <c r="V97" s="15">
        <v>0.14043321299638989</v>
      </c>
      <c r="W97" s="16" t="s">
        <v>34</v>
      </c>
      <c r="X97" s="13" t="s">
        <v>34</v>
      </c>
      <c r="Y97" s="13" t="s">
        <v>35</v>
      </c>
    </row>
    <row r="98" spans="1:25" ht="15" x14ac:dyDescent="0.25">
      <c r="A98" s="71" t="s">
        <v>329</v>
      </c>
      <c r="B98" s="72" t="s">
        <v>330</v>
      </c>
      <c r="C98" s="72" t="s">
        <v>331</v>
      </c>
      <c r="D98" s="13" t="s">
        <v>28</v>
      </c>
      <c r="E98" s="14">
        <v>-202025.11724266291</v>
      </c>
      <c r="F98" s="13" t="s">
        <v>28</v>
      </c>
      <c r="G98" s="13" t="s">
        <v>28</v>
      </c>
      <c r="H98" s="13" t="s">
        <v>29</v>
      </c>
      <c r="I98" s="13">
        <v>3</v>
      </c>
      <c r="J98" s="13">
        <v>2</v>
      </c>
      <c r="K98" s="13">
        <v>2</v>
      </c>
      <c r="L98" s="13">
        <v>2</v>
      </c>
      <c r="M98" s="13" t="s">
        <v>30</v>
      </c>
      <c r="N98" s="13">
        <v>1</v>
      </c>
      <c r="O98" s="13" t="s">
        <v>137</v>
      </c>
      <c r="P98" s="13" t="s">
        <v>32</v>
      </c>
      <c r="Q98" s="13" t="s">
        <v>28</v>
      </c>
      <c r="R98" s="13" t="s">
        <v>28</v>
      </c>
      <c r="S98" s="13" t="s">
        <v>28</v>
      </c>
      <c r="T98" s="13" t="s">
        <v>33</v>
      </c>
      <c r="U98" s="13" t="s">
        <v>34</v>
      </c>
      <c r="V98" s="15">
        <v>0.13488066564484344</v>
      </c>
      <c r="W98" s="16" t="s">
        <v>34</v>
      </c>
      <c r="X98" s="13" t="s">
        <v>34</v>
      </c>
      <c r="Y98" s="13" t="s">
        <v>35</v>
      </c>
    </row>
    <row r="99" spans="1:25" ht="15" x14ac:dyDescent="0.25">
      <c r="A99" s="71" t="s">
        <v>332</v>
      </c>
      <c r="B99" s="72" t="s">
        <v>333</v>
      </c>
      <c r="C99" s="72"/>
      <c r="D99" s="13" t="s">
        <v>34</v>
      </c>
      <c r="E99" s="14">
        <v>3421779.5121770948</v>
      </c>
      <c r="F99" s="13" t="s">
        <v>34</v>
      </c>
      <c r="G99" s="13" t="s">
        <v>34</v>
      </c>
      <c r="H99" s="13" t="s">
        <v>38</v>
      </c>
      <c r="I99" s="13">
        <v>3</v>
      </c>
      <c r="J99" s="13">
        <v>2</v>
      </c>
      <c r="K99" s="13">
        <v>2</v>
      </c>
      <c r="L99" s="13">
        <v>2</v>
      </c>
      <c r="M99" s="13" t="s">
        <v>30</v>
      </c>
      <c r="N99" s="13">
        <v>1</v>
      </c>
      <c r="O99" s="13" t="s">
        <v>334</v>
      </c>
      <c r="P99" s="13" t="s">
        <v>32</v>
      </c>
      <c r="Q99" s="13" t="s">
        <v>34</v>
      </c>
      <c r="R99" s="13" t="s">
        <v>28</v>
      </c>
      <c r="S99" s="13" t="s">
        <v>34</v>
      </c>
      <c r="T99" s="13" t="s">
        <v>34</v>
      </c>
      <c r="U99" s="13" t="s">
        <v>34</v>
      </c>
      <c r="V99" s="15">
        <v>0.30592125405670195</v>
      </c>
      <c r="W99" s="16" t="s">
        <v>34</v>
      </c>
      <c r="X99" s="13" t="s">
        <v>34</v>
      </c>
      <c r="Y99" s="13" t="s">
        <v>35</v>
      </c>
    </row>
    <row r="100" spans="1:25" ht="15" x14ac:dyDescent="0.25">
      <c r="A100" s="71" t="s">
        <v>335</v>
      </c>
      <c r="B100" s="72" t="s">
        <v>336</v>
      </c>
      <c r="C100" s="72"/>
      <c r="D100" s="13" t="s">
        <v>34</v>
      </c>
      <c r="E100" s="14">
        <v>-31369056.273141727</v>
      </c>
      <c r="F100" s="13" t="s">
        <v>34</v>
      </c>
      <c r="G100" s="13" t="s">
        <v>34</v>
      </c>
      <c r="H100" s="13" t="s">
        <v>38</v>
      </c>
      <c r="I100" s="13">
        <v>3</v>
      </c>
      <c r="J100" s="13">
        <v>2</v>
      </c>
      <c r="K100" s="13">
        <v>2</v>
      </c>
      <c r="L100" s="13">
        <v>2</v>
      </c>
      <c r="M100" s="13" t="s">
        <v>32</v>
      </c>
      <c r="N100" s="13">
        <v>2</v>
      </c>
      <c r="O100" s="13" t="s">
        <v>42</v>
      </c>
      <c r="P100" s="13" t="s">
        <v>32</v>
      </c>
      <c r="Q100" s="13" t="s">
        <v>34</v>
      </c>
      <c r="R100" s="13" t="s">
        <v>34</v>
      </c>
      <c r="S100" s="13" t="s">
        <v>34</v>
      </c>
      <c r="T100" s="13" t="s">
        <v>34</v>
      </c>
      <c r="U100" s="13" t="s">
        <v>34</v>
      </c>
      <c r="V100" s="15">
        <v>0.40841887728989018</v>
      </c>
      <c r="W100" s="16" t="s">
        <v>34</v>
      </c>
      <c r="X100" s="13" t="s">
        <v>34</v>
      </c>
      <c r="Y100" s="13" t="s">
        <v>35</v>
      </c>
    </row>
    <row r="101" spans="1:25" ht="15" x14ac:dyDescent="0.25">
      <c r="A101" s="71" t="s">
        <v>337</v>
      </c>
      <c r="B101" s="72" t="s">
        <v>338</v>
      </c>
      <c r="C101" s="72" t="s">
        <v>339</v>
      </c>
      <c r="D101" s="13" t="s">
        <v>34</v>
      </c>
      <c r="E101" s="14">
        <v>22996880.567945853</v>
      </c>
      <c r="F101" s="13" t="s">
        <v>34</v>
      </c>
      <c r="G101" s="13" t="s">
        <v>34</v>
      </c>
      <c r="H101" s="13" t="s">
        <v>38</v>
      </c>
      <c r="I101" s="13">
        <v>3</v>
      </c>
      <c r="J101" s="13">
        <v>2</v>
      </c>
      <c r="K101" s="13">
        <v>2</v>
      </c>
      <c r="L101" s="13">
        <v>2</v>
      </c>
      <c r="M101" s="13" t="s">
        <v>32</v>
      </c>
      <c r="N101" s="13">
        <v>2</v>
      </c>
      <c r="O101" s="13" t="s">
        <v>175</v>
      </c>
      <c r="P101" s="13" t="s">
        <v>32</v>
      </c>
      <c r="Q101" s="13" t="s">
        <v>34</v>
      </c>
      <c r="R101" s="13" t="s">
        <v>34</v>
      </c>
      <c r="S101" s="13" t="s">
        <v>28</v>
      </c>
      <c r="T101" s="13" t="s">
        <v>34</v>
      </c>
      <c r="U101" s="13" t="s">
        <v>34</v>
      </c>
      <c r="V101" s="15">
        <v>0.38602107713988115</v>
      </c>
      <c r="W101" s="16" t="s">
        <v>34</v>
      </c>
      <c r="X101" s="13" t="s">
        <v>34</v>
      </c>
      <c r="Y101" s="13" t="s">
        <v>35</v>
      </c>
    </row>
    <row r="102" spans="1:25" ht="15" x14ac:dyDescent="0.25">
      <c r="A102" s="71" t="s">
        <v>340</v>
      </c>
      <c r="B102" s="72" t="s">
        <v>341</v>
      </c>
      <c r="C102" s="72"/>
      <c r="D102" s="13" t="s">
        <v>28</v>
      </c>
      <c r="E102" s="14">
        <v>32925479.533870477</v>
      </c>
      <c r="F102" s="13" t="s">
        <v>28</v>
      </c>
      <c r="G102" s="13" t="s">
        <v>28</v>
      </c>
      <c r="H102" s="13" t="s">
        <v>38</v>
      </c>
      <c r="I102" s="13">
        <v>3</v>
      </c>
      <c r="J102" s="13">
        <v>2</v>
      </c>
      <c r="K102" s="13">
        <v>2</v>
      </c>
      <c r="L102" s="13">
        <v>2</v>
      </c>
      <c r="M102" s="13" t="s">
        <v>32</v>
      </c>
      <c r="N102" s="13">
        <v>2</v>
      </c>
      <c r="O102" s="13" t="s">
        <v>134</v>
      </c>
      <c r="P102" s="13" t="s">
        <v>32</v>
      </c>
      <c r="Q102" s="13" t="s">
        <v>28</v>
      </c>
      <c r="R102" s="13" t="s">
        <v>28</v>
      </c>
      <c r="S102" s="13" t="s">
        <v>28</v>
      </c>
      <c r="T102" s="13" t="s">
        <v>33</v>
      </c>
      <c r="U102" s="13" t="s">
        <v>34</v>
      </c>
      <c r="V102" s="15">
        <v>0.13622034647921782</v>
      </c>
      <c r="W102" s="16" t="s">
        <v>34</v>
      </c>
      <c r="X102" s="13" t="s">
        <v>34</v>
      </c>
      <c r="Y102" s="13" t="s">
        <v>35</v>
      </c>
    </row>
    <row r="103" spans="1:25" ht="15" x14ac:dyDescent="0.25">
      <c r="A103" s="71" t="s">
        <v>342</v>
      </c>
      <c r="B103" s="72" t="s">
        <v>343</v>
      </c>
      <c r="C103" s="72"/>
      <c r="D103" s="13" t="s">
        <v>34</v>
      </c>
      <c r="E103" s="14">
        <v>40395926.489571609</v>
      </c>
      <c r="F103" s="13" t="s">
        <v>34</v>
      </c>
      <c r="G103" s="13" t="s">
        <v>34</v>
      </c>
      <c r="H103" s="13" t="s">
        <v>38</v>
      </c>
      <c r="I103" s="13">
        <v>3</v>
      </c>
      <c r="J103" s="13">
        <v>2</v>
      </c>
      <c r="K103" s="13">
        <v>2</v>
      </c>
      <c r="L103" s="13">
        <v>2</v>
      </c>
      <c r="M103" s="13" t="s">
        <v>32</v>
      </c>
      <c r="N103" s="13">
        <v>2</v>
      </c>
      <c r="O103" s="13" t="s">
        <v>42</v>
      </c>
      <c r="P103" s="13" t="s">
        <v>32</v>
      </c>
      <c r="Q103" s="13" t="s">
        <v>28</v>
      </c>
      <c r="R103" s="13" t="s">
        <v>34</v>
      </c>
      <c r="S103" s="13" t="s">
        <v>34</v>
      </c>
      <c r="T103" s="13" t="s">
        <v>34</v>
      </c>
      <c r="U103" s="13" t="s">
        <v>34</v>
      </c>
      <c r="V103" s="15">
        <v>0.16299755653085979</v>
      </c>
      <c r="W103" s="16" t="s">
        <v>34</v>
      </c>
      <c r="X103" s="13" t="s">
        <v>34</v>
      </c>
      <c r="Y103" s="13" t="s">
        <v>35</v>
      </c>
    </row>
    <row r="104" spans="1:25" ht="15" x14ac:dyDescent="0.25">
      <c r="A104" s="71" t="s">
        <v>344</v>
      </c>
      <c r="B104" s="72" t="s">
        <v>345</v>
      </c>
      <c r="C104" s="72" t="s">
        <v>346</v>
      </c>
      <c r="D104" s="13" t="s">
        <v>28</v>
      </c>
      <c r="E104" s="14">
        <v>216008.93171205354</v>
      </c>
      <c r="F104" s="13" t="s">
        <v>28</v>
      </c>
      <c r="G104" s="13" t="s">
        <v>28</v>
      </c>
      <c r="H104" s="13" t="s">
        <v>38</v>
      </c>
      <c r="I104" s="13">
        <v>3</v>
      </c>
      <c r="J104" s="13">
        <v>2</v>
      </c>
      <c r="K104" s="13">
        <v>2</v>
      </c>
      <c r="L104" s="13">
        <v>2</v>
      </c>
      <c r="M104" s="13" t="s">
        <v>30</v>
      </c>
      <c r="N104" s="13">
        <v>1</v>
      </c>
      <c r="O104" s="13" t="s">
        <v>347</v>
      </c>
      <c r="P104" s="13" t="s">
        <v>32</v>
      </c>
      <c r="Q104" s="13" t="s">
        <v>28</v>
      </c>
      <c r="R104" s="13" t="s">
        <v>28</v>
      </c>
      <c r="S104" s="13" t="s">
        <v>28</v>
      </c>
      <c r="T104" s="13" t="s">
        <v>33</v>
      </c>
      <c r="U104" s="13" t="s">
        <v>34</v>
      </c>
      <c r="V104" s="15">
        <v>0.14634146341463414</v>
      </c>
      <c r="W104" s="16" t="s">
        <v>34</v>
      </c>
      <c r="X104" s="13" t="s">
        <v>52</v>
      </c>
      <c r="Y104" s="13" t="s">
        <v>35</v>
      </c>
    </row>
    <row r="105" spans="1:25" ht="15" x14ac:dyDescent="0.25">
      <c r="A105" s="71" t="s">
        <v>348</v>
      </c>
      <c r="B105" s="72" t="s">
        <v>349</v>
      </c>
      <c r="C105" s="72" t="s">
        <v>350</v>
      </c>
      <c r="D105" s="13" t="s">
        <v>28</v>
      </c>
      <c r="E105" s="14">
        <v>641011.54790459271</v>
      </c>
      <c r="F105" s="13" t="s">
        <v>34</v>
      </c>
      <c r="G105" s="13" t="s">
        <v>28</v>
      </c>
      <c r="H105" s="13" t="s">
        <v>29</v>
      </c>
      <c r="I105" s="13">
        <v>3</v>
      </c>
      <c r="J105" s="13">
        <v>2</v>
      </c>
      <c r="K105" s="13">
        <v>2</v>
      </c>
      <c r="L105" s="13">
        <v>2</v>
      </c>
      <c r="M105" s="13" t="s">
        <v>30</v>
      </c>
      <c r="N105" s="13">
        <v>1</v>
      </c>
      <c r="O105" s="13" t="s">
        <v>351</v>
      </c>
      <c r="P105" s="13" t="s">
        <v>32</v>
      </c>
      <c r="Q105" s="13" t="s">
        <v>28</v>
      </c>
      <c r="R105" s="13" t="s">
        <v>34</v>
      </c>
      <c r="S105" s="13" t="s">
        <v>28</v>
      </c>
      <c r="T105" s="13" t="s">
        <v>34</v>
      </c>
      <c r="U105" s="13" t="s">
        <v>34</v>
      </c>
      <c r="V105" s="15">
        <v>2.0833333333333332E-2</v>
      </c>
      <c r="W105" s="16" t="s">
        <v>28</v>
      </c>
      <c r="X105" s="13" t="s">
        <v>34</v>
      </c>
      <c r="Y105" s="13" t="s">
        <v>35</v>
      </c>
    </row>
    <row r="106" spans="1:25" ht="15" x14ac:dyDescent="0.25">
      <c r="A106" s="71" t="s">
        <v>352</v>
      </c>
      <c r="B106" s="72" t="s">
        <v>353</v>
      </c>
      <c r="C106" s="72"/>
      <c r="D106" s="13" t="s">
        <v>34</v>
      </c>
      <c r="E106" s="14">
        <v>1246124.7014026276</v>
      </c>
      <c r="F106" s="13" t="s">
        <v>34</v>
      </c>
      <c r="G106" s="13" t="s">
        <v>34</v>
      </c>
      <c r="H106" s="13" t="s">
        <v>131</v>
      </c>
      <c r="I106" s="13">
        <v>3</v>
      </c>
      <c r="J106" s="13">
        <v>1</v>
      </c>
      <c r="K106" s="13">
        <v>2</v>
      </c>
      <c r="L106" s="13">
        <v>2</v>
      </c>
      <c r="M106" s="13" t="s">
        <v>32</v>
      </c>
      <c r="N106" s="13">
        <v>2</v>
      </c>
      <c r="O106" s="13" t="s">
        <v>51</v>
      </c>
      <c r="P106" s="13"/>
      <c r="Q106" s="13" t="s">
        <v>34</v>
      </c>
      <c r="R106" s="13" t="s">
        <v>34</v>
      </c>
      <c r="S106" s="13" t="s">
        <v>28</v>
      </c>
      <c r="T106" s="13" t="s">
        <v>34</v>
      </c>
      <c r="U106" s="13" t="s">
        <v>34</v>
      </c>
      <c r="V106" s="15">
        <v>0.64897215716887846</v>
      </c>
      <c r="W106" s="16" t="s">
        <v>34</v>
      </c>
      <c r="X106" s="13" t="s">
        <v>52</v>
      </c>
      <c r="Y106" s="13" t="s">
        <v>83</v>
      </c>
    </row>
    <row r="107" spans="1:25" ht="15" x14ac:dyDescent="0.25">
      <c r="A107" s="71" t="s">
        <v>354</v>
      </c>
      <c r="B107" s="72" t="s">
        <v>355</v>
      </c>
      <c r="C107" s="72"/>
      <c r="D107" s="13" t="s">
        <v>34</v>
      </c>
      <c r="E107" s="14">
        <v>3495524.1340673734</v>
      </c>
      <c r="F107" s="13" t="s">
        <v>34</v>
      </c>
      <c r="G107" s="13" t="s">
        <v>34</v>
      </c>
      <c r="H107" s="13" t="s">
        <v>131</v>
      </c>
      <c r="I107" s="13">
        <v>3</v>
      </c>
      <c r="J107" s="13">
        <v>1</v>
      </c>
      <c r="K107" s="13">
        <v>2</v>
      </c>
      <c r="L107" s="13">
        <v>2</v>
      </c>
      <c r="M107" s="13" t="s">
        <v>30</v>
      </c>
      <c r="N107" s="13">
        <v>1</v>
      </c>
      <c r="O107" s="13" t="s">
        <v>356</v>
      </c>
      <c r="P107" s="13" t="s">
        <v>32</v>
      </c>
      <c r="Q107" s="13" t="s">
        <v>34</v>
      </c>
      <c r="R107" s="13" t="s">
        <v>34</v>
      </c>
      <c r="S107" s="13" t="s">
        <v>34</v>
      </c>
      <c r="T107" s="13" t="s">
        <v>34</v>
      </c>
      <c r="U107" s="13" t="s">
        <v>34</v>
      </c>
      <c r="V107" s="15">
        <v>0.31434849744625254</v>
      </c>
      <c r="W107" s="16" t="s">
        <v>34</v>
      </c>
      <c r="X107" s="13" t="s">
        <v>28</v>
      </c>
      <c r="Y107" s="13" t="s">
        <v>83</v>
      </c>
    </row>
    <row r="108" spans="1:25" ht="15" x14ac:dyDescent="0.25">
      <c r="A108" s="71" t="s">
        <v>357</v>
      </c>
      <c r="B108" s="72" t="s">
        <v>358</v>
      </c>
      <c r="C108" s="72"/>
      <c r="D108" s="13" t="s">
        <v>34</v>
      </c>
      <c r="E108" s="14">
        <v>3230041.0082686343</v>
      </c>
      <c r="F108" s="13" t="s">
        <v>34</v>
      </c>
      <c r="G108" s="13" t="s">
        <v>28</v>
      </c>
      <c r="H108" s="13" t="s">
        <v>131</v>
      </c>
      <c r="I108" s="13">
        <v>3</v>
      </c>
      <c r="J108" s="13">
        <v>1</v>
      </c>
      <c r="K108" s="13">
        <v>2</v>
      </c>
      <c r="L108" s="13">
        <v>2</v>
      </c>
      <c r="M108" s="13" t="s">
        <v>30</v>
      </c>
      <c r="N108" s="13">
        <v>1</v>
      </c>
      <c r="O108" s="13" t="s">
        <v>359</v>
      </c>
      <c r="P108" s="13" t="s">
        <v>32</v>
      </c>
      <c r="Q108" s="13" t="s">
        <v>28</v>
      </c>
      <c r="R108" s="13" t="s">
        <v>34</v>
      </c>
      <c r="S108" s="13" t="s">
        <v>28</v>
      </c>
      <c r="T108" s="13" t="s">
        <v>34</v>
      </c>
      <c r="U108" s="13" t="s">
        <v>34</v>
      </c>
      <c r="V108" s="15">
        <v>0.23333906366397342</v>
      </c>
      <c r="W108" s="16" t="s">
        <v>34</v>
      </c>
      <c r="X108" s="13" t="s">
        <v>28</v>
      </c>
      <c r="Y108" s="13" t="s">
        <v>83</v>
      </c>
    </row>
    <row r="109" spans="1:25" ht="15" x14ac:dyDescent="0.25">
      <c r="A109" s="71" t="s">
        <v>360</v>
      </c>
      <c r="B109" s="72" t="s">
        <v>361</v>
      </c>
      <c r="C109" s="72" t="s">
        <v>361</v>
      </c>
      <c r="D109" s="13" t="s">
        <v>34</v>
      </c>
      <c r="E109" s="14">
        <v>14141666.812487073</v>
      </c>
      <c r="F109" s="13" t="s">
        <v>34</v>
      </c>
      <c r="G109" s="13" t="s">
        <v>34</v>
      </c>
      <c r="H109" s="13" t="s">
        <v>128</v>
      </c>
      <c r="I109" s="13">
        <v>3</v>
      </c>
      <c r="J109" s="13">
        <v>1</v>
      </c>
      <c r="K109" s="13">
        <v>2</v>
      </c>
      <c r="L109" s="13">
        <v>2</v>
      </c>
      <c r="M109" s="13" t="s">
        <v>32</v>
      </c>
      <c r="N109" s="13">
        <v>2</v>
      </c>
      <c r="O109" s="13" t="s">
        <v>171</v>
      </c>
      <c r="P109" s="13" t="s">
        <v>34</v>
      </c>
      <c r="Q109" s="13" t="s">
        <v>28</v>
      </c>
      <c r="R109" s="13" t="s">
        <v>34</v>
      </c>
      <c r="S109" s="13" t="s">
        <v>28</v>
      </c>
      <c r="T109" s="13" t="s">
        <v>34</v>
      </c>
      <c r="U109" s="13" t="s">
        <v>34</v>
      </c>
      <c r="V109" s="15">
        <v>0.13119533527696792</v>
      </c>
      <c r="W109" s="16" t="s">
        <v>34</v>
      </c>
      <c r="X109" s="13" t="s">
        <v>28</v>
      </c>
      <c r="Y109" s="13" t="s">
        <v>83</v>
      </c>
    </row>
    <row r="110" spans="1:25" ht="15" x14ac:dyDescent="0.25">
      <c r="A110" s="71" t="s">
        <v>362</v>
      </c>
      <c r="B110" s="72" t="s">
        <v>363</v>
      </c>
      <c r="C110" s="72" t="s">
        <v>364</v>
      </c>
      <c r="D110" s="13" t="s">
        <v>34</v>
      </c>
      <c r="E110" s="14">
        <v>1665322.076253555</v>
      </c>
      <c r="F110" s="13" t="s">
        <v>34</v>
      </c>
      <c r="G110" s="13" t="s">
        <v>34</v>
      </c>
      <c r="H110" s="13" t="s">
        <v>29</v>
      </c>
      <c r="I110" s="13">
        <v>3</v>
      </c>
      <c r="J110" s="13">
        <v>2</v>
      </c>
      <c r="K110" s="13">
        <v>2</v>
      </c>
      <c r="L110" s="13">
        <v>2</v>
      </c>
      <c r="M110" s="13" t="s">
        <v>30</v>
      </c>
      <c r="N110" s="13">
        <v>1</v>
      </c>
      <c r="O110" s="13" t="s">
        <v>365</v>
      </c>
      <c r="P110" s="13" t="s">
        <v>32</v>
      </c>
      <c r="Q110" s="13" t="s">
        <v>34</v>
      </c>
      <c r="R110" s="13" t="s">
        <v>34</v>
      </c>
      <c r="S110" s="13" t="s">
        <v>28</v>
      </c>
      <c r="T110" s="13" t="s">
        <v>34</v>
      </c>
      <c r="U110" s="13" t="s">
        <v>34</v>
      </c>
      <c r="V110" s="15">
        <v>0.44042553191489364</v>
      </c>
      <c r="W110" s="16" t="s">
        <v>34</v>
      </c>
      <c r="X110" s="13" t="s">
        <v>34</v>
      </c>
      <c r="Y110" s="13" t="s">
        <v>35</v>
      </c>
    </row>
    <row r="111" spans="1:25" ht="15" x14ac:dyDescent="0.25">
      <c r="A111" s="71" t="s">
        <v>366</v>
      </c>
      <c r="B111" s="72" t="s">
        <v>367</v>
      </c>
      <c r="C111" s="72" t="s">
        <v>368</v>
      </c>
      <c r="D111" s="13" t="s">
        <v>34</v>
      </c>
      <c r="E111" s="14">
        <v>5140453.708390397</v>
      </c>
      <c r="F111" s="13" t="s">
        <v>34</v>
      </c>
      <c r="G111" s="13" t="s">
        <v>34</v>
      </c>
      <c r="H111" s="13" t="s">
        <v>29</v>
      </c>
      <c r="I111" s="13">
        <v>3</v>
      </c>
      <c r="J111" s="13">
        <v>2</v>
      </c>
      <c r="K111" s="13">
        <v>2</v>
      </c>
      <c r="L111" s="13">
        <v>2</v>
      </c>
      <c r="M111" s="13" t="s">
        <v>30</v>
      </c>
      <c r="N111" s="13">
        <v>1</v>
      </c>
      <c r="O111" s="13" t="s">
        <v>369</v>
      </c>
      <c r="P111" s="13" t="s">
        <v>32</v>
      </c>
      <c r="Q111" s="13" t="s">
        <v>34</v>
      </c>
      <c r="R111" s="13" t="s">
        <v>34</v>
      </c>
      <c r="S111" s="13" t="s">
        <v>28</v>
      </c>
      <c r="T111" s="13" t="s">
        <v>34</v>
      </c>
      <c r="U111" s="13" t="s">
        <v>34</v>
      </c>
      <c r="V111" s="15">
        <v>0.24677202768309059</v>
      </c>
      <c r="W111" s="16" t="s">
        <v>34</v>
      </c>
      <c r="X111" s="13" t="s">
        <v>34</v>
      </c>
      <c r="Y111" s="13" t="s">
        <v>35</v>
      </c>
    </row>
    <row r="112" spans="1:25" ht="15" x14ac:dyDescent="0.25">
      <c r="A112" s="71" t="s">
        <v>370</v>
      </c>
      <c r="B112" s="72" t="s">
        <v>371</v>
      </c>
      <c r="C112" s="72" t="s">
        <v>372</v>
      </c>
      <c r="D112" s="13" t="s">
        <v>28</v>
      </c>
      <c r="E112" s="14">
        <v>-3700834.2956352113</v>
      </c>
      <c r="F112" s="13" t="s">
        <v>28</v>
      </c>
      <c r="G112" s="13" t="s">
        <v>28</v>
      </c>
      <c r="H112" s="13" t="s">
        <v>38</v>
      </c>
      <c r="I112" s="13">
        <v>3</v>
      </c>
      <c r="J112" s="13">
        <v>2</v>
      </c>
      <c r="K112" s="13">
        <v>2</v>
      </c>
      <c r="L112" s="13">
        <v>2</v>
      </c>
      <c r="M112" s="13" t="s">
        <v>32</v>
      </c>
      <c r="N112" s="13">
        <v>2</v>
      </c>
      <c r="O112" s="13" t="s">
        <v>71</v>
      </c>
      <c r="P112" s="13" t="s">
        <v>32</v>
      </c>
      <c r="Q112" s="13" t="s">
        <v>28</v>
      </c>
      <c r="R112" s="13" t="s">
        <v>28</v>
      </c>
      <c r="S112" s="13" t="s">
        <v>28</v>
      </c>
      <c r="T112" s="13" t="s">
        <v>34</v>
      </c>
      <c r="U112" s="13" t="s">
        <v>34</v>
      </c>
      <c r="V112" s="15">
        <v>0.19718309859154928</v>
      </c>
      <c r="W112" s="16" t="s">
        <v>34</v>
      </c>
      <c r="X112" s="13" t="s">
        <v>34</v>
      </c>
      <c r="Y112" s="13" t="s">
        <v>35</v>
      </c>
    </row>
    <row r="113" spans="1:25" ht="15" x14ac:dyDescent="0.25">
      <c r="A113" s="71" t="s">
        <v>373</v>
      </c>
      <c r="B113" s="72" t="s">
        <v>374</v>
      </c>
      <c r="C113" s="72" t="s">
        <v>375</v>
      </c>
      <c r="D113" s="13" t="s">
        <v>28</v>
      </c>
      <c r="E113" s="14">
        <v>31155.204342342084</v>
      </c>
      <c r="F113" s="13" t="s">
        <v>28</v>
      </c>
      <c r="G113" s="13" t="s">
        <v>28</v>
      </c>
      <c r="H113" s="13" t="s">
        <v>29</v>
      </c>
      <c r="I113" s="13">
        <v>3</v>
      </c>
      <c r="J113" s="13">
        <v>2</v>
      </c>
      <c r="K113" s="13">
        <v>2</v>
      </c>
      <c r="L113" s="13">
        <v>2</v>
      </c>
      <c r="M113" s="13" t="s">
        <v>30</v>
      </c>
      <c r="N113" s="13">
        <v>1</v>
      </c>
      <c r="O113" s="13" t="s">
        <v>376</v>
      </c>
      <c r="P113" s="13" t="s">
        <v>32</v>
      </c>
      <c r="Q113" s="13" t="s">
        <v>28</v>
      </c>
      <c r="R113" s="13" t="s">
        <v>28</v>
      </c>
      <c r="S113" s="13" t="s">
        <v>28</v>
      </c>
      <c r="T113" s="13" t="s">
        <v>33</v>
      </c>
      <c r="U113" s="13" t="s">
        <v>34</v>
      </c>
      <c r="V113" s="15">
        <v>2.1276595744680851E-2</v>
      </c>
      <c r="W113" s="16" t="s">
        <v>34</v>
      </c>
      <c r="X113" s="13" t="s">
        <v>52</v>
      </c>
      <c r="Y113" s="13" t="s">
        <v>35</v>
      </c>
    </row>
    <row r="114" spans="1:25" ht="15" x14ac:dyDescent="0.25">
      <c r="A114" s="71" t="s">
        <v>377</v>
      </c>
      <c r="B114" s="72" t="s">
        <v>378</v>
      </c>
      <c r="C114" s="72" t="s">
        <v>379</v>
      </c>
      <c r="D114" s="13" t="s">
        <v>34</v>
      </c>
      <c r="E114" s="14">
        <v>767906.68939538649</v>
      </c>
      <c r="F114" s="13" t="s">
        <v>34</v>
      </c>
      <c r="G114" s="13" t="s">
        <v>34</v>
      </c>
      <c r="H114" s="13" t="s">
        <v>29</v>
      </c>
      <c r="I114" s="13">
        <v>3</v>
      </c>
      <c r="J114" s="13">
        <v>2</v>
      </c>
      <c r="K114" s="13">
        <v>2</v>
      </c>
      <c r="L114" s="13">
        <v>2</v>
      </c>
      <c r="M114" s="13" t="s">
        <v>30</v>
      </c>
      <c r="N114" s="13">
        <v>1</v>
      </c>
      <c r="O114" s="13" t="s">
        <v>380</v>
      </c>
      <c r="P114" s="13" t="s">
        <v>32</v>
      </c>
      <c r="Q114" s="13" t="s">
        <v>28</v>
      </c>
      <c r="R114" s="13" t="s">
        <v>34</v>
      </c>
      <c r="S114" s="13" t="s">
        <v>28</v>
      </c>
      <c r="T114" s="13" t="s">
        <v>34</v>
      </c>
      <c r="U114" s="13" t="s">
        <v>34</v>
      </c>
      <c r="V114" s="15">
        <v>0.13176470588235295</v>
      </c>
      <c r="W114" s="16" t="s">
        <v>34</v>
      </c>
      <c r="X114" s="13" t="s">
        <v>34</v>
      </c>
      <c r="Y114" s="13" t="s">
        <v>35</v>
      </c>
    </row>
    <row r="115" spans="1:25" ht="15" x14ac:dyDescent="0.25">
      <c r="A115" s="71" t="s">
        <v>381</v>
      </c>
      <c r="B115" s="72" t="s">
        <v>382</v>
      </c>
      <c r="C115" s="72"/>
      <c r="D115" s="13" t="s">
        <v>34</v>
      </c>
      <c r="E115" s="14">
        <v>910165.40548498288</v>
      </c>
      <c r="F115" s="13" t="s">
        <v>34</v>
      </c>
      <c r="G115" s="13" t="s">
        <v>34</v>
      </c>
      <c r="H115" s="13" t="s">
        <v>29</v>
      </c>
      <c r="I115" s="13">
        <v>3</v>
      </c>
      <c r="J115" s="13">
        <v>2</v>
      </c>
      <c r="K115" s="13">
        <v>2</v>
      </c>
      <c r="L115" s="13">
        <v>2</v>
      </c>
      <c r="M115" s="13" t="s">
        <v>30</v>
      </c>
      <c r="N115" s="13">
        <v>1</v>
      </c>
      <c r="O115" s="13" t="s">
        <v>383</v>
      </c>
      <c r="P115" s="13" t="s">
        <v>32</v>
      </c>
      <c r="Q115" s="13" t="s">
        <v>28</v>
      </c>
      <c r="R115" s="13" t="s">
        <v>34</v>
      </c>
      <c r="S115" s="13" t="s">
        <v>28</v>
      </c>
      <c r="T115" s="13" t="s">
        <v>34</v>
      </c>
      <c r="U115" s="13" t="s">
        <v>34</v>
      </c>
      <c r="V115" s="15">
        <v>8.0763582966226141E-2</v>
      </c>
      <c r="W115" s="16" t="s">
        <v>34</v>
      </c>
      <c r="X115" s="13" t="s">
        <v>34</v>
      </c>
      <c r="Y115" s="13" t="s">
        <v>35</v>
      </c>
    </row>
    <row r="116" spans="1:25" ht="15" x14ac:dyDescent="0.25">
      <c r="A116" s="71" t="s">
        <v>384</v>
      </c>
      <c r="B116" s="72" t="s">
        <v>385</v>
      </c>
      <c r="C116" s="72"/>
      <c r="D116" s="13" t="s">
        <v>34</v>
      </c>
      <c r="E116" s="14">
        <v>122391977.29626073</v>
      </c>
      <c r="F116" s="13" t="s">
        <v>34</v>
      </c>
      <c r="G116" s="13" t="s">
        <v>34</v>
      </c>
      <c r="H116" s="13" t="s">
        <v>29</v>
      </c>
      <c r="I116" s="13">
        <v>2</v>
      </c>
      <c r="J116" s="13">
        <v>2</v>
      </c>
      <c r="K116" s="13">
        <v>2</v>
      </c>
      <c r="L116" s="13">
        <v>2</v>
      </c>
      <c r="M116" s="13" t="s">
        <v>30</v>
      </c>
      <c r="N116" s="13">
        <v>1</v>
      </c>
      <c r="O116" s="13" t="s">
        <v>87</v>
      </c>
      <c r="P116" s="13" t="s">
        <v>32</v>
      </c>
      <c r="Q116" s="13" t="s">
        <v>28</v>
      </c>
      <c r="R116" s="13" t="s">
        <v>28</v>
      </c>
      <c r="S116" s="13" t="s">
        <v>34</v>
      </c>
      <c r="T116" s="13" t="s">
        <v>34</v>
      </c>
      <c r="U116" s="13" t="s">
        <v>34</v>
      </c>
      <c r="V116" s="15">
        <v>0.19341824964955462</v>
      </c>
      <c r="W116" s="16" t="s">
        <v>34</v>
      </c>
      <c r="X116" s="13" t="s">
        <v>34</v>
      </c>
      <c r="Y116" s="13" t="s">
        <v>34</v>
      </c>
    </row>
    <row r="117" spans="1:25" ht="15" x14ac:dyDescent="0.25">
      <c r="A117" s="71" t="s">
        <v>386</v>
      </c>
      <c r="B117" s="72" t="s">
        <v>387</v>
      </c>
      <c r="C117" s="72" t="s">
        <v>388</v>
      </c>
      <c r="D117" s="13" t="s">
        <v>28</v>
      </c>
      <c r="E117" s="14">
        <v>7735821.0691509303</v>
      </c>
      <c r="F117" s="13" t="s">
        <v>28</v>
      </c>
      <c r="G117" s="13" t="s">
        <v>28</v>
      </c>
      <c r="H117" s="13" t="s">
        <v>38</v>
      </c>
      <c r="I117" s="13">
        <v>3</v>
      </c>
      <c r="J117" s="13">
        <v>2</v>
      </c>
      <c r="K117" s="13">
        <v>2</v>
      </c>
      <c r="L117" s="13">
        <v>2</v>
      </c>
      <c r="M117" s="13" t="s">
        <v>32</v>
      </c>
      <c r="N117" s="13">
        <v>2</v>
      </c>
      <c r="O117" s="13" t="s">
        <v>59</v>
      </c>
      <c r="P117" s="13" t="s">
        <v>32</v>
      </c>
      <c r="Q117" s="13" t="s">
        <v>28</v>
      </c>
      <c r="R117" s="13" t="s">
        <v>28</v>
      </c>
      <c r="S117" s="13" t="s">
        <v>28</v>
      </c>
      <c r="T117" s="13" t="s">
        <v>33</v>
      </c>
      <c r="U117" s="13" t="s">
        <v>28</v>
      </c>
      <c r="V117" s="15">
        <v>0.20201320132013201</v>
      </c>
      <c r="W117" s="16" t="s">
        <v>34</v>
      </c>
      <c r="X117" s="13" t="s">
        <v>34</v>
      </c>
      <c r="Y117" s="13" t="s">
        <v>83</v>
      </c>
    </row>
    <row r="118" spans="1:25" ht="15" x14ac:dyDescent="0.25">
      <c r="A118" s="71" t="s">
        <v>389</v>
      </c>
      <c r="B118" s="72" t="s">
        <v>390</v>
      </c>
      <c r="C118" s="72" t="s">
        <v>391</v>
      </c>
      <c r="D118" s="13" t="s">
        <v>34</v>
      </c>
      <c r="E118" s="14">
        <v>978635.69641253212</v>
      </c>
      <c r="F118" s="13" t="s">
        <v>34</v>
      </c>
      <c r="G118" s="13" t="s">
        <v>34</v>
      </c>
      <c r="H118" s="13" t="s">
        <v>29</v>
      </c>
      <c r="I118" s="13">
        <v>3</v>
      </c>
      <c r="J118" s="13">
        <v>2</v>
      </c>
      <c r="K118" s="13">
        <v>2</v>
      </c>
      <c r="L118" s="13">
        <v>2</v>
      </c>
      <c r="M118" s="13" t="s">
        <v>30</v>
      </c>
      <c r="N118" s="13">
        <v>1</v>
      </c>
      <c r="O118" s="13" t="s">
        <v>392</v>
      </c>
      <c r="P118" s="13" t="s">
        <v>32</v>
      </c>
      <c r="Q118" s="13" t="s">
        <v>28</v>
      </c>
      <c r="R118" s="13" t="s">
        <v>34</v>
      </c>
      <c r="S118" s="13" t="s">
        <v>28</v>
      </c>
      <c r="T118" s="13" t="s">
        <v>34</v>
      </c>
      <c r="U118" s="13" t="s">
        <v>34</v>
      </c>
      <c r="V118" s="15">
        <v>7.179487179487179E-2</v>
      </c>
      <c r="W118" s="16" t="s">
        <v>34</v>
      </c>
      <c r="X118" s="13" t="s">
        <v>34</v>
      </c>
      <c r="Y118" s="13" t="s">
        <v>35</v>
      </c>
    </row>
    <row r="119" spans="1:25" ht="15" x14ac:dyDescent="0.25">
      <c r="A119" s="71" t="s">
        <v>393</v>
      </c>
      <c r="B119" s="72" t="s">
        <v>394</v>
      </c>
      <c r="C119" s="72" t="s">
        <v>395</v>
      </c>
      <c r="D119" s="13" t="s">
        <v>34</v>
      </c>
      <c r="E119" s="14">
        <v>5693558.3842210472</v>
      </c>
      <c r="F119" s="13" t="s">
        <v>34</v>
      </c>
      <c r="G119" s="13" t="s">
        <v>34</v>
      </c>
      <c r="H119" s="13" t="s">
        <v>29</v>
      </c>
      <c r="I119" s="13">
        <v>3</v>
      </c>
      <c r="J119" s="13">
        <v>2</v>
      </c>
      <c r="K119" s="13">
        <v>2</v>
      </c>
      <c r="L119" s="13">
        <v>2</v>
      </c>
      <c r="M119" s="13" t="s">
        <v>30</v>
      </c>
      <c r="N119" s="13">
        <v>1</v>
      </c>
      <c r="O119" s="13" t="s">
        <v>396</v>
      </c>
      <c r="P119" s="13" t="s">
        <v>32</v>
      </c>
      <c r="Q119" s="13" t="s">
        <v>34</v>
      </c>
      <c r="R119" s="13" t="s">
        <v>34</v>
      </c>
      <c r="S119" s="13" t="s">
        <v>28</v>
      </c>
      <c r="T119" s="13" t="s">
        <v>34</v>
      </c>
      <c r="U119" s="13" t="s">
        <v>34</v>
      </c>
      <c r="V119" s="15">
        <v>0.27693807898586054</v>
      </c>
      <c r="W119" s="16" t="s">
        <v>34</v>
      </c>
      <c r="X119" s="13" t="s">
        <v>34</v>
      </c>
      <c r="Y119" s="13" t="s">
        <v>35</v>
      </c>
    </row>
    <row r="120" spans="1:25" ht="15" x14ac:dyDescent="0.25">
      <c r="A120" s="71" t="s">
        <v>397</v>
      </c>
      <c r="B120" s="72" t="s">
        <v>398</v>
      </c>
      <c r="C120" s="72"/>
      <c r="D120" s="13" t="s">
        <v>34</v>
      </c>
      <c r="E120" s="14">
        <v>3608802.225649395</v>
      </c>
      <c r="F120" s="13" t="s">
        <v>34</v>
      </c>
      <c r="G120" s="13" t="s">
        <v>34</v>
      </c>
      <c r="H120" s="13" t="s">
        <v>29</v>
      </c>
      <c r="I120" s="13">
        <v>3</v>
      </c>
      <c r="J120" s="13">
        <v>2</v>
      </c>
      <c r="K120" s="13">
        <v>2</v>
      </c>
      <c r="L120" s="13">
        <v>2</v>
      </c>
      <c r="M120" s="13" t="s">
        <v>30</v>
      </c>
      <c r="N120" s="13">
        <v>1</v>
      </c>
      <c r="O120" s="13" t="s">
        <v>399</v>
      </c>
      <c r="P120" s="13" t="s">
        <v>32</v>
      </c>
      <c r="Q120" s="13" t="s">
        <v>34</v>
      </c>
      <c r="R120" s="13" t="s">
        <v>34</v>
      </c>
      <c r="S120" s="13" t="s">
        <v>28</v>
      </c>
      <c r="T120" s="13" t="s">
        <v>34</v>
      </c>
      <c r="U120" s="13" t="s">
        <v>34</v>
      </c>
      <c r="V120" s="15">
        <v>0.25484889490302209</v>
      </c>
      <c r="W120" s="16" t="s">
        <v>34</v>
      </c>
      <c r="X120" s="13" t="s">
        <v>34</v>
      </c>
      <c r="Y120" s="13" t="s">
        <v>35</v>
      </c>
    </row>
    <row r="121" spans="1:25" ht="15" x14ac:dyDescent="0.25">
      <c r="A121" s="71" t="s">
        <v>400</v>
      </c>
      <c r="B121" s="72" t="s">
        <v>401</v>
      </c>
      <c r="C121" s="72" t="s">
        <v>402</v>
      </c>
      <c r="D121" s="13" t="s">
        <v>28</v>
      </c>
      <c r="E121" s="14">
        <v>682875.08143236768</v>
      </c>
      <c r="F121" s="13" t="s">
        <v>34</v>
      </c>
      <c r="G121" s="13" t="s">
        <v>34</v>
      </c>
      <c r="H121" s="13" t="s">
        <v>29</v>
      </c>
      <c r="I121" s="13">
        <v>3</v>
      </c>
      <c r="J121" s="13">
        <v>2</v>
      </c>
      <c r="K121" s="13">
        <v>2</v>
      </c>
      <c r="L121" s="13">
        <v>2</v>
      </c>
      <c r="M121" s="13" t="s">
        <v>30</v>
      </c>
      <c r="N121" s="13">
        <v>1</v>
      </c>
      <c r="O121" s="13" t="s">
        <v>403</v>
      </c>
      <c r="P121" s="13" t="s">
        <v>32</v>
      </c>
      <c r="Q121" s="13" t="s">
        <v>28</v>
      </c>
      <c r="R121" s="13" t="s">
        <v>34</v>
      </c>
      <c r="S121" s="13" t="s">
        <v>28</v>
      </c>
      <c r="T121" s="13" t="s">
        <v>34</v>
      </c>
      <c r="U121" s="13" t="s">
        <v>34</v>
      </c>
      <c r="V121" s="15">
        <v>4.6052631578947366E-2</v>
      </c>
      <c r="W121" s="16" t="s">
        <v>28</v>
      </c>
      <c r="X121" s="13" t="s">
        <v>34</v>
      </c>
      <c r="Y121" s="13" t="s">
        <v>35</v>
      </c>
    </row>
    <row r="122" spans="1:25" ht="15" x14ac:dyDescent="0.25">
      <c r="A122" s="71" t="s">
        <v>404</v>
      </c>
      <c r="B122" s="72" t="s">
        <v>405</v>
      </c>
      <c r="C122" s="72" t="s">
        <v>406</v>
      </c>
      <c r="D122" s="13" t="s">
        <v>28</v>
      </c>
      <c r="E122" s="14">
        <v>3384590.6451436901</v>
      </c>
      <c r="F122" s="13" t="s">
        <v>34</v>
      </c>
      <c r="G122" s="13" t="s">
        <v>28</v>
      </c>
      <c r="H122" s="13" t="s">
        <v>38</v>
      </c>
      <c r="I122" s="13">
        <v>3</v>
      </c>
      <c r="J122" s="13">
        <v>2</v>
      </c>
      <c r="K122" s="13">
        <v>2</v>
      </c>
      <c r="L122" s="13">
        <v>2</v>
      </c>
      <c r="M122" s="13" t="s">
        <v>30</v>
      </c>
      <c r="N122" s="13">
        <v>1</v>
      </c>
      <c r="O122" s="13" t="s">
        <v>407</v>
      </c>
      <c r="P122" s="13" t="s">
        <v>32</v>
      </c>
      <c r="Q122" s="13" t="s">
        <v>28</v>
      </c>
      <c r="R122" s="13" t="s">
        <v>28</v>
      </c>
      <c r="S122" s="13" t="s">
        <v>28</v>
      </c>
      <c r="T122" s="13" t="s">
        <v>34</v>
      </c>
      <c r="U122" s="13" t="s">
        <v>34</v>
      </c>
      <c r="V122" s="15">
        <v>0.1108232011162049</v>
      </c>
      <c r="W122" s="16" t="s">
        <v>34</v>
      </c>
      <c r="X122" s="13" t="s">
        <v>34</v>
      </c>
      <c r="Y122" s="13" t="s">
        <v>35</v>
      </c>
    </row>
    <row r="123" spans="1:25" ht="15" x14ac:dyDescent="0.25">
      <c r="A123" s="71" t="s">
        <v>408</v>
      </c>
      <c r="B123" s="72" t="s">
        <v>409</v>
      </c>
      <c r="C123" s="72"/>
      <c r="D123" s="13" t="s">
        <v>28</v>
      </c>
      <c r="E123" s="14">
        <v>116152.72510303748</v>
      </c>
      <c r="F123" s="13" t="s">
        <v>28</v>
      </c>
      <c r="G123" s="13" t="s">
        <v>28</v>
      </c>
      <c r="H123" s="13" t="s">
        <v>29</v>
      </c>
      <c r="I123" s="13">
        <v>3</v>
      </c>
      <c r="J123" s="13">
        <v>2</v>
      </c>
      <c r="K123" s="13">
        <v>2</v>
      </c>
      <c r="L123" s="13">
        <v>2</v>
      </c>
      <c r="M123" s="13" t="s">
        <v>30</v>
      </c>
      <c r="N123" s="13">
        <v>1</v>
      </c>
      <c r="O123" s="13" t="s">
        <v>226</v>
      </c>
      <c r="P123" s="13" t="s">
        <v>32</v>
      </c>
      <c r="Q123" s="13" t="s">
        <v>28</v>
      </c>
      <c r="R123" s="13" t="s">
        <v>28</v>
      </c>
      <c r="S123" s="13" t="s">
        <v>28</v>
      </c>
      <c r="T123" s="13" t="s">
        <v>33</v>
      </c>
      <c r="U123" s="13" t="s">
        <v>28</v>
      </c>
      <c r="V123" s="15">
        <v>7.4829931972789115E-2</v>
      </c>
      <c r="W123" s="16" t="s">
        <v>28</v>
      </c>
      <c r="X123" s="13" t="s">
        <v>28</v>
      </c>
      <c r="Y123" s="13" t="s">
        <v>28</v>
      </c>
    </row>
    <row r="124" spans="1:25" ht="15" x14ac:dyDescent="0.25">
      <c r="A124" s="71" t="s">
        <v>410</v>
      </c>
      <c r="B124" s="72" t="s">
        <v>411</v>
      </c>
      <c r="C124" s="72" t="s">
        <v>412</v>
      </c>
      <c r="D124" s="13" t="s">
        <v>28</v>
      </c>
      <c r="E124" s="14">
        <v>249615.57050160013</v>
      </c>
      <c r="F124" s="13" t="s">
        <v>28</v>
      </c>
      <c r="G124" s="13" t="s">
        <v>28</v>
      </c>
      <c r="H124" s="13" t="s">
        <v>29</v>
      </c>
      <c r="I124" s="13">
        <v>3</v>
      </c>
      <c r="J124" s="13">
        <v>2</v>
      </c>
      <c r="K124" s="13">
        <v>2</v>
      </c>
      <c r="L124" s="13">
        <v>2</v>
      </c>
      <c r="M124" s="13" t="s">
        <v>30</v>
      </c>
      <c r="N124" s="13">
        <v>1</v>
      </c>
      <c r="O124" s="13" t="s">
        <v>413</v>
      </c>
      <c r="P124" s="13" t="s">
        <v>32</v>
      </c>
      <c r="Q124" s="13" t="s">
        <v>28</v>
      </c>
      <c r="R124" s="13" t="s">
        <v>28</v>
      </c>
      <c r="S124" s="13" t="s">
        <v>28</v>
      </c>
      <c r="T124" s="13" t="s">
        <v>33</v>
      </c>
      <c r="U124" s="13" t="s">
        <v>34</v>
      </c>
      <c r="V124" s="15">
        <v>0.10526315789473684</v>
      </c>
      <c r="W124" s="16" t="s">
        <v>28</v>
      </c>
      <c r="X124" s="13" t="s">
        <v>34</v>
      </c>
      <c r="Y124" s="13" t="s">
        <v>35</v>
      </c>
    </row>
    <row r="125" spans="1:25" ht="15" x14ac:dyDescent="0.25">
      <c r="A125" s="71" t="s">
        <v>414</v>
      </c>
      <c r="B125" s="72" t="s">
        <v>415</v>
      </c>
      <c r="C125" s="72"/>
      <c r="D125" s="13" t="s">
        <v>34</v>
      </c>
      <c r="E125" s="14">
        <v>14227935.213532718</v>
      </c>
      <c r="F125" s="13" t="s">
        <v>34</v>
      </c>
      <c r="G125" s="13" t="s">
        <v>34</v>
      </c>
      <c r="H125" s="13" t="s">
        <v>38</v>
      </c>
      <c r="I125" s="13">
        <v>3</v>
      </c>
      <c r="J125" s="13">
        <v>2</v>
      </c>
      <c r="K125" s="13">
        <v>2</v>
      </c>
      <c r="L125" s="13">
        <v>2</v>
      </c>
      <c r="M125" s="13" t="s">
        <v>32</v>
      </c>
      <c r="N125" s="13">
        <v>2</v>
      </c>
      <c r="O125" s="13" t="s">
        <v>42</v>
      </c>
      <c r="P125" s="13" t="s">
        <v>32</v>
      </c>
      <c r="Q125" s="13" t="s">
        <v>28</v>
      </c>
      <c r="R125" s="13" t="s">
        <v>34</v>
      </c>
      <c r="S125" s="13" t="s">
        <v>34</v>
      </c>
      <c r="T125" s="13" t="s">
        <v>34</v>
      </c>
      <c r="U125" s="13" t="s">
        <v>34</v>
      </c>
      <c r="V125" s="15">
        <v>0.17449953238049884</v>
      </c>
      <c r="W125" s="16" t="s">
        <v>34</v>
      </c>
      <c r="X125" s="13" t="s">
        <v>34</v>
      </c>
      <c r="Y125" s="13" t="s">
        <v>35</v>
      </c>
    </row>
    <row r="126" spans="1:25" ht="15" x14ac:dyDescent="0.25">
      <c r="A126" s="71" t="s">
        <v>416</v>
      </c>
      <c r="B126" s="72" t="s">
        <v>417</v>
      </c>
      <c r="C126" s="72"/>
      <c r="D126" s="13" t="s">
        <v>34</v>
      </c>
      <c r="E126" s="14">
        <v>1985232.0236074005</v>
      </c>
      <c r="F126" s="13" t="s">
        <v>34</v>
      </c>
      <c r="G126" s="13" t="s">
        <v>34</v>
      </c>
      <c r="H126" s="13" t="s">
        <v>29</v>
      </c>
      <c r="I126" s="13">
        <v>3</v>
      </c>
      <c r="J126" s="13">
        <v>2</v>
      </c>
      <c r="K126" s="13">
        <v>2</v>
      </c>
      <c r="L126" s="13">
        <v>2</v>
      </c>
      <c r="M126" s="13" t="s">
        <v>30</v>
      </c>
      <c r="N126" s="13">
        <v>1</v>
      </c>
      <c r="O126" s="13" t="s">
        <v>418</v>
      </c>
      <c r="P126" s="13" t="s">
        <v>32</v>
      </c>
      <c r="Q126" s="13" t="s">
        <v>28</v>
      </c>
      <c r="R126" s="13" t="s">
        <v>34</v>
      </c>
      <c r="S126" s="13" t="s">
        <v>28</v>
      </c>
      <c r="T126" s="13" t="s">
        <v>34</v>
      </c>
      <c r="U126" s="13" t="s">
        <v>34</v>
      </c>
      <c r="V126" s="15">
        <v>9.815950920245399E-2</v>
      </c>
      <c r="W126" s="16" t="s">
        <v>34</v>
      </c>
      <c r="X126" s="13" t="s">
        <v>34</v>
      </c>
      <c r="Y126" s="13" t="s">
        <v>35</v>
      </c>
    </row>
    <row r="127" spans="1:25" ht="15" x14ac:dyDescent="0.25">
      <c r="A127" s="71" t="s">
        <v>419</v>
      </c>
      <c r="B127" s="72" t="s">
        <v>420</v>
      </c>
      <c r="C127" s="72"/>
      <c r="D127" s="13" t="s">
        <v>34</v>
      </c>
      <c r="E127" s="14">
        <v>9489024.9275386948</v>
      </c>
      <c r="F127" s="13" t="s">
        <v>34</v>
      </c>
      <c r="G127" s="13" t="s">
        <v>34</v>
      </c>
      <c r="H127" s="13" t="s">
        <v>38</v>
      </c>
      <c r="I127" s="13">
        <v>3</v>
      </c>
      <c r="J127" s="13">
        <v>2</v>
      </c>
      <c r="K127" s="13">
        <v>2</v>
      </c>
      <c r="L127" s="13">
        <v>2</v>
      </c>
      <c r="M127" s="13" t="s">
        <v>30</v>
      </c>
      <c r="N127" s="13">
        <v>1</v>
      </c>
      <c r="O127" s="13" t="s">
        <v>421</v>
      </c>
      <c r="P127" s="13" t="s">
        <v>32</v>
      </c>
      <c r="Q127" s="13" t="s">
        <v>28</v>
      </c>
      <c r="R127" s="13" t="s">
        <v>34</v>
      </c>
      <c r="S127" s="13" t="s">
        <v>28</v>
      </c>
      <c r="T127" s="13" t="s">
        <v>34</v>
      </c>
      <c r="U127" s="13" t="s">
        <v>34</v>
      </c>
      <c r="V127" s="15">
        <v>0.12849474390516663</v>
      </c>
      <c r="W127" s="16" t="s">
        <v>34</v>
      </c>
      <c r="X127" s="13" t="s">
        <v>34</v>
      </c>
      <c r="Y127" s="13" t="s">
        <v>35</v>
      </c>
    </row>
    <row r="128" spans="1:25" ht="15" x14ac:dyDescent="0.25">
      <c r="A128" s="71" t="s">
        <v>422</v>
      </c>
      <c r="B128" s="72" t="s">
        <v>423</v>
      </c>
      <c r="C128" s="72"/>
      <c r="D128" s="13" t="s">
        <v>28</v>
      </c>
      <c r="E128" s="14">
        <v>608644.47369574988</v>
      </c>
      <c r="F128" s="13" t="s">
        <v>28</v>
      </c>
      <c r="G128" s="13" t="s">
        <v>28</v>
      </c>
      <c r="H128" s="13" t="s">
        <v>38</v>
      </c>
      <c r="I128" s="13">
        <v>3</v>
      </c>
      <c r="J128" s="13">
        <v>2</v>
      </c>
      <c r="K128" s="13">
        <v>2</v>
      </c>
      <c r="L128" s="13">
        <v>2</v>
      </c>
      <c r="M128" s="13" t="s">
        <v>30</v>
      </c>
      <c r="N128" s="13">
        <v>1</v>
      </c>
      <c r="O128" s="13" t="s">
        <v>424</v>
      </c>
      <c r="P128" s="13" t="s">
        <v>32</v>
      </c>
      <c r="Q128" s="13" t="s">
        <v>28</v>
      </c>
      <c r="R128" s="13" t="s">
        <v>28</v>
      </c>
      <c r="S128" s="13" t="s">
        <v>28</v>
      </c>
      <c r="T128" s="13" t="s">
        <v>33</v>
      </c>
      <c r="U128" s="13" t="s">
        <v>34</v>
      </c>
      <c r="V128" s="15">
        <v>0.10581506196377502</v>
      </c>
      <c r="W128" s="16" t="s">
        <v>34</v>
      </c>
      <c r="X128" s="13" t="s">
        <v>52</v>
      </c>
      <c r="Y128" s="13" t="s">
        <v>35</v>
      </c>
    </row>
    <row r="129" spans="1:25" ht="15" x14ac:dyDescent="0.25">
      <c r="A129" s="71" t="s">
        <v>425</v>
      </c>
      <c r="B129" s="72" t="s">
        <v>426</v>
      </c>
      <c r="C129" s="72"/>
      <c r="D129" s="13" t="s">
        <v>34</v>
      </c>
      <c r="E129" s="14">
        <v>292637.48264057538</v>
      </c>
      <c r="F129" s="13" t="s">
        <v>34</v>
      </c>
      <c r="G129" s="13" t="s">
        <v>34</v>
      </c>
      <c r="H129" s="13" t="s">
        <v>131</v>
      </c>
      <c r="I129" s="13">
        <v>3</v>
      </c>
      <c r="J129" s="13">
        <v>1</v>
      </c>
      <c r="K129" s="13">
        <v>2</v>
      </c>
      <c r="L129" s="13">
        <v>2</v>
      </c>
      <c r="M129" s="13" t="s">
        <v>32</v>
      </c>
      <c r="N129" s="13">
        <v>2</v>
      </c>
      <c r="O129" s="13" t="s">
        <v>42</v>
      </c>
      <c r="P129" s="13" t="s">
        <v>32</v>
      </c>
      <c r="Q129" s="13" t="s">
        <v>34</v>
      </c>
      <c r="R129" s="13" t="s">
        <v>34</v>
      </c>
      <c r="S129" s="13" t="s">
        <v>34</v>
      </c>
      <c r="T129" s="13" t="s">
        <v>34</v>
      </c>
      <c r="U129" s="13" t="s">
        <v>34</v>
      </c>
      <c r="V129" s="15">
        <v>0.59583202429573778</v>
      </c>
      <c r="W129" s="16" t="s">
        <v>34</v>
      </c>
      <c r="X129" s="13" t="s">
        <v>52</v>
      </c>
      <c r="Y129" s="13" t="s">
        <v>83</v>
      </c>
    </row>
    <row r="130" spans="1:25" ht="15" x14ac:dyDescent="0.25">
      <c r="A130" s="71" t="s">
        <v>427</v>
      </c>
      <c r="B130" s="72" t="s">
        <v>428</v>
      </c>
      <c r="C130" s="72" t="s">
        <v>429</v>
      </c>
      <c r="D130" s="13" t="s">
        <v>28</v>
      </c>
      <c r="E130" s="14">
        <v>186094.85554927695</v>
      </c>
      <c r="F130" s="13" t="s">
        <v>28</v>
      </c>
      <c r="G130" s="13" t="s">
        <v>28</v>
      </c>
      <c r="H130" s="13" t="s">
        <v>29</v>
      </c>
      <c r="I130" s="13">
        <v>3</v>
      </c>
      <c r="J130" s="13">
        <v>2</v>
      </c>
      <c r="K130" s="13">
        <v>2</v>
      </c>
      <c r="L130" s="13">
        <v>2</v>
      </c>
      <c r="M130" s="13" t="s">
        <v>30</v>
      </c>
      <c r="N130" s="13">
        <v>1</v>
      </c>
      <c r="O130" s="13" t="s">
        <v>430</v>
      </c>
      <c r="P130" s="13" t="s">
        <v>32</v>
      </c>
      <c r="Q130" s="13" t="s">
        <v>28</v>
      </c>
      <c r="R130" s="13" t="s">
        <v>28</v>
      </c>
      <c r="S130" s="13" t="s">
        <v>28</v>
      </c>
      <c r="T130" s="13" t="s">
        <v>33</v>
      </c>
      <c r="U130" s="13" t="s">
        <v>28</v>
      </c>
      <c r="V130" s="15">
        <v>4.1582150101419878E-2</v>
      </c>
      <c r="W130" s="16" t="s">
        <v>34</v>
      </c>
      <c r="X130" s="13" t="s">
        <v>28</v>
      </c>
      <c r="Y130" s="13" t="s">
        <v>83</v>
      </c>
    </row>
    <row r="131" spans="1:25" ht="15" x14ac:dyDescent="0.25">
      <c r="A131" s="71" t="s">
        <v>431</v>
      </c>
      <c r="B131" s="72" t="s">
        <v>432</v>
      </c>
      <c r="C131" s="72" t="s">
        <v>433</v>
      </c>
      <c r="D131" s="13" t="s">
        <v>34</v>
      </c>
      <c r="E131" s="14">
        <v>341313780.03966665</v>
      </c>
      <c r="F131" s="13" t="s">
        <v>34</v>
      </c>
      <c r="G131" s="13" t="s">
        <v>34</v>
      </c>
      <c r="H131" s="13" t="s">
        <v>434</v>
      </c>
      <c r="I131" s="13">
        <v>1</v>
      </c>
      <c r="J131" s="13">
        <v>2</v>
      </c>
      <c r="K131" s="13">
        <v>2</v>
      </c>
      <c r="L131" s="13">
        <v>2</v>
      </c>
      <c r="M131" s="13" t="s">
        <v>32</v>
      </c>
      <c r="N131" s="13">
        <v>2</v>
      </c>
      <c r="O131" s="13" t="s">
        <v>71</v>
      </c>
      <c r="P131" s="13" t="s">
        <v>32</v>
      </c>
      <c r="Q131" s="13" t="s">
        <v>34</v>
      </c>
      <c r="R131" s="13" t="s">
        <v>34</v>
      </c>
      <c r="S131" s="13" t="s">
        <v>34</v>
      </c>
      <c r="T131" s="13" t="s">
        <v>34</v>
      </c>
      <c r="U131" s="13" t="s">
        <v>34</v>
      </c>
      <c r="V131" s="15">
        <v>0.28745427258230938</v>
      </c>
      <c r="W131" s="16" t="s">
        <v>34</v>
      </c>
      <c r="X131" s="13" t="s">
        <v>34</v>
      </c>
      <c r="Y131" s="13" t="s">
        <v>35</v>
      </c>
    </row>
    <row r="132" spans="1:25" ht="15" x14ac:dyDescent="0.25">
      <c r="A132" s="71" t="s">
        <v>435</v>
      </c>
      <c r="B132" s="72" t="s">
        <v>436</v>
      </c>
      <c r="C132" s="72" t="s">
        <v>437</v>
      </c>
      <c r="D132" s="13" t="s">
        <v>28</v>
      </c>
      <c r="E132" s="14">
        <v>25943501.774797402</v>
      </c>
      <c r="F132" s="13" t="s">
        <v>34</v>
      </c>
      <c r="G132" s="13" t="s">
        <v>28</v>
      </c>
      <c r="H132" s="13" t="s">
        <v>38</v>
      </c>
      <c r="I132" s="13">
        <v>3</v>
      </c>
      <c r="J132" s="13">
        <v>2</v>
      </c>
      <c r="K132" s="13">
        <v>2</v>
      </c>
      <c r="L132" s="13">
        <v>2</v>
      </c>
      <c r="M132" s="13" t="s">
        <v>32</v>
      </c>
      <c r="N132" s="13">
        <v>2</v>
      </c>
      <c r="O132" s="13" t="s">
        <v>59</v>
      </c>
      <c r="P132" s="13" t="s">
        <v>32</v>
      </c>
      <c r="Q132" s="13" t="s">
        <v>28</v>
      </c>
      <c r="R132" s="13" t="s">
        <v>28</v>
      </c>
      <c r="S132" s="13" t="s">
        <v>28</v>
      </c>
      <c r="T132" s="13" t="s">
        <v>34</v>
      </c>
      <c r="U132" s="13" t="s">
        <v>34</v>
      </c>
      <c r="V132" s="15">
        <v>0.23267034375174103</v>
      </c>
      <c r="W132" s="16" t="s">
        <v>34</v>
      </c>
      <c r="X132" s="13" t="s">
        <v>34</v>
      </c>
      <c r="Y132" s="13" t="s">
        <v>35</v>
      </c>
    </row>
    <row r="133" spans="1:25" ht="15" x14ac:dyDescent="0.25">
      <c r="A133" s="71" t="s">
        <v>438</v>
      </c>
      <c r="B133" s="72" t="s">
        <v>439</v>
      </c>
      <c r="C133" s="72" t="s">
        <v>440</v>
      </c>
      <c r="D133" s="13" t="s">
        <v>28</v>
      </c>
      <c r="E133" s="14">
        <v>295447.04291414027</v>
      </c>
      <c r="F133" s="13" t="s">
        <v>28</v>
      </c>
      <c r="G133" s="13" t="s">
        <v>28</v>
      </c>
      <c r="H133" s="13" t="s">
        <v>38</v>
      </c>
      <c r="I133" s="13">
        <v>3</v>
      </c>
      <c r="J133" s="13">
        <v>2</v>
      </c>
      <c r="K133" s="13">
        <v>2</v>
      </c>
      <c r="L133" s="13">
        <v>2</v>
      </c>
      <c r="M133" s="13" t="s">
        <v>30</v>
      </c>
      <c r="N133" s="13">
        <v>1</v>
      </c>
      <c r="O133" s="13" t="s">
        <v>441</v>
      </c>
      <c r="P133" s="13" t="s">
        <v>32</v>
      </c>
      <c r="Q133" s="13" t="s">
        <v>28</v>
      </c>
      <c r="R133" s="13" t="s">
        <v>28</v>
      </c>
      <c r="S133" s="13" t="s">
        <v>28</v>
      </c>
      <c r="T133" s="13" t="s">
        <v>33</v>
      </c>
      <c r="U133" s="13" t="s">
        <v>34</v>
      </c>
      <c r="V133" s="15">
        <v>0.11683848797250859</v>
      </c>
      <c r="W133" s="16" t="s">
        <v>34</v>
      </c>
      <c r="X133" s="13" t="s">
        <v>34</v>
      </c>
      <c r="Y133" s="13" t="s">
        <v>35</v>
      </c>
    </row>
    <row r="134" spans="1:25" ht="15" x14ac:dyDescent="0.25">
      <c r="A134" s="71" t="s">
        <v>442</v>
      </c>
      <c r="B134" s="72" t="s">
        <v>443</v>
      </c>
      <c r="C134" s="72" t="s">
        <v>444</v>
      </c>
      <c r="D134" s="13" t="s">
        <v>28</v>
      </c>
      <c r="E134" s="14">
        <v>384670.04480933229</v>
      </c>
      <c r="F134" s="13" t="s">
        <v>28</v>
      </c>
      <c r="G134" s="13" t="s">
        <v>28</v>
      </c>
      <c r="H134" s="13" t="s">
        <v>38</v>
      </c>
      <c r="I134" s="13">
        <v>3</v>
      </c>
      <c r="J134" s="13">
        <v>2</v>
      </c>
      <c r="K134" s="13">
        <v>2</v>
      </c>
      <c r="L134" s="13">
        <v>2</v>
      </c>
      <c r="M134" s="13" t="s">
        <v>32</v>
      </c>
      <c r="N134" s="13">
        <v>2</v>
      </c>
      <c r="O134" s="13" t="s">
        <v>71</v>
      </c>
      <c r="P134" s="13" t="s">
        <v>32</v>
      </c>
      <c r="Q134" s="13" t="s">
        <v>28</v>
      </c>
      <c r="R134" s="13" t="s">
        <v>28</v>
      </c>
      <c r="S134" s="13" t="s">
        <v>28</v>
      </c>
      <c r="T134" s="13" t="s">
        <v>33</v>
      </c>
      <c r="U134" s="13" t="s">
        <v>34</v>
      </c>
      <c r="V134" s="15">
        <v>3.8040537728388897E-2</v>
      </c>
      <c r="W134" s="16" t="s">
        <v>34</v>
      </c>
      <c r="X134" s="13" t="s">
        <v>34</v>
      </c>
      <c r="Y134" s="13" t="s">
        <v>35</v>
      </c>
    </row>
    <row r="135" spans="1:25" ht="15" x14ac:dyDescent="0.25">
      <c r="A135" s="71" t="s">
        <v>445</v>
      </c>
      <c r="B135" s="72" t="s">
        <v>446</v>
      </c>
      <c r="C135" s="72" t="s">
        <v>447</v>
      </c>
      <c r="D135" s="13" t="s">
        <v>34</v>
      </c>
      <c r="E135" s="14">
        <v>1649606.5104311008</v>
      </c>
      <c r="F135" s="13" t="s">
        <v>34</v>
      </c>
      <c r="G135" s="13" t="s">
        <v>34</v>
      </c>
      <c r="H135" s="13" t="s">
        <v>38</v>
      </c>
      <c r="I135" s="13">
        <v>3</v>
      </c>
      <c r="J135" s="13">
        <v>2</v>
      </c>
      <c r="K135" s="13">
        <v>2</v>
      </c>
      <c r="L135" s="13">
        <v>2</v>
      </c>
      <c r="M135" s="13" t="s">
        <v>30</v>
      </c>
      <c r="N135" s="13">
        <v>1</v>
      </c>
      <c r="O135" s="13" t="s">
        <v>448</v>
      </c>
      <c r="P135" s="13" t="s">
        <v>32</v>
      </c>
      <c r="Q135" s="13" t="s">
        <v>34</v>
      </c>
      <c r="R135" s="13" t="s">
        <v>34</v>
      </c>
      <c r="S135" s="13" t="s">
        <v>28</v>
      </c>
      <c r="T135" s="13" t="s">
        <v>34</v>
      </c>
      <c r="U135" s="13" t="s">
        <v>34</v>
      </c>
      <c r="V135" s="15">
        <v>0.27134014682596802</v>
      </c>
      <c r="W135" s="16" t="s">
        <v>34</v>
      </c>
      <c r="X135" s="13" t="s">
        <v>34</v>
      </c>
      <c r="Y135" s="13" t="s">
        <v>35</v>
      </c>
    </row>
    <row r="136" spans="1:25" ht="15" x14ac:dyDescent="0.25">
      <c r="A136" s="71" t="s">
        <v>449</v>
      </c>
      <c r="B136" s="72" t="s">
        <v>450</v>
      </c>
      <c r="C136" s="72" t="s">
        <v>451</v>
      </c>
      <c r="D136" s="13" t="s">
        <v>34</v>
      </c>
      <c r="E136" s="14">
        <v>46942275.934110448</v>
      </c>
      <c r="F136" s="13" t="s">
        <v>34</v>
      </c>
      <c r="G136" s="13" t="s">
        <v>34</v>
      </c>
      <c r="H136" s="13" t="s">
        <v>38</v>
      </c>
      <c r="I136" s="13">
        <v>3</v>
      </c>
      <c r="J136" s="13">
        <v>2</v>
      </c>
      <c r="K136" s="13">
        <v>2</v>
      </c>
      <c r="L136" s="13">
        <v>2</v>
      </c>
      <c r="M136" s="13" t="s">
        <v>30</v>
      </c>
      <c r="N136" s="13">
        <v>1</v>
      </c>
      <c r="O136" s="13" t="s">
        <v>452</v>
      </c>
      <c r="P136" s="13" t="s">
        <v>32</v>
      </c>
      <c r="Q136" s="13" t="s">
        <v>28</v>
      </c>
      <c r="R136" s="13" t="s">
        <v>28</v>
      </c>
      <c r="S136" s="13" t="s">
        <v>34</v>
      </c>
      <c r="T136" s="13" t="s">
        <v>34</v>
      </c>
      <c r="U136" s="13" t="s">
        <v>34</v>
      </c>
      <c r="V136" s="15">
        <v>0.17984284991202487</v>
      </c>
      <c r="W136" s="16" t="s">
        <v>34</v>
      </c>
      <c r="X136" s="13" t="s">
        <v>34</v>
      </c>
      <c r="Y136" s="13" t="s">
        <v>35</v>
      </c>
    </row>
    <row r="137" spans="1:25" ht="15" x14ac:dyDescent="0.25">
      <c r="A137" s="71" t="s">
        <v>453</v>
      </c>
      <c r="B137" s="72" t="s">
        <v>454</v>
      </c>
      <c r="C137" s="72" t="s">
        <v>455</v>
      </c>
      <c r="D137" s="13" t="s">
        <v>34</v>
      </c>
      <c r="E137" s="14">
        <v>11860223.52327566</v>
      </c>
      <c r="F137" s="13" t="s">
        <v>34</v>
      </c>
      <c r="G137" s="13" t="s">
        <v>34</v>
      </c>
      <c r="H137" s="13" t="s">
        <v>161</v>
      </c>
      <c r="I137" s="13">
        <v>3</v>
      </c>
      <c r="J137" s="13">
        <v>2</v>
      </c>
      <c r="K137" s="13">
        <v>1</v>
      </c>
      <c r="L137" s="13">
        <v>2</v>
      </c>
      <c r="M137" s="13" t="s">
        <v>30</v>
      </c>
      <c r="N137" s="13">
        <v>1</v>
      </c>
      <c r="O137" s="13" t="s">
        <v>167</v>
      </c>
      <c r="P137" s="13" t="s">
        <v>34</v>
      </c>
      <c r="Q137" s="13" t="s">
        <v>28</v>
      </c>
      <c r="R137" s="13" t="s">
        <v>34</v>
      </c>
      <c r="S137" s="13" t="s">
        <v>28</v>
      </c>
      <c r="T137" s="13" t="s">
        <v>34</v>
      </c>
      <c r="U137" s="13" t="s">
        <v>34</v>
      </c>
      <c r="V137" s="15">
        <v>0.14698665389909629</v>
      </c>
      <c r="W137" s="16" t="s">
        <v>34</v>
      </c>
      <c r="X137" s="13" t="s">
        <v>34</v>
      </c>
      <c r="Y137" s="13" t="s">
        <v>35</v>
      </c>
    </row>
    <row r="138" spans="1:25" ht="15" x14ac:dyDescent="0.25">
      <c r="A138" s="71" t="s">
        <v>456</v>
      </c>
      <c r="B138" s="72" t="s">
        <v>457</v>
      </c>
      <c r="C138" s="72" t="s">
        <v>458</v>
      </c>
      <c r="D138" s="13" t="s">
        <v>28</v>
      </c>
      <c r="E138" s="14">
        <v>9397005.0092442576</v>
      </c>
      <c r="F138" s="13" t="s">
        <v>34</v>
      </c>
      <c r="G138" s="13" t="s">
        <v>28</v>
      </c>
      <c r="H138" s="13" t="s">
        <v>38</v>
      </c>
      <c r="I138" s="13">
        <v>3</v>
      </c>
      <c r="J138" s="13">
        <v>2</v>
      </c>
      <c r="K138" s="13">
        <v>2</v>
      </c>
      <c r="L138" s="13">
        <v>2</v>
      </c>
      <c r="M138" s="13" t="s">
        <v>30</v>
      </c>
      <c r="N138" s="13">
        <v>1</v>
      </c>
      <c r="O138" s="13" t="s">
        <v>459</v>
      </c>
      <c r="P138" s="13" t="s">
        <v>32</v>
      </c>
      <c r="Q138" s="13" t="s">
        <v>28</v>
      </c>
      <c r="R138" s="13" t="s">
        <v>28</v>
      </c>
      <c r="S138" s="13" t="s">
        <v>28</v>
      </c>
      <c r="T138" s="13" t="s">
        <v>34</v>
      </c>
      <c r="U138" s="13" t="s">
        <v>34</v>
      </c>
      <c r="V138" s="15">
        <v>8.9884541119911732E-2</v>
      </c>
      <c r="W138" s="16" t="s">
        <v>34</v>
      </c>
      <c r="X138" s="13" t="s">
        <v>34</v>
      </c>
      <c r="Y138" s="13" t="s">
        <v>35</v>
      </c>
    </row>
    <row r="139" spans="1:25" ht="15" x14ac:dyDescent="0.25">
      <c r="A139" s="71" t="s">
        <v>460</v>
      </c>
      <c r="B139" s="72" t="s">
        <v>461</v>
      </c>
      <c r="C139" s="72" t="s">
        <v>462</v>
      </c>
      <c r="D139" s="13" t="s">
        <v>34</v>
      </c>
      <c r="E139" s="14">
        <v>598457679.34984004</v>
      </c>
      <c r="F139" s="13" t="s">
        <v>34</v>
      </c>
      <c r="G139" s="13" t="s">
        <v>34</v>
      </c>
      <c r="H139" s="13" t="s">
        <v>434</v>
      </c>
      <c r="I139" s="13">
        <v>1</v>
      </c>
      <c r="J139" s="13">
        <v>2</v>
      </c>
      <c r="K139" s="13">
        <v>2</v>
      </c>
      <c r="L139" s="13">
        <v>2</v>
      </c>
      <c r="M139" s="13" t="s">
        <v>32</v>
      </c>
      <c r="N139" s="13">
        <v>2</v>
      </c>
      <c r="O139" s="13" t="s">
        <v>59</v>
      </c>
      <c r="P139" s="13"/>
      <c r="Q139" s="13" t="s">
        <v>34</v>
      </c>
      <c r="R139" s="13" t="s">
        <v>34</v>
      </c>
      <c r="S139" s="13" t="s">
        <v>34</v>
      </c>
      <c r="T139" s="13" t="s">
        <v>34</v>
      </c>
      <c r="U139" s="13" t="s">
        <v>34</v>
      </c>
      <c r="V139" s="15">
        <v>0.39723030600380405</v>
      </c>
      <c r="W139" s="16" t="s">
        <v>34</v>
      </c>
      <c r="X139" s="13" t="s">
        <v>34</v>
      </c>
      <c r="Y139" s="13" t="s">
        <v>35</v>
      </c>
    </row>
    <row r="140" spans="1:25" ht="15" x14ac:dyDescent="0.25">
      <c r="A140" s="71" t="s">
        <v>463</v>
      </c>
      <c r="B140" s="72" t="s">
        <v>464</v>
      </c>
      <c r="C140" s="72" t="s">
        <v>465</v>
      </c>
      <c r="D140" s="13" t="s">
        <v>34</v>
      </c>
      <c r="E140" s="14">
        <v>4799271.3690818008</v>
      </c>
      <c r="F140" s="13" t="s">
        <v>34</v>
      </c>
      <c r="G140" s="13" t="s">
        <v>34</v>
      </c>
      <c r="H140" s="13" t="s">
        <v>29</v>
      </c>
      <c r="I140" s="13">
        <v>3</v>
      </c>
      <c r="J140" s="13">
        <v>2</v>
      </c>
      <c r="K140" s="13">
        <v>2</v>
      </c>
      <c r="L140" s="13">
        <v>2</v>
      </c>
      <c r="M140" s="13" t="s">
        <v>30</v>
      </c>
      <c r="N140" s="13">
        <v>1</v>
      </c>
      <c r="O140" s="13" t="s">
        <v>466</v>
      </c>
      <c r="P140" s="13" t="s">
        <v>32</v>
      </c>
      <c r="Q140" s="13" t="s">
        <v>34</v>
      </c>
      <c r="R140" s="13" t="s">
        <v>34</v>
      </c>
      <c r="S140" s="13" t="s">
        <v>28</v>
      </c>
      <c r="T140" s="13" t="s">
        <v>34</v>
      </c>
      <c r="U140" s="13" t="s">
        <v>34</v>
      </c>
      <c r="V140" s="15">
        <v>0.2045889101338432</v>
      </c>
      <c r="W140" s="16" t="s">
        <v>34</v>
      </c>
      <c r="X140" s="13" t="s">
        <v>34</v>
      </c>
      <c r="Y140" s="13" t="s">
        <v>35</v>
      </c>
    </row>
    <row r="141" spans="1:25" ht="15" x14ac:dyDescent="0.25">
      <c r="A141" s="71" t="s">
        <v>467</v>
      </c>
      <c r="B141" s="72" t="s">
        <v>468</v>
      </c>
      <c r="C141" s="72" t="s">
        <v>469</v>
      </c>
      <c r="D141" s="13" t="s">
        <v>28</v>
      </c>
      <c r="E141" s="14">
        <v>15981913.540940866</v>
      </c>
      <c r="F141" s="13" t="s">
        <v>28</v>
      </c>
      <c r="G141" s="13" t="s">
        <v>28</v>
      </c>
      <c r="H141" s="13" t="s">
        <v>38</v>
      </c>
      <c r="I141" s="13">
        <v>3</v>
      </c>
      <c r="J141" s="13">
        <v>2</v>
      </c>
      <c r="K141" s="13">
        <v>2</v>
      </c>
      <c r="L141" s="13">
        <v>2</v>
      </c>
      <c r="M141" s="13" t="s">
        <v>32</v>
      </c>
      <c r="N141" s="13">
        <v>2</v>
      </c>
      <c r="O141" s="13" t="s">
        <v>42</v>
      </c>
      <c r="P141" s="13" t="s">
        <v>32</v>
      </c>
      <c r="Q141" s="13" t="s">
        <v>28</v>
      </c>
      <c r="R141" s="13" t="s">
        <v>28</v>
      </c>
      <c r="S141" s="13" t="s">
        <v>28</v>
      </c>
      <c r="T141" s="13" t="s">
        <v>33</v>
      </c>
      <c r="U141" s="13" t="s">
        <v>28</v>
      </c>
      <c r="V141" s="15">
        <v>0.12039065576998818</v>
      </c>
      <c r="W141" s="16" t="s">
        <v>34</v>
      </c>
      <c r="X141" s="13" t="s">
        <v>52</v>
      </c>
      <c r="Y141" s="13" t="s">
        <v>83</v>
      </c>
    </row>
    <row r="142" spans="1:25" ht="15" x14ac:dyDescent="0.25">
      <c r="A142" s="71" t="s">
        <v>470</v>
      </c>
      <c r="B142" s="72" t="s">
        <v>471</v>
      </c>
      <c r="C142" s="72"/>
      <c r="D142" s="13" t="s">
        <v>28</v>
      </c>
      <c r="E142" s="14">
        <v>405342.91989609419</v>
      </c>
      <c r="F142" s="13" t="s">
        <v>28</v>
      </c>
      <c r="G142" s="13" t="s">
        <v>28</v>
      </c>
      <c r="H142" s="13" t="s">
        <v>38</v>
      </c>
      <c r="I142" s="13">
        <v>3</v>
      </c>
      <c r="J142" s="13">
        <v>2</v>
      </c>
      <c r="K142" s="13">
        <v>2</v>
      </c>
      <c r="L142" s="13">
        <v>2</v>
      </c>
      <c r="M142" s="13" t="s">
        <v>30</v>
      </c>
      <c r="N142" s="13">
        <v>1</v>
      </c>
      <c r="O142" s="13" t="s">
        <v>472</v>
      </c>
      <c r="P142" s="13" t="s">
        <v>32</v>
      </c>
      <c r="Q142" s="13" t="s">
        <v>28</v>
      </c>
      <c r="R142" s="13" t="s">
        <v>28</v>
      </c>
      <c r="S142" s="13" t="s">
        <v>28</v>
      </c>
      <c r="T142" s="13" t="s">
        <v>33</v>
      </c>
      <c r="U142" s="13" t="s">
        <v>34</v>
      </c>
      <c r="V142" s="15">
        <v>2.9288702928870293E-2</v>
      </c>
      <c r="W142" s="16" t="s">
        <v>28</v>
      </c>
      <c r="X142" s="13" t="s">
        <v>28</v>
      </c>
      <c r="Y142" s="13" t="s">
        <v>35</v>
      </c>
    </row>
    <row r="143" spans="1:25" ht="15" x14ac:dyDescent="0.25">
      <c r="A143" s="71" t="s">
        <v>473</v>
      </c>
      <c r="B143" s="72" t="s">
        <v>474</v>
      </c>
      <c r="C143" s="72"/>
      <c r="D143" s="13" t="s">
        <v>34</v>
      </c>
      <c r="E143" s="14">
        <v>10673156.021378411</v>
      </c>
      <c r="F143" s="13" t="s">
        <v>34</v>
      </c>
      <c r="G143" s="13" t="s">
        <v>34</v>
      </c>
      <c r="H143" s="13" t="s">
        <v>29</v>
      </c>
      <c r="I143" s="13">
        <v>3</v>
      </c>
      <c r="J143" s="13">
        <v>2</v>
      </c>
      <c r="K143" s="13">
        <v>2</v>
      </c>
      <c r="L143" s="13">
        <v>2</v>
      </c>
      <c r="M143" s="13" t="s">
        <v>32</v>
      </c>
      <c r="N143" s="13">
        <v>2</v>
      </c>
      <c r="O143" s="13" t="s">
        <v>251</v>
      </c>
      <c r="P143" s="13" t="s">
        <v>32</v>
      </c>
      <c r="Q143" s="13" t="s">
        <v>34</v>
      </c>
      <c r="R143" s="13" t="s">
        <v>28</v>
      </c>
      <c r="S143" s="13" t="s">
        <v>28</v>
      </c>
      <c r="T143" s="13" t="s">
        <v>34</v>
      </c>
      <c r="U143" s="13" t="s">
        <v>34</v>
      </c>
      <c r="V143" s="15">
        <v>0.30055628798353645</v>
      </c>
      <c r="W143" s="16" t="s">
        <v>34</v>
      </c>
      <c r="X143" s="13" t="s">
        <v>34</v>
      </c>
      <c r="Y143" s="13" t="s">
        <v>35</v>
      </c>
    </row>
    <row r="144" spans="1:25" ht="15" x14ac:dyDescent="0.25">
      <c r="A144" s="71" t="s">
        <v>475</v>
      </c>
      <c r="B144" s="72" t="s">
        <v>476</v>
      </c>
      <c r="C144" s="72" t="s">
        <v>477</v>
      </c>
      <c r="D144" s="13" t="s">
        <v>28</v>
      </c>
      <c r="E144" s="14">
        <v>-513454.70983313397</v>
      </c>
      <c r="F144" s="13" t="s">
        <v>28</v>
      </c>
      <c r="G144" s="13" t="s">
        <v>28</v>
      </c>
      <c r="H144" s="13" t="s">
        <v>38</v>
      </c>
      <c r="I144" s="13">
        <v>3</v>
      </c>
      <c r="J144" s="13">
        <v>2</v>
      </c>
      <c r="K144" s="13">
        <v>2</v>
      </c>
      <c r="L144" s="13">
        <v>2</v>
      </c>
      <c r="M144" s="13" t="s">
        <v>32</v>
      </c>
      <c r="N144" s="13">
        <v>2</v>
      </c>
      <c r="O144" s="13" t="s">
        <v>71</v>
      </c>
      <c r="P144" s="13" t="s">
        <v>32</v>
      </c>
      <c r="Q144" s="13" t="s">
        <v>28</v>
      </c>
      <c r="R144" s="13" t="s">
        <v>28</v>
      </c>
      <c r="S144" s="13" t="s">
        <v>28</v>
      </c>
      <c r="T144" s="13" t="s">
        <v>33</v>
      </c>
      <c r="U144" s="13" t="s">
        <v>34</v>
      </c>
      <c r="V144" s="15">
        <v>5.0186942766752951E-2</v>
      </c>
      <c r="W144" s="16" t="s">
        <v>34</v>
      </c>
      <c r="X144" s="13" t="s">
        <v>34</v>
      </c>
      <c r="Y144" s="13" t="s">
        <v>35</v>
      </c>
    </row>
    <row r="145" spans="1:25" ht="15" x14ac:dyDescent="0.25">
      <c r="A145" s="71" t="s">
        <v>478</v>
      </c>
      <c r="B145" s="72" t="s">
        <v>479</v>
      </c>
      <c r="C145" s="72"/>
      <c r="D145" s="13" t="s">
        <v>28</v>
      </c>
      <c r="E145" s="14">
        <v>828629.35204989987</v>
      </c>
      <c r="F145" s="13" t="s">
        <v>34</v>
      </c>
      <c r="G145" s="13" t="s">
        <v>28</v>
      </c>
      <c r="H145" s="13" t="s">
        <v>29</v>
      </c>
      <c r="I145" s="13">
        <v>3</v>
      </c>
      <c r="J145" s="13">
        <v>2</v>
      </c>
      <c r="K145" s="13">
        <v>2</v>
      </c>
      <c r="L145" s="13">
        <v>2</v>
      </c>
      <c r="M145" s="13" t="s">
        <v>30</v>
      </c>
      <c r="N145" s="13">
        <v>1</v>
      </c>
      <c r="O145" s="13" t="s">
        <v>480</v>
      </c>
      <c r="P145" s="13" t="s">
        <v>32</v>
      </c>
      <c r="Q145" s="13" t="s">
        <v>28</v>
      </c>
      <c r="R145" s="13" t="s">
        <v>28</v>
      </c>
      <c r="S145" s="13" t="s">
        <v>28</v>
      </c>
      <c r="T145" s="13" t="s">
        <v>34</v>
      </c>
      <c r="U145" s="13" t="s">
        <v>34</v>
      </c>
      <c r="V145" s="15">
        <v>5.6975505857294995E-2</v>
      </c>
      <c r="W145" s="16" t="s">
        <v>34</v>
      </c>
      <c r="X145" s="13" t="s">
        <v>34</v>
      </c>
      <c r="Y145" s="13" t="s">
        <v>35</v>
      </c>
    </row>
    <row r="146" spans="1:25" ht="15" x14ac:dyDescent="0.25">
      <c r="A146" s="71" t="s">
        <v>481</v>
      </c>
      <c r="B146" s="72" t="s">
        <v>482</v>
      </c>
      <c r="C146" s="72"/>
      <c r="D146" s="13" t="s">
        <v>28</v>
      </c>
      <c r="E146" s="14">
        <v>-8757347.2019877639</v>
      </c>
      <c r="F146" s="13" t="s">
        <v>28</v>
      </c>
      <c r="G146" s="13" t="s">
        <v>28</v>
      </c>
      <c r="H146" s="13" t="s">
        <v>38</v>
      </c>
      <c r="I146" s="13">
        <v>3</v>
      </c>
      <c r="J146" s="13">
        <v>2</v>
      </c>
      <c r="K146" s="13">
        <v>2</v>
      </c>
      <c r="L146" s="13">
        <v>2</v>
      </c>
      <c r="M146" s="13" t="s">
        <v>32</v>
      </c>
      <c r="N146" s="13">
        <v>2</v>
      </c>
      <c r="O146" s="13" t="s">
        <v>100</v>
      </c>
      <c r="P146" s="13" t="s">
        <v>32</v>
      </c>
      <c r="Q146" s="13" t="s">
        <v>28</v>
      </c>
      <c r="R146" s="13" t="s">
        <v>28</v>
      </c>
      <c r="S146" s="13" t="s">
        <v>28</v>
      </c>
      <c r="T146" s="13" t="s">
        <v>33</v>
      </c>
      <c r="U146" s="13" t="s">
        <v>34</v>
      </c>
      <c r="V146" s="15">
        <v>0.12000624707168515</v>
      </c>
      <c r="W146" s="16" t="s">
        <v>34</v>
      </c>
      <c r="X146" s="13" t="s">
        <v>34</v>
      </c>
      <c r="Y146" s="13" t="s">
        <v>35</v>
      </c>
    </row>
    <row r="147" spans="1:25" ht="15" x14ac:dyDescent="0.25">
      <c r="A147" s="71" t="s">
        <v>483</v>
      </c>
      <c r="B147" s="72" t="s">
        <v>484</v>
      </c>
      <c r="C147" s="72" t="s">
        <v>485</v>
      </c>
      <c r="D147" s="13" t="s">
        <v>34</v>
      </c>
      <c r="E147" s="14">
        <v>1841077.3620194723</v>
      </c>
      <c r="F147" s="13" t="s">
        <v>34</v>
      </c>
      <c r="G147" s="13" t="s">
        <v>34</v>
      </c>
      <c r="H147" s="13" t="s">
        <v>29</v>
      </c>
      <c r="I147" s="13">
        <v>3</v>
      </c>
      <c r="J147" s="13">
        <v>2</v>
      </c>
      <c r="K147" s="13">
        <v>2</v>
      </c>
      <c r="L147" s="13">
        <v>2</v>
      </c>
      <c r="M147" s="13" t="s">
        <v>30</v>
      </c>
      <c r="N147" s="13">
        <v>1</v>
      </c>
      <c r="O147" s="13" t="s">
        <v>486</v>
      </c>
      <c r="P147" s="13" t="s">
        <v>32</v>
      </c>
      <c r="Q147" s="13" t="s">
        <v>34</v>
      </c>
      <c r="R147" s="13" t="s">
        <v>34</v>
      </c>
      <c r="S147" s="13" t="s">
        <v>28</v>
      </c>
      <c r="T147" s="13" t="s">
        <v>34</v>
      </c>
      <c r="U147" s="13" t="s">
        <v>34</v>
      </c>
      <c r="V147" s="15">
        <v>0.29640084685956247</v>
      </c>
      <c r="W147" s="16" t="s">
        <v>34</v>
      </c>
      <c r="X147" s="13" t="s">
        <v>34</v>
      </c>
      <c r="Y147" s="13" t="s">
        <v>35</v>
      </c>
    </row>
    <row r="148" spans="1:25" ht="15" x14ac:dyDescent="0.25">
      <c r="A148" s="71" t="s">
        <v>487</v>
      </c>
      <c r="B148" s="72" t="s">
        <v>488</v>
      </c>
      <c r="C148" s="72" t="s">
        <v>489</v>
      </c>
      <c r="D148" s="13" t="s">
        <v>34</v>
      </c>
      <c r="E148" s="14">
        <v>7861686.5180018758</v>
      </c>
      <c r="F148" s="13" t="s">
        <v>34</v>
      </c>
      <c r="G148" s="13" t="s">
        <v>34</v>
      </c>
      <c r="H148" s="13" t="s">
        <v>38</v>
      </c>
      <c r="I148" s="13">
        <v>3</v>
      </c>
      <c r="J148" s="13">
        <v>2</v>
      </c>
      <c r="K148" s="13">
        <v>2</v>
      </c>
      <c r="L148" s="13">
        <v>1</v>
      </c>
      <c r="M148" s="13" t="s">
        <v>30</v>
      </c>
      <c r="N148" s="13">
        <v>1</v>
      </c>
      <c r="O148" s="13" t="s">
        <v>490</v>
      </c>
      <c r="P148" s="13" t="s">
        <v>34</v>
      </c>
      <c r="Q148" s="13" t="s">
        <v>34</v>
      </c>
      <c r="R148" s="13" t="s">
        <v>34</v>
      </c>
      <c r="S148" s="13" t="s">
        <v>34</v>
      </c>
      <c r="T148" s="13" t="s">
        <v>34</v>
      </c>
      <c r="U148" s="13" t="s">
        <v>34</v>
      </c>
      <c r="V148" s="15">
        <v>0.48400690158603754</v>
      </c>
      <c r="W148" s="16" t="s">
        <v>34</v>
      </c>
      <c r="X148" s="13" t="s">
        <v>34</v>
      </c>
      <c r="Y148" s="13" t="s">
        <v>35</v>
      </c>
    </row>
    <row r="149" spans="1:25" ht="15" x14ac:dyDescent="0.25">
      <c r="A149" s="71" t="s">
        <v>491</v>
      </c>
      <c r="B149" s="72" t="s">
        <v>492</v>
      </c>
      <c r="C149" s="72" t="s">
        <v>492</v>
      </c>
      <c r="D149" s="13" t="s">
        <v>28</v>
      </c>
      <c r="E149" s="14">
        <v>44738740.178032182</v>
      </c>
      <c r="F149" s="13" t="s">
        <v>34</v>
      </c>
      <c r="G149" s="13" t="s">
        <v>28</v>
      </c>
      <c r="H149" s="13" t="s">
        <v>128</v>
      </c>
      <c r="I149" s="13">
        <v>3</v>
      </c>
      <c r="J149" s="13">
        <v>1</v>
      </c>
      <c r="K149" s="13">
        <v>2</v>
      </c>
      <c r="L149" s="13">
        <v>2</v>
      </c>
      <c r="M149" s="13" t="s">
        <v>30</v>
      </c>
      <c r="N149" s="13">
        <v>1</v>
      </c>
      <c r="O149" s="13" t="s">
        <v>459</v>
      </c>
      <c r="P149" s="13" t="s">
        <v>34</v>
      </c>
      <c r="Q149" s="13" t="s">
        <v>28</v>
      </c>
      <c r="R149" s="13" t="s">
        <v>34</v>
      </c>
      <c r="S149" s="13" t="s">
        <v>28</v>
      </c>
      <c r="T149" s="13" t="s">
        <v>34</v>
      </c>
      <c r="U149" s="13" t="s">
        <v>34</v>
      </c>
      <c r="V149" s="15">
        <v>0</v>
      </c>
      <c r="W149" s="16" t="s">
        <v>28</v>
      </c>
      <c r="X149" s="13" t="s">
        <v>28</v>
      </c>
      <c r="Y149" s="13" t="s">
        <v>83</v>
      </c>
    </row>
    <row r="150" spans="1:25" ht="15" x14ac:dyDescent="0.25">
      <c r="A150" s="71" t="s">
        <v>493</v>
      </c>
      <c r="B150" s="72" t="s">
        <v>494</v>
      </c>
      <c r="C150" s="72"/>
      <c r="D150" s="13" t="s">
        <v>28</v>
      </c>
      <c r="E150" s="14">
        <v>176196.62020577473</v>
      </c>
      <c r="F150" s="13" t="s">
        <v>28</v>
      </c>
      <c r="G150" s="13" t="s">
        <v>28</v>
      </c>
      <c r="H150" s="13" t="s">
        <v>29</v>
      </c>
      <c r="I150" s="13">
        <v>3</v>
      </c>
      <c r="J150" s="13">
        <v>2</v>
      </c>
      <c r="K150" s="13">
        <v>2</v>
      </c>
      <c r="L150" s="13">
        <v>2</v>
      </c>
      <c r="M150" s="13" t="s">
        <v>30</v>
      </c>
      <c r="N150" s="13">
        <v>1</v>
      </c>
      <c r="O150" s="13" t="s">
        <v>108</v>
      </c>
      <c r="P150" s="13" t="s">
        <v>32</v>
      </c>
      <c r="Q150" s="13" t="s">
        <v>28</v>
      </c>
      <c r="R150" s="13" t="s">
        <v>28</v>
      </c>
      <c r="S150" s="13" t="s">
        <v>28</v>
      </c>
      <c r="T150" s="13" t="s">
        <v>33</v>
      </c>
      <c r="U150" s="13" t="s">
        <v>34</v>
      </c>
      <c r="V150" s="15">
        <v>0.14801444043321299</v>
      </c>
      <c r="W150" s="16" t="s">
        <v>34</v>
      </c>
      <c r="X150" s="13" t="s">
        <v>34</v>
      </c>
      <c r="Y150" s="13" t="s">
        <v>35</v>
      </c>
    </row>
    <row r="151" spans="1:25" ht="15" x14ac:dyDescent="0.25">
      <c r="A151" s="71" t="s">
        <v>495</v>
      </c>
      <c r="B151" s="72" t="s">
        <v>496</v>
      </c>
      <c r="C151" s="72" t="s">
        <v>497</v>
      </c>
      <c r="D151" s="13" t="s">
        <v>34</v>
      </c>
      <c r="E151" s="14">
        <v>-17082544.11687753</v>
      </c>
      <c r="F151" s="13" t="s">
        <v>34</v>
      </c>
      <c r="G151" s="13" t="s">
        <v>34</v>
      </c>
      <c r="H151" s="13" t="s">
        <v>38</v>
      </c>
      <c r="I151" s="13">
        <v>3</v>
      </c>
      <c r="J151" s="13">
        <v>2</v>
      </c>
      <c r="K151" s="13">
        <v>2</v>
      </c>
      <c r="L151" s="13">
        <v>2</v>
      </c>
      <c r="M151" s="13" t="s">
        <v>32</v>
      </c>
      <c r="N151" s="13">
        <v>2</v>
      </c>
      <c r="O151" s="13" t="s">
        <v>171</v>
      </c>
      <c r="P151" s="13" t="s">
        <v>32</v>
      </c>
      <c r="Q151" s="13" t="s">
        <v>34</v>
      </c>
      <c r="R151" s="13" t="s">
        <v>34</v>
      </c>
      <c r="S151" s="13" t="s">
        <v>34</v>
      </c>
      <c r="T151" s="13" t="s">
        <v>34</v>
      </c>
      <c r="U151" s="13" t="s">
        <v>34</v>
      </c>
      <c r="V151" s="15">
        <v>0.33309537850336757</v>
      </c>
      <c r="W151" s="16" t="s">
        <v>34</v>
      </c>
      <c r="X151" s="13" t="s">
        <v>52</v>
      </c>
      <c r="Y151" s="13" t="s">
        <v>35</v>
      </c>
    </row>
    <row r="152" spans="1:25" ht="15" x14ac:dyDescent="0.25">
      <c r="A152" s="71" t="s">
        <v>498</v>
      </c>
      <c r="B152" s="72" t="s">
        <v>499</v>
      </c>
      <c r="C152" s="72"/>
      <c r="D152" s="13" t="s">
        <v>34</v>
      </c>
      <c r="E152" s="14">
        <v>415236.46073496295</v>
      </c>
      <c r="F152" s="13" t="s">
        <v>34</v>
      </c>
      <c r="G152" s="13" t="s">
        <v>34</v>
      </c>
      <c r="H152" s="13" t="s">
        <v>38</v>
      </c>
      <c r="I152" s="13">
        <v>3</v>
      </c>
      <c r="J152" s="13">
        <v>2</v>
      </c>
      <c r="K152" s="13">
        <v>2</v>
      </c>
      <c r="L152" s="13">
        <v>2</v>
      </c>
      <c r="M152" s="13" t="s">
        <v>30</v>
      </c>
      <c r="N152" s="13">
        <v>1</v>
      </c>
      <c r="O152" s="13" t="s">
        <v>500</v>
      </c>
      <c r="P152" s="13" t="s">
        <v>32</v>
      </c>
      <c r="Q152" s="13" t="s">
        <v>34</v>
      </c>
      <c r="R152" s="13" t="s">
        <v>34</v>
      </c>
      <c r="S152" s="13" t="s">
        <v>28</v>
      </c>
      <c r="T152" s="13" t="s">
        <v>34</v>
      </c>
      <c r="U152" s="13" t="s">
        <v>34</v>
      </c>
      <c r="V152" s="15">
        <v>0.20523078246655482</v>
      </c>
      <c r="W152" s="16" t="s">
        <v>34</v>
      </c>
      <c r="X152" s="13" t="s">
        <v>34</v>
      </c>
      <c r="Y152" s="13" t="s">
        <v>35</v>
      </c>
    </row>
    <row r="153" spans="1:25" ht="15" x14ac:dyDescent="0.25">
      <c r="A153" s="71" t="s">
        <v>501</v>
      </c>
      <c r="B153" s="72" t="s">
        <v>502</v>
      </c>
      <c r="C153" s="72" t="s">
        <v>503</v>
      </c>
      <c r="D153" s="13" t="s">
        <v>28</v>
      </c>
      <c r="E153" s="14">
        <v>16722541.336805532</v>
      </c>
      <c r="F153" s="13" t="s">
        <v>34</v>
      </c>
      <c r="G153" s="13" t="s">
        <v>28</v>
      </c>
      <c r="H153" s="13" t="s">
        <v>29</v>
      </c>
      <c r="I153" s="13">
        <v>3</v>
      </c>
      <c r="J153" s="13">
        <v>2</v>
      </c>
      <c r="K153" s="13">
        <v>2</v>
      </c>
      <c r="L153" s="13">
        <v>2</v>
      </c>
      <c r="M153" s="13" t="s">
        <v>30</v>
      </c>
      <c r="N153" s="13">
        <v>1</v>
      </c>
      <c r="O153" s="13" t="s">
        <v>504</v>
      </c>
      <c r="P153" s="13" t="s">
        <v>32</v>
      </c>
      <c r="Q153" s="13" t="s">
        <v>28</v>
      </c>
      <c r="R153" s="13" t="s">
        <v>28</v>
      </c>
      <c r="S153" s="13" t="s">
        <v>28</v>
      </c>
      <c r="T153" s="13" t="s">
        <v>34</v>
      </c>
      <c r="U153" s="13" t="s">
        <v>34</v>
      </c>
      <c r="V153" s="15">
        <v>0.20839557043523049</v>
      </c>
      <c r="W153" s="16" t="s">
        <v>34</v>
      </c>
      <c r="X153" s="13" t="s">
        <v>34</v>
      </c>
      <c r="Y153" s="13" t="s">
        <v>35</v>
      </c>
    </row>
    <row r="154" spans="1:25" ht="15" x14ac:dyDescent="0.25">
      <c r="A154" s="71" t="s">
        <v>505</v>
      </c>
      <c r="B154" s="72" t="s">
        <v>506</v>
      </c>
      <c r="C154" s="72" t="s">
        <v>507</v>
      </c>
      <c r="D154" s="13" t="s">
        <v>28</v>
      </c>
      <c r="E154" s="14">
        <v>31163557.87123362</v>
      </c>
      <c r="F154" s="13" t="s">
        <v>34</v>
      </c>
      <c r="G154" s="13" t="s">
        <v>28</v>
      </c>
      <c r="H154" s="13" t="s">
        <v>38</v>
      </c>
      <c r="I154" s="13">
        <v>3</v>
      </c>
      <c r="J154" s="13">
        <v>2</v>
      </c>
      <c r="K154" s="13">
        <v>2</v>
      </c>
      <c r="L154" s="13">
        <v>2</v>
      </c>
      <c r="M154" s="13" t="s">
        <v>32</v>
      </c>
      <c r="N154" s="13">
        <v>2</v>
      </c>
      <c r="O154" s="13" t="s">
        <v>71</v>
      </c>
      <c r="P154" s="13" t="s">
        <v>32</v>
      </c>
      <c r="Q154" s="13" t="s">
        <v>28</v>
      </c>
      <c r="R154" s="13" t="s">
        <v>28</v>
      </c>
      <c r="S154" s="13" t="s">
        <v>28</v>
      </c>
      <c r="T154" s="13" t="s">
        <v>34</v>
      </c>
      <c r="U154" s="13" t="s">
        <v>34</v>
      </c>
      <c r="V154" s="15">
        <v>0.19244025300155285</v>
      </c>
      <c r="W154" s="16" t="s">
        <v>34</v>
      </c>
      <c r="X154" s="13" t="s">
        <v>34</v>
      </c>
      <c r="Y154" s="13" t="s">
        <v>35</v>
      </c>
    </row>
    <row r="155" spans="1:25" ht="15" x14ac:dyDescent="0.25">
      <c r="A155" s="71" t="s">
        <v>508</v>
      </c>
      <c r="B155" s="72" t="s">
        <v>509</v>
      </c>
      <c r="C155" s="72"/>
      <c r="D155" s="13" t="s">
        <v>34</v>
      </c>
      <c r="E155" s="14">
        <v>3193843.1334032724</v>
      </c>
      <c r="F155" s="13" t="s">
        <v>34</v>
      </c>
      <c r="G155" s="13" t="s">
        <v>34</v>
      </c>
      <c r="H155" s="13" t="s">
        <v>29</v>
      </c>
      <c r="I155" s="13">
        <v>3</v>
      </c>
      <c r="J155" s="13">
        <v>2</v>
      </c>
      <c r="K155" s="13">
        <v>2</v>
      </c>
      <c r="L155" s="13">
        <v>2</v>
      </c>
      <c r="M155" s="13" t="s">
        <v>30</v>
      </c>
      <c r="N155" s="13">
        <v>1</v>
      </c>
      <c r="O155" s="13" t="s">
        <v>351</v>
      </c>
      <c r="P155" s="13" t="s">
        <v>32</v>
      </c>
      <c r="Q155" s="13" t="s">
        <v>34</v>
      </c>
      <c r="R155" s="13" t="s">
        <v>34</v>
      </c>
      <c r="S155" s="13" t="s">
        <v>28</v>
      </c>
      <c r="T155" s="13" t="s">
        <v>34</v>
      </c>
      <c r="U155" s="13" t="s">
        <v>34</v>
      </c>
      <c r="V155" s="15">
        <v>0.29182295573893474</v>
      </c>
      <c r="W155" s="16" t="s">
        <v>34</v>
      </c>
      <c r="X155" s="13" t="s">
        <v>34</v>
      </c>
      <c r="Y155" s="13" t="s">
        <v>35</v>
      </c>
    </row>
    <row r="156" spans="1:25" ht="15" x14ac:dyDescent="0.25">
      <c r="A156" s="71" t="s">
        <v>510</v>
      </c>
      <c r="B156" s="72" t="s">
        <v>511</v>
      </c>
      <c r="C156" s="72" t="s">
        <v>512</v>
      </c>
      <c r="D156" s="13" t="s">
        <v>34</v>
      </c>
      <c r="E156" s="14">
        <v>2319069.6285375771</v>
      </c>
      <c r="F156" s="13" t="s">
        <v>34</v>
      </c>
      <c r="G156" s="13" t="s">
        <v>34</v>
      </c>
      <c r="H156" s="13" t="s">
        <v>29</v>
      </c>
      <c r="I156" s="13">
        <v>3</v>
      </c>
      <c r="J156" s="13">
        <v>2</v>
      </c>
      <c r="K156" s="13">
        <v>2</v>
      </c>
      <c r="L156" s="13">
        <v>2</v>
      </c>
      <c r="M156" s="13" t="s">
        <v>30</v>
      </c>
      <c r="N156" s="13">
        <v>1</v>
      </c>
      <c r="O156" s="13" t="s">
        <v>513</v>
      </c>
      <c r="P156" s="13" t="s">
        <v>32</v>
      </c>
      <c r="Q156" s="13" t="s">
        <v>34</v>
      </c>
      <c r="R156" s="13" t="s">
        <v>34</v>
      </c>
      <c r="S156" s="13" t="s">
        <v>28</v>
      </c>
      <c r="T156" s="13" t="s">
        <v>34</v>
      </c>
      <c r="U156" s="13" t="s">
        <v>34</v>
      </c>
      <c r="V156" s="15">
        <v>0.17840531561461795</v>
      </c>
      <c r="W156" s="16" t="s">
        <v>34</v>
      </c>
      <c r="X156" s="13" t="s">
        <v>34</v>
      </c>
      <c r="Y156" s="13" t="s">
        <v>35</v>
      </c>
    </row>
    <row r="157" spans="1:25" ht="15" x14ac:dyDescent="0.25">
      <c r="A157" s="71" t="s">
        <v>514</v>
      </c>
      <c r="B157" s="72" t="s">
        <v>515</v>
      </c>
      <c r="C157" s="72" t="s">
        <v>516</v>
      </c>
      <c r="D157" s="13" t="s">
        <v>28</v>
      </c>
      <c r="E157" s="14">
        <v>1601342.0398749395</v>
      </c>
      <c r="F157" s="13" t="s">
        <v>28</v>
      </c>
      <c r="G157" s="13" t="s">
        <v>28</v>
      </c>
      <c r="H157" s="13" t="s">
        <v>38</v>
      </c>
      <c r="I157" s="13">
        <v>3</v>
      </c>
      <c r="J157" s="13">
        <v>2</v>
      </c>
      <c r="K157" s="13">
        <v>2</v>
      </c>
      <c r="L157" s="13">
        <v>2</v>
      </c>
      <c r="M157" s="13" t="s">
        <v>30</v>
      </c>
      <c r="N157" s="13">
        <v>1</v>
      </c>
      <c r="O157" s="13" t="s">
        <v>517</v>
      </c>
      <c r="P157" s="13" t="s">
        <v>32</v>
      </c>
      <c r="Q157" s="13" t="s">
        <v>28</v>
      </c>
      <c r="R157" s="13" t="s">
        <v>28</v>
      </c>
      <c r="S157" s="13" t="s">
        <v>28</v>
      </c>
      <c r="T157" s="13" t="s">
        <v>33</v>
      </c>
      <c r="U157" s="13" t="s">
        <v>28</v>
      </c>
      <c r="V157" s="15">
        <v>0.11370716510903427</v>
      </c>
      <c r="W157" s="16" t="s">
        <v>34</v>
      </c>
      <c r="X157" s="13" t="s">
        <v>52</v>
      </c>
      <c r="Y157" s="13" t="s">
        <v>83</v>
      </c>
    </row>
    <row r="158" spans="1:25" ht="15" x14ac:dyDescent="0.25">
      <c r="A158" s="71" t="s">
        <v>518</v>
      </c>
      <c r="B158" s="72" t="s">
        <v>519</v>
      </c>
      <c r="C158" s="72" t="s">
        <v>520</v>
      </c>
      <c r="D158" s="13" t="s">
        <v>34</v>
      </c>
      <c r="E158" s="14">
        <v>1687684.3397509153</v>
      </c>
      <c r="F158" s="13" t="s">
        <v>34</v>
      </c>
      <c r="G158" s="13" t="s">
        <v>34</v>
      </c>
      <c r="H158" s="13" t="s">
        <v>29</v>
      </c>
      <c r="I158" s="13">
        <v>3</v>
      </c>
      <c r="J158" s="13">
        <v>2</v>
      </c>
      <c r="K158" s="13">
        <v>2</v>
      </c>
      <c r="L158" s="13">
        <v>2</v>
      </c>
      <c r="M158" s="13" t="s">
        <v>30</v>
      </c>
      <c r="N158" s="13">
        <v>1</v>
      </c>
      <c r="O158" s="13" t="s">
        <v>521</v>
      </c>
      <c r="P158" s="13" t="s">
        <v>32</v>
      </c>
      <c r="Q158" s="13" t="s">
        <v>34</v>
      </c>
      <c r="R158" s="13" t="s">
        <v>34</v>
      </c>
      <c r="S158" s="13" t="s">
        <v>28</v>
      </c>
      <c r="T158" s="13" t="s">
        <v>34</v>
      </c>
      <c r="U158" s="13" t="s">
        <v>34</v>
      </c>
      <c r="V158" s="15">
        <v>0.15161596958174905</v>
      </c>
      <c r="W158" s="16" t="s">
        <v>34</v>
      </c>
      <c r="X158" s="13" t="s">
        <v>34</v>
      </c>
      <c r="Y158" s="13" t="s">
        <v>35</v>
      </c>
    </row>
    <row r="159" spans="1:25" ht="15" x14ac:dyDescent="0.25">
      <c r="A159" s="71" t="s">
        <v>522</v>
      </c>
      <c r="B159" s="72" t="s">
        <v>523</v>
      </c>
      <c r="C159" s="72" t="s">
        <v>524</v>
      </c>
      <c r="D159" s="13" t="s">
        <v>34</v>
      </c>
      <c r="E159" s="14">
        <v>7116849.4041875228</v>
      </c>
      <c r="F159" s="13" t="s">
        <v>34</v>
      </c>
      <c r="G159" s="13" t="s">
        <v>34</v>
      </c>
      <c r="H159" s="13" t="s">
        <v>29</v>
      </c>
      <c r="I159" s="13">
        <v>3</v>
      </c>
      <c r="J159" s="13">
        <v>2</v>
      </c>
      <c r="K159" s="13">
        <v>2</v>
      </c>
      <c r="L159" s="13">
        <v>2</v>
      </c>
      <c r="M159" s="13" t="s">
        <v>30</v>
      </c>
      <c r="N159" s="13">
        <v>1</v>
      </c>
      <c r="O159" s="13" t="s">
        <v>525</v>
      </c>
      <c r="P159" s="13" t="s">
        <v>32</v>
      </c>
      <c r="Q159" s="13" t="s">
        <v>34</v>
      </c>
      <c r="R159" s="13" t="s">
        <v>34</v>
      </c>
      <c r="S159" s="13" t="s">
        <v>28</v>
      </c>
      <c r="T159" s="13" t="s">
        <v>34</v>
      </c>
      <c r="U159" s="13" t="s">
        <v>34</v>
      </c>
      <c r="V159" s="15">
        <v>0.18294794743811754</v>
      </c>
      <c r="W159" s="16" t="s">
        <v>34</v>
      </c>
      <c r="X159" s="13" t="s">
        <v>34</v>
      </c>
      <c r="Y159" s="13" t="s">
        <v>35</v>
      </c>
    </row>
    <row r="160" spans="1:25" ht="15" x14ac:dyDescent="0.25">
      <c r="A160" s="71" t="s">
        <v>526</v>
      </c>
      <c r="B160" s="72" t="s">
        <v>527</v>
      </c>
      <c r="C160" s="72" t="s">
        <v>528</v>
      </c>
      <c r="D160" s="13" t="s">
        <v>34</v>
      </c>
      <c r="E160" s="14">
        <v>8632378.791952258</v>
      </c>
      <c r="F160" s="13" t="s">
        <v>34</v>
      </c>
      <c r="G160" s="13" t="s">
        <v>34</v>
      </c>
      <c r="H160" s="13" t="s">
        <v>38</v>
      </c>
      <c r="I160" s="13">
        <v>3</v>
      </c>
      <c r="J160" s="13">
        <v>2</v>
      </c>
      <c r="K160" s="13">
        <v>2</v>
      </c>
      <c r="L160" s="13">
        <v>2</v>
      </c>
      <c r="M160" s="13" t="s">
        <v>30</v>
      </c>
      <c r="N160" s="13">
        <v>1</v>
      </c>
      <c r="O160" s="13" t="s">
        <v>500</v>
      </c>
      <c r="P160" s="13" t="s">
        <v>32</v>
      </c>
      <c r="Q160" s="13" t="s">
        <v>34</v>
      </c>
      <c r="R160" s="13" t="s">
        <v>34</v>
      </c>
      <c r="S160" s="13" t="s">
        <v>28</v>
      </c>
      <c r="T160" s="13" t="s">
        <v>34</v>
      </c>
      <c r="U160" s="13" t="s">
        <v>34</v>
      </c>
      <c r="V160" s="15">
        <v>0.16689047419219472</v>
      </c>
      <c r="W160" s="16" t="s">
        <v>34</v>
      </c>
      <c r="X160" s="13" t="s">
        <v>34</v>
      </c>
      <c r="Y160" s="13" t="s">
        <v>34</v>
      </c>
    </row>
    <row r="161" spans="1:25" ht="15" x14ac:dyDescent="0.25">
      <c r="A161" s="71" t="s">
        <v>529</v>
      </c>
      <c r="B161" s="72" t="s">
        <v>530</v>
      </c>
      <c r="C161" s="72" t="s">
        <v>531</v>
      </c>
      <c r="D161" s="13" t="s">
        <v>28</v>
      </c>
      <c r="E161" s="14">
        <v>6648447.5128613161</v>
      </c>
      <c r="F161" s="13" t="s">
        <v>28</v>
      </c>
      <c r="G161" s="13" t="s">
        <v>28</v>
      </c>
      <c r="H161" s="13" t="s">
        <v>38</v>
      </c>
      <c r="I161" s="13">
        <v>3</v>
      </c>
      <c r="J161" s="13">
        <v>2</v>
      </c>
      <c r="K161" s="13">
        <v>2</v>
      </c>
      <c r="L161" s="13">
        <v>2</v>
      </c>
      <c r="M161" s="13" t="s">
        <v>30</v>
      </c>
      <c r="N161" s="13">
        <v>1</v>
      </c>
      <c r="O161" s="13" t="s">
        <v>532</v>
      </c>
      <c r="P161" s="13" t="s">
        <v>32</v>
      </c>
      <c r="Q161" s="13" t="s">
        <v>28</v>
      </c>
      <c r="R161" s="13" t="s">
        <v>28</v>
      </c>
      <c r="S161" s="13" t="s">
        <v>28</v>
      </c>
      <c r="T161" s="13" t="s">
        <v>34</v>
      </c>
      <c r="U161" s="13" t="s">
        <v>34</v>
      </c>
      <c r="V161" s="15">
        <v>0.17432120161756209</v>
      </c>
      <c r="W161" s="16" t="s">
        <v>34</v>
      </c>
      <c r="X161" s="13" t="s">
        <v>34</v>
      </c>
      <c r="Y161" s="13" t="s">
        <v>35</v>
      </c>
    </row>
    <row r="162" spans="1:25" ht="15" x14ac:dyDescent="0.25">
      <c r="A162" s="71" t="s">
        <v>533</v>
      </c>
      <c r="B162" s="72" t="s">
        <v>534</v>
      </c>
      <c r="C162" s="72" t="s">
        <v>534</v>
      </c>
      <c r="D162" s="13" t="s">
        <v>34</v>
      </c>
      <c r="E162" s="14">
        <v>21821797.01351089</v>
      </c>
      <c r="F162" s="13" t="s">
        <v>34</v>
      </c>
      <c r="G162" s="13" t="s">
        <v>34</v>
      </c>
      <c r="H162" s="13" t="s">
        <v>29</v>
      </c>
      <c r="I162" s="13">
        <v>3</v>
      </c>
      <c r="J162" s="13">
        <v>2</v>
      </c>
      <c r="K162" s="13">
        <v>2</v>
      </c>
      <c r="L162" s="13">
        <v>2</v>
      </c>
      <c r="M162" s="13" t="s">
        <v>30</v>
      </c>
      <c r="N162" s="13">
        <v>1</v>
      </c>
      <c r="O162" s="13" t="s">
        <v>359</v>
      </c>
      <c r="P162" s="13" t="s">
        <v>32</v>
      </c>
      <c r="Q162" s="13" t="s">
        <v>28</v>
      </c>
      <c r="R162" s="13" t="s">
        <v>34</v>
      </c>
      <c r="S162" s="13" t="s">
        <v>34</v>
      </c>
      <c r="T162" s="13" t="s">
        <v>34</v>
      </c>
      <c r="U162" s="13" t="s">
        <v>34</v>
      </c>
      <c r="V162" s="15">
        <v>0.21592725611908073</v>
      </c>
      <c r="W162" s="16" t="s">
        <v>34</v>
      </c>
      <c r="X162" s="13" t="s">
        <v>34</v>
      </c>
      <c r="Y162" s="13" t="s">
        <v>35</v>
      </c>
    </row>
    <row r="163" spans="1:25" ht="15" x14ac:dyDescent="0.25">
      <c r="A163" s="71" t="s">
        <v>535</v>
      </c>
      <c r="B163" s="72" t="s">
        <v>536</v>
      </c>
      <c r="C163" s="72"/>
      <c r="D163" s="13" t="s">
        <v>34</v>
      </c>
      <c r="E163" s="14">
        <v>-62317034.539089702</v>
      </c>
      <c r="F163" s="13" t="s">
        <v>34</v>
      </c>
      <c r="G163" s="13" t="s">
        <v>34</v>
      </c>
      <c r="H163" s="13" t="s">
        <v>38</v>
      </c>
      <c r="I163" s="13">
        <v>3</v>
      </c>
      <c r="J163" s="13">
        <v>2</v>
      </c>
      <c r="K163" s="13">
        <v>2</v>
      </c>
      <c r="L163" s="13">
        <v>1</v>
      </c>
      <c r="M163" s="13" t="s">
        <v>30</v>
      </c>
      <c r="N163" s="13">
        <v>1</v>
      </c>
      <c r="O163" s="13" t="s">
        <v>87</v>
      </c>
      <c r="P163" s="13" t="s">
        <v>34</v>
      </c>
      <c r="Q163" s="13" t="s">
        <v>34</v>
      </c>
      <c r="R163" s="13" t="s">
        <v>34</v>
      </c>
      <c r="S163" s="13" t="s">
        <v>28</v>
      </c>
      <c r="T163" s="13" t="s">
        <v>34</v>
      </c>
      <c r="U163" s="13" t="s">
        <v>34</v>
      </c>
      <c r="V163" s="15">
        <v>0.67010429186213316</v>
      </c>
      <c r="W163" s="16" t="s">
        <v>34</v>
      </c>
      <c r="X163" s="13" t="s">
        <v>34</v>
      </c>
      <c r="Y163" s="13" t="s">
        <v>35</v>
      </c>
    </row>
    <row r="164" spans="1:25" ht="15" x14ac:dyDescent="0.25">
      <c r="A164" s="71" t="s">
        <v>537</v>
      </c>
      <c r="B164" s="72" t="s">
        <v>538</v>
      </c>
      <c r="C164" s="72" t="s">
        <v>539</v>
      </c>
      <c r="D164" s="13" t="s">
        <v>34</v>
      </c>
      <c r="E164" s="14">
        <v>4661089.6329454584</v>
      </c>
      <c r="F164" s="13" t="s">
        <v>34</v>
      </c>
      <c r="G164" s="13" t="s">
        <v>34</v>
      </c>
      <c r="H164" s="13" t="s">
        <v>29</v>
      </c>
      <c r="I164" s="13">
        <v>3</v>
      </c>
      <c r="J164" s="13">
        <v>2</v>
      </c>
      <c r="K164" s="13">
        <v>2</v>
      </c>
      <c r="L164" s="13">
        <v>2</v>
      </c>
      <c r="M164" s="13" t="s">
        <v>30</v>
      </c>
      <c r="N164" s="13">
        <v>1</v>
      </c>
      <c r="O164" s="13" t="s">
        <v>540</v>
      </c>
      <c r="P164" s="13" t="s">
        <v>32</v>
      </c>
      <c r="Q164" s="13" t="s">
        <v>34</v>
      </c>
      <c r="R164" s="13" t="s">
        <v>34</v>
      </c>
      <c r="S164" s="13" t="s">
        <v>28</v>
      </c>
      <c r="T164" s="13" t="s">
        <v>34</v>
      </c>
      <c r="U164" s="13" t="s">
        <v>34</v>
      </c>
      <c r="V164" s="15">
        <v>0.22760144636400162</v>
      </c>
      <c r="W164" s="16" t="s">
        <v>34</v>
      </c>
      <c r="X164" s="13" t="s">
        <v>34</v>
      </c>
      <c r="Y164" s="13" t="s">
        <v>35</v>
      </c>
    </row>
    <row r="165" spans="1:25" ht="15" x14ac:dyDescent="0.25">
      <c r="A165" s="71" t="s">
        <v>541</v>
      </c>
      <c r="B165" s="72" t="s">
        <v>542</v>
      </c>
      <c r="C165" s="72" t="s">
        <v>543</v>
      </c>
      <c r="D165" s="13" t="s">
        <v>28</v>
      </c>
      <c r="E165" s="14">
        <v>7274406.5803147238</v>
      </c>
      <c r="F165" s="13" t="s">
        <v>28</v>
      </c>
      <c r="G165" s="13" t="s">
        <v>28</v>
      </c>
      <c r="H165" s="13" t="s">
        <v>38</v>
      </c>
      <c r="I165" s="13">
        <v>3</v>
      </c>
      <c r="J165" s="13">
        <v>2</v>
      </c>
      <c r="K165" s="13">
        <v>2</v>
      </c>
      <c r="L165" s="13">
        <v>2</v>
      </c>
      <c r="M165" s="13" t="s">
        <v>32</v>
      </c>
      <c r="N165" s="13">
        <v>2</v>
      </c>
      <c r="O165" s="13" t="s">
        <v>171</v>
      </c>
      <c r="P165" s="13" t="s">
        <v>32</v>
      </c>
      <c r="Q165" s="13" t="s">
        <v>28</v>
      </c>
      <c r="R165" s="13" t="s">
        <v>28</v>
      </c>
      <c r="S165" s="13" t="s">
        <v>28</v>
      </c>
      <c r="T165" s="13" t="s">
        <v>33</v>
      </c>
      <c r="U165" s="13" t="s">
        <v>34</v>
      </c>
      <c r="V165" s="15">
        <v>0.13436033462558661</v>
      </c>
      <c r="W165" s="16" t="s">
        <v>34</v>
      </c>
      <c r="X165" s="13" t="s">
        <v>52</v>
      </c>
      <c r="Y165" s="13" t="s">
        <v>35</v>
      </c>
    </row>
    <row r="166" spans="1:25" ht="15" x14ac:dyDescent="0.25">
      <c r="A166" s="71" t="s">
        <v>544</v>
      </c>
      <c r="B166" s="72" t="s">
        <v>545</v>
      </c>
      <c r="C166" s="72" t="s">
        <v>546</v>
      </c>
      <c r="D166" s="13" t="s">
        <v>34</v>
      </c>
      <c r="E166" s="14">
        <v>1269896.5805417798</v>
      </c>
      <c r="F166" s="13" t="s">
        <v>34</v>
      </c>
      <c r="G166" s="13" t="s">
        <v>34</v>
      </c>
      <c r="H166" s="13" t="s">
        <v>29</v>
      </c>
      <c r="I166" s="13">
        <v>3</v>
      </c>
      <c r="J166" s="13">
        <v>2</v>
      </c>
      <c r="K166" s="13">
        <v>2</v>
      </c>
      <c r="L166" s="13">
        <v>2</v>
      </c>
      <c r="M166" s="13" t="s">
        <v>30</v>
      </c>
      <c r="N166" s="13">
        <v>1</v>
      </c>
      <c r="O166" s="13" t="s">
        <v>547</v>
      </c>
      <c r="P166" s="13" t="s">
        <v>32</v>
      </c>
      <c r="Q166" s="13" t="s">
        <v>34</v>
      </c>
      <c r="R166" s="13" t="s">
        <v>34</v>
      </c>
      <c r="S166" s="13" t="s">
        <v>28</v>
      </c>
      <c r="T166" s="13" t="s">
        <v>34</v>
      </c>
      <c r="U166" s="13" t="s">
        <v>34</v>
      </c>
      <c r="V166" s="15">
        <v>0.20820512820512821</v>
      </c>
      <c r="W166" s="16" t="s">
        <v>34</v>
      </c>
      <c r="X166" s="13" t="s">
        <v>34</v>
      </c>
      <c r="Y166" s="13" t="s">
        <v>35</v>
      </c>
    </row>
    <row r="167" spans="1:25" ht="15" x14ac:dyDescent="0.25">
      <c r="A167" s="71" t="s">
        <v>548</v>
      </c>
      <c r="B167" s="72" t="s">
        <v>549</v>
      </c>
      <c r="C167" s="72" t="s">
        <v>550</v>
      </c>
      <c r="D167" s="13" t="s">
        <v>34</v>
      </c>
      <c r="E167" s="14">
        <v>4398693.4366985345</v>
      </c>
      <c r="F167" s="13" t="s">
        <v>34</v>
      </c>
      <c r="G167" s="13" t="s">
        <v>34</v>
      </c>
      <c r="H167" s="13" t="s">
        <v>38</v>
      </c>
      <c r="I167" s="13">
        <v>3</v>
      </c>
      <c r="J167" s="13">
        <v>2</v>
      </c>
      <c r="K167" s="13">
        <v>2</v>
      </c>
      <c r="L167" s="13">
        <v>2</v>
      </c>
      <c r="M167" s="13" t="s">
        <v>30</v>
      </c>
      <c r="N167" s="13">
        <v>1</v>
      </c>
      <c r="O167" s="13" t="s">
        <v>551</v>
      </c>
      <c r="P167" s="13" t="s">
        <v>32</v>
      </c>
      <c r="Q167" s="13" t="s">
        <v>34</v>
      </c>
      <c r="R167" s="13" t="s">
        <v>34</v>
      </c>
      <c r="S167" s="13" t="s">
        <v>28</v>
      </c>
      <c r="T167" s="13" t="s">
        <v>34</v>
      </c>
      <c r="U167" s="13" t="s">
        <v>34</v>
      </c>
      <c r="V167" s="15">
        <v>0.23014071720381299</v>
      </c>
      <c r="W167" s="16" t="s">
        <v>34</v>
      </c>
      <c r="X167" s="13" t="s">
        <v>34</v>
      </c>
      <c r="Y167" s="13" t="s">
        <v>35</v>
      </c>
    </row>
    <row r="168" spans="1:25" ht="15" x14ac:dyDescent="0.25">
      <c r="A168" s="71" t="s">
        <v>552</v>
      </c>
      <c r="B168" s="72" t="s">
        <v>553</v>
      </c>
      <c r="C168" s="72" t="s">
        <v>554</v>
      </c>
      <c r="D168" s="13" t="s">
        <v>34</v>
      </c>
      <c r="E168" s="14">
        <v>1179245.685897701</v>
      </c>
      <c r="F168" s="13" t="s">
        <v>34</v>
      </c>
      <c r="G168" s="13" t="s">
        <v>34</v>
      </c>
      <c r="H168" s="13" t="s">
        <v>38</v>
      </c>
      <c r="I168" s="13">
        <v>3</v>
      </c>
      <c r="J168" s="13">
        <v>2</v>
      </c>
      <c r="K168" s="13">
        <v>2</v>
      </c>
      <c r="L168" s="13">
        <v>2</v>
      </c>
      <c r="M168" s="13" t="s">
        <v>30</v>
      </c>
      <c r="N168" s="13">
        <v>1</v>
      </c>
      <c r="O168" s="13" t="s">
        <v>555</v>
      </c>
      <c r="P168" s="13" t="s">
        <v>32</v>
      </c>
      <c r="Q168" s="13" t="s">
        <v>34</v>
      </c>
      <c r="R168" s="13" t="s">
        <v>34</v>
      </c>
      <c r="S168" s="13" t="s">
        <v>28</v>
      </c>
      <c r="T168" s="13" t="s">
        <v>34</v>
      </c>
      <c r="U168" s="13" t="s">
        <v>34</v>
      </c>
      <c r="V168" s="15">
        <v>0.29074269623372051</v>
      </c>
      <c r="W168" s="16" t="s">
        <v>34</v>
      </c>
      <c r="X168" s="13" t="s">
        <v>34</v>
      </c>
      <c r="Y168" s="13" t="s">
        <v>35</v>
      </c>
    </row>
    <row r="169" spans="1:25" ht="15" x14ac:dyDescent="0.25">
      <c r="A169" s="71" t="s">
        <v>556</v>
      </c>
      <c r="B169" s="72" t="s">
        <v>557</v>
      </c>
      <c r="C169" s="72" t="s">
        <v>558</v>
      </c>
      <c r="D169" s="13" t="s">
        <v>28</v>
      </c>
      <c r="E169" s="14">
        <v>51379458.220865674</v>
      </c>
      <c r="F169" s="13" t="s">
        <v>34</v>
      </c>
      <c r="G169" s="13" t="s">
        <v>28</v>
      </c>
      <c r="H169" s="13" t="s">
        <v>128</v>
      </c>
      <c r="I169" s="13">
        <v>3</v>
      </c>
      <c r="J169" s="13">
        <v>1</v>
      </c>
      <c r="K169" s="13">
        <v>2</v>
      </c>
      <c r="L169" s="13">
        <v>2</v>
      </c>
      <c r="M169" s="13" t="s">
        <v>30</v>
      </c>
      <c r="N169" s="13">
        <v>1</v>
      </c>
      <c r="O169" s="13" t="s">
        <v>559</v>
      </c>
      <c r="P169" s="13" t="s">
        <v>34</v>
      </c>
      <c r="Q169" s="13" t="s">
        <v>28</v>
      </c>
      <c r="R169" s="13" t="s">
        <v>34</v>
      </c>
      <c r="S169" s="13" t="s">
        <v>28</v>
      </c>
      <c r="T169" s="13" t="s">
        <v>34</v>
      </c>
      <c r="U169" s="13" t="s">
        <v>34</v>
      </c>
      <c r="V169" s="15">
        <v>5.1394653025769715E-3</v>
      </c>
      <c r="W169" s="16" t="s">
        <v>34</v>
      </c>
      <c r="X169" s="13" t="s">
        <v>28</v>
      </c>
      <c r="Y169" s="13" t="s">
        <v>83</v>
      </c>
    </row>
    <row r="170" spans="1:25" ht="15" x14ac:dyDescent="0.25">
      <c r="A170" s="71" t="s">
        <v>560</v>
      </c>
      <c r="B170" s="72" t="s">
        <v>561</v>
      </c>
      <c r="C170" s="72" t="s">
        <v>562</v>
      </c>
      <c r="D170" s="13" t="s">
        <v>34</v>
      </c>
      <c r="E170" s="14">
        <v>299755501.62327653</v>
      </c>
      <c r="F170" s="13" t="s">
        <v>34</v>
      </c>
      <c r="G170" s="13" t="s">
        <v>34</v>
      </c>
      <c r="H170" s="13" t="s">
        <v>434</v>
      </c>
      <c r="I170" s="13">
        <v>1</v>
      </c>
      <c r="J170" s="13">
        <v>2</v>
      </c>
      <c r="K170" s="13">
        <v>2</v>
      </c>
      <c r="L170" s="13">
        <v>2</v>
      </c>
      <c r="M170" s="13" t="s">
        <v>32</v>
      </c>
      <c r="N170" s="13">
        <v>2</v>
      </c>
      <c r="O170" s="13" t="s">
        <v>42</v>
      </c>
      <c r="P170" s="13" t="s">
        <v>32</v>
      </c>
      <c r="Q170" s="13" t="s">
        <v>34</v>
      </c>
      <c r="R170" s="13" t="s">
        <v>34</v>
      </c>
      <c r="S170" s="13" t="s">
        <v>34</v>
      </c>
      <c r="T170" s="13" t="s">
        <v>34</v>
      </c>
      <c r="U170" s="13" t="s">
        <v>34</v>
      </c>
      <c r="V170" s="15">
        <v>0.3501661395115156</v>
      </c>
      <c r="W170" s="16" t="s">
        <v>34</v>
      </c>
      <c r="X170" s="13" t="s">
        <v>34</v>
      </c>
      <c r="Y170" s="13" t="s">
        <v>35</v>
      </c>
    </row>
    <row r="171" spans="1:25" ht="15" x14ac:dyDescent="0.25">
      <c r="A171" s="71" t="s">
        <v>563</v>
      </c>
      <c r="B171" s="72" t="s">
        <v>564</v>
      </c>
      <c r="C171" s="72"/>
      <c r="D171" s="13" t="s">
        <v>28</v>
      </c>
      <c r="E171" s="14">
        <v>350972.56876154622</v>
      </c>
      <c r="F171" s="13" t="s">
        <v>28</v>
      </c>
      <c r="G171" s="13" t="s">
        <v>55</v>
      </c>
      <c r="H171" s="13" t="s">
        <v>38</v>
      </c>
      <c r="I171" s="13">
        <v>3</v>
      </c>
      <c r="J171" s="13">
        <v>2</v>
      </c>
      <c r="K171" s="13">
        <v>2</v>
      </c>
      <c r="L171" s="13">
        <v>2</v>
      </c>
      <c r="M171" s="13" t="s">
        <v>30</v>
      </c>
      <c r="N171" s="13">
        <v>1</v>
      </c>
      <c r="O171" s="13" t="s">
        <v>565</v>
      </c>
      <c r="P171" s="13" t="s">
        <v>32</v>
      </c>
      <c r="Q171" s="13" t="s">
        <v>28</v>
      </c>
      <c r="R171" s="13" t="s">
        <v>28</v>
      </c>
      <c r="S171" s="13" t="s">
        <v>28</v>
      </c>
      <c r="T171" s="13" t="s">
        <v>33</v>
      </c>
      <c r="U171" s="13" t="s">
        <v>28</v>
      </c>
      <c r="V171" s="15">
        <v>6.3778580024067388E-2</v>
      </c>
      <c r="W171" s="16" t="s">
        <v>34</v>
      </c>
      <c r="X171" s="13" t="s">
        <v>52</v>
      </c>
      <c r="Y171" s="13" t="s">
        <v>83</v>
      </c>
    </row>
    <row r="172" spans="1:25" ht="15" x14ac:dyDescent="0.25">
      <c r="A172" s="71" t="s">
        <v>566</v>
      </c>
      <c r="B172" s="72" t="s">
        <v>567</v>
      </c>
      <c r="C172" s="72" t="s">
        <v>568</v>
      </c>
      <c r="D172" s="13" t="s">
        <v>34</v>
      </c>
      <c r="E172" s="14">
        <v>3760250.8305119332</v>
      </c>
      <c r="F172" s="13" t="s">
        <v>34</v>
      </c>
      <c r="G172" s="13" t="s">
        <v>34</v>
      </c>
      <c r="H172" s="13" t="s">
        <v>29</v>
      </c>
      <c r="I172" s="13">
        <v>3</v>
      </c>
      <c r="J172" s="13">
        <v>2</v>
      </c>
      <c r="K172" s="13">
        <v>2</v>
      </c>
      <c r="L172" s="13">
        <v>2</v>
      </c>
      <c r="M172" s="13" t="s">
        <v>30</v>
      </c>
      <c r="N172" s="13">
        <v>1</v>
      </c>
      <c r="O172" s="13" t="s">
        <v>569</v>
      </c>
      <c r="P172" s="13" t="s">
        <v>32</v>
      </c>
      <c r="Q172" s="13" t="s">
        <v>34</v>
      </c>
      <c r="R172" s="13" t="s">
        <v>34</v>
      </c>
      <c r="S172" s="13" t="s">
        <v>28</v>
      </c>
      <c r="T172" s="13" t="s">
        <v>34</v>
      </c>
      <c r="U172" s="13" t="s">
        <v>34</v>
      </c>
      <c r="V172" s="15">
        <v>0.55393401015228427</v>
      </c>
      <c r="W172" s="16" t="s">
        <v>34</v>
      </c>
      <c r="X172" s="13" t="s">
        <v>34</v>
      </c>
      <c r="Y172" s="13" t="s">
        <v>35</v>
      </c>
    </row>
    <row r="173" spans="1:25" ht="15" x14ac:dyDescent="0.25">
      <c r="A173" s="71" t="s">
        <v>570</v>
      </c>
      <c r="B173" s="72" t="s">
        <v>571</v>
      </c>
      <c r="C173" s="72" t="s">
        <v>572</v>
      </c>
      <c r="D173" s="13" t="s">
        <v>28</v>
      </c>
      <c r="E173" s="14">
        <v>1648105.222927735</v>
      </c>
      <c r="F173" s="13" t="s">
        <v>28</v>
      </c>
      <c r="G173" s="13" t="s">
        <v>28</v>
      </c>
      <c r="H173" s="13" t="s">
        <v>29</v>
      </c>
      <c r="I173" s="13">
        <v>3</v>
      </c>
      <c r="J173" s="13">
        <v>2</v>
      </c>
      <c r="K173" s="13">
        <v>2</v>
      </c>
      <c r="L173" s="13">
        <v>2</v>
      </c>
      <c r="M173" s="13" t="s">
        <v>30</v>
      </c>
      <c r="N173" s="13">
        <v>1</v>
      </c>
      <c r="O173" s="13" t="s">
        <v>573</v>
      </c>
      <c r="P173" s="13" t="s">
        <v>32</v>
      </c>
      <c r="Q173" s="13" t="s">
        <v>28</v>
      </c>
      <c r="R173" s="13" t="s">
        <v>28</v>
      </c>
      <c r="S173" s="13" t="s">
        <v>28</v>
      </c>
      <c r="T173" s="13" t="s">
        <v>33</v>
      </c>
      <c r="U173" s="13" t="s">
        <v>34</v>
      </c>
      <c r="V173" s="15">
        <v>0.11657709797436958</v>
      </c>
      <c r="W173" s="16" t="s">
        <v>34</v>
      </c>
      <c r="X173" s="13" t="s">
        <v>34</v>
      </c>
      <c r="Y173" s="13" t="s">
        <v>35</v>
      </c>
    </row>
    <row r="174" spans="1:25" ht="15" x14ac:dyDescent="0.25">
      <c r="A174" s="71" t="s">
        <v>574</v>
      </c>
      <c r="B174" s="72" t="s">
        <v>436</v>
      </c>
      <c r="C174" s="72" t="s">
        <v>575</v>
      </c>
      <c r="D174" s="13" t="s">
        <v>34</v>
      </c>
      <c r="E174" s="14">
        <v>66988381.861281268</v>
      </c>
      <c r="F174" s="13" t="s">
        <v>34</v>
      </c>
      <c r="G174" s="13" t="s">
        <v>34</v>
      </c>
      <c r="H174" s="13" t="s">
        <v>38</v>
      </c>
      <c r="I174" s="13">
        <v>3</v>
      </c>
      <c r="J174" s="13">
        <v>2</v>
      </c>
      <c r="K174" s="13">
        <v>2</v>
      </c>
      <c r="L174" s="13">
        <v>2</v>
      </c>
      <c r="M174" s="13" t="s">
        <v>32</v>
      </c>
      <c r="N174" s="13">
        <v>2</v>
      </c>
      <c r="O174" s="13" t="s">
        <v>59</v>
      </c>
      <c r="P174" s="13" t="s">
        <v>32</v>
      </c>
      <c r="Q174" s="13" t="s">
        <v>28</v>
      </c>
      <c r="R174" s="13" t="s">
        <v>28</v>
      </c>
      <c r="S174" s="13" t="s">
        <v>34</v>
      </c>
      <c r="T174" s="13" t="s">
        <v>34</v>
      </c>
      <c r="U174" s="13" t="s">
        <v>34</v>
      </c>
      <c r="V174" s="15">
        <v>0.26202875238765455</v>
      </c>
      <c r="W174" s="16" t="s">
        <v>34</v>
      </c>
      <c r="X174" s="13" t="s">
        <v>34</v>
      </c>
      <c r="Y174" s="13" t="s">
        <v>35</v>
      </c>
    </row>
    <row r="175" spans="1:25" ht="15" x14ac:dyDescent="0.25">
      <c r="A175" s="71" t="s">
        <v>576</v>
      </c>
      <c r="B175" s="72" t="s">
        <v>577</v>
      </c>
      <c r="C175" s="72"/>
      <c r="D175" s="13" t="s">
        <v>34</v>
      </c>
      <c r="E175" s="14">
        <v>1635491.2245403992</v>
      </c>
      <c r="F175" s="13" t="s">
        <v>34</v>
      </c>
      <c r="G175" s="13" t="s">
        <v>34</v>
      </c>
      <c r="H175" s="13" t="s">
        <v>38</v>
      </c>
      <c r="I175" s="13">
        <v>3</v>
      </c>
      <c r="J175" s="13">
        <v>2</v>
      </c>
      <c r="K175" s="13">
        <v>2</v>
      </c>
      <c r="L175" s="13">
        <v>2</v>
      </c>
      <c r="M175" s="13" t="s">
        <v>30</v>
      </c>
      <c r="N175" s="13">
        <v>1</v>
      </c>
      <c r="O175" s="13" t="s">
        <v>578</v>
      </c>
      <c r="P175" s="13" t="s">
        <v>32</v>
      </c>
      <c r="Q175" s="13" t="s">
        <v>34</v>
      </c>
      <c r="R175" s="13" t="s">
        <v>34</v>
      </c>
      <c r="S175" s="13" t="s">
        <v>28</v>
      </c>
      <c r="T175" s="13" t="s">
        <v>34</v>
      </c>
      <c r="U175" s="13" t="s">
        <v>34</v>
      </c>
      <c r="V175" s="15">
        <v>0.39666287447857412</v>
      </c>
      <c r="W175" s="16" t="s">
        <v>34</v>
      </c>
      <c r="X175" s="13" t="s">
        <v>34</v>
      </c>
      <c r="Y175" s="13" t="s">
        <v>35</v>
      </c>
    </row>
    <row r="176" spans="1:25" ht="15" x14ac:dyDescent="0.25">
      <c r="A176" s="71" t="s">
        <v>579</v>
      </c>
      <c r="B176" s="72" t="s">
        <v>580</v>
      </c>
      <c r="C176" s="72" t="s">
        <v>581</v>
      </c>
      <c r="D176" s="13" t="s">
        <v>28</v>
      </c>
      <c r="E176" s="14">
        <v>943265.33567832795</v>
      </c>
      <c r="F176" s="13" t="s">
        <v>34</v>
      </c>
      <c r="G176" s="13" t="s">
        <v>28</v>
      </c>
      <c r="H176" s="13" t="s">
        <v>29</v>
      </c>
      <c r="I176" s="13">
        <v>3</v>
      </c>
      <c r="J176" s="13">
        <v>2</v>
      </c>
      <c r="K176" s="13">
        <v>2</v>
      </c>
      <c r="L176" s="13">
        <v>2</v>
      </c>
      <c r="M176" s="13" t="s">
        <v>30</v>
      </c>
      <c r="N176" s="13">
        <v>1</v>
      </c>
      <c r="O176" s="13" t="s">
        <v>582</v>
      </c>
      <c r="P176" s="13" t="s">
        <v>32</v>
      </c>
      <c r="Q176" s="13" t="s">
        <v>28</v>
      </c>
      <c r="R176" s="13" t="s">
        <v>28</v>
      </c>
      <c r="S176" s="13" t="s">
        <v>28</v>
      </c>
      <c r="T176" s="13" t="s">
        <v>34</v>
      </c>
      <c r="U176" s="13" t="s">
        <v>34</v>
      </c>
      <c r="V176" s="15">
        <v>5.4077253218884118E-2</v>
      </c>
      <c r="W176" s="16" t="s">
        <v>34</v>
      </c>
      <c r="X176" s="13" t="s">
        <v>34</v>
      </c>
      <c r="Y176" s="13" t="s">
        <v>35</v>
      </c>
    </row>
    <row r="177" spans="1:25" ht="15" x14ac:dyDescent="0.25">
      <c r="A177" s="71" t="s">
        <v>583</v>
      </c>
      <c r="B177" s="72" t="s">
        <v>584</v>
      </c>
      <c r="C177" s="72"/>
      <c r="D177" s="13" t="s">
        <v>34</v>
      </c>
      <c r="E177" s="14">
        <v>2357795.5893494976</v>
      </c>
      <c r="F177" s="13" t="s">
        <v>34</v>
      </c>
      <c r="G177" s="13" t="s">
        <v>34</v>
      </c>
      <c r="H177" s="13" t="s">
        <v>38</v>
      </c>
      <c r="I177" s="13">
        <v>3</v>
      </c>
      <c r="J177" s="13">
        <v>2</v>
      </c>
      <c r="K177" s="13">
        <v>2</v>
      </c>
      <c r="L177" s="13">
        <v>2</v>
      </c>
      <c r="M177" s="13" t="s">
        <v>32</v>
      </c>
      <c r="N177" s="13">
        <v>2</v>
      </c>
      <c r="O177" s="13" t="s">
        <v>175</v>
      </c>
      <c r="P177" s="13" t="s">
        <v>32</v>
      </c>
      <c r="Q177" s="13" t="s">
        <v>34</v>
      </c>
      <c r="R177" s="13" t="s">
        <v>34</v>
      </c>
      <c r="S177" s="13" t="s">
        <v>28</v>
      </c>
      <c r="T177" s="13" t="s">
        <v>34</v>
      </c>
      <c r="U177" s="13" t="s">
        <v>34</v>
      </c>
      <c r="V177" s="15">
        <v>0.40061206120612058</v>
      </c>
      <c r="W177" s="16" t="s">
        <v>34</v>
      </c>
      <c r="X177" s="13" t="s">
        <v>34</v>
      </c>
      <c r="Y177" s="13" t="s">
        <v>35</v>
      </c>
    </row>
    <row r="178" spans="1:25" ht="15" x14ac:dyDescent="0.25">
      <c r="A178" s="71" t="s">
        <v>585</v>
      </c>
      <c r="B178" s="72" t="s">
        <v>586</v>
      </c>
      <c r="C178" s="72" t="s">
        <v>587</v>
      </c>
      <c r="D178" s="13" t="s">
        <v>34</v>
      </c>
      <c r="E178" s="14">
        <v>38128734.897054821</v>
      </c>
      <c r="F178" s="13" t="s">
        <v>34</v>
      </c>
      <c r="G178" s="13" t="s">
        <v>34</v>
      </c>
      <c r="H178" s="13" t="s">
        <v>38</v>
      </c>
      <c r="I178" s="13">
        <v>3</v>
      </c>
      <c r="J178" s="13">
        <v>2</v>
      </c>
      <c r="K178" s="13">
        <v>2</v>
      </c>
      <c r="L178" s="13">
        <v>2</v>
      </c>
      <c r="M178" s="13" t="s">
        <v>32</v>
      </c>
      <c r="N178" s="13">
        <v>2</v>
      </c>
      <c r="O178" s="13" t="s">
        <v>71</v>
      </c>
      <c r="P178" s="13" t="s">
        <v>32</v>
      </c>
      <c r="Q178" s="13" t="s">
        <v>28</v>
      </c>
      <c r="R178" s="13" t="s">
        <v>28</v>
      </c>
      <c r="S178" s="13" t="s">
        <v>34</v>
      </c>
      <c r="T178" s="13" t="s">
        <v>34</v>
      </c>
      <c r="U178" s="13" t="s">
        <v>34</v>
      </c>
      <c r="V178" s="15">
        <v>0.24653567220405928</v>
      </c>
      <c r="W178" s="16" t="s">
        <v>34</v>
      </c>
      <c r="X178" s="13" t="s">
        <v>34</v>
      </c>
      <c r="Y178" s="13" t="s">
        <v>35</v>
      </c>
    </row>
    <row r="179" spans="1:25" ht="15" x14ac:dyDescent="0.25">
      <c r="A179" s="71" t="s">
        <v>588</v>
      </c>
      <c r="B179" s="72" t="s">
        <v>589</v>
      </c>
      <c r="C179" s="72" t="s">
        <v>590</v>
      </c>
      <c r="D179" s="13" t="s">
        <v>34</v>
      </c>
      <c r="E179" s="14">
        <v>1267387.8010973267</v>
      </c>
      <c r="F179" s="13" t="s">
        <v>34</v>
      </c>
      <c r="G179" s="13" t="s">
        <v>34</v>
      </c>
      <c r="H179" s="13" t="s">
        <v>29</v>
      </c>
      <c r="I179" s="13">
        <v>3</v>
      </c>
      <c r="J179" s="13">
        <v>2</v>
      </c>
      <c r="K179" s="13">
        <v>2</v>
      </c>
      <c r="L179" s="13">
        <v>2</v>
      </c>
      <c r="M179" s="13" t="s">
        <v>30</v>
      </c>
      <c r="N179" s="13">
        <v>1</v>
      </c>
      <c r="O179" s="13" t="s">
        <v>591</v>
      </c>
      <c r="P179" s="13" t="s">
        <v>32</v>
      </c>
      <c r="Q179" s="13" t="s">
        <v>28</v>
      </c>
      <c r="R179" s="13" t="s">
        <v>34</v>
      </c>
      <c r="S179" s="13" t="s">
        <v>28</v>
      </c>
      <c r="T179" s="13" t="s">
        <v>34</v>
      </c>
      <c r="U179" s="13" t="s">
        <v>34</v>
      </c>
      <c r="V179" s="15">
        <v>9.1922005571030641E-2</v>
      </c>
      <c r="W179" s="16" t="s">
        <v>34</v>
      </c>
      <c r="X179" s="13" t="s">
        <v>34</v>
      </c>
      <c r="Y179" s="13" t="s">
        <v>35</v>
      </c>
    </row>
    <row r="180" spans="1:25" ht="15" x14ac:dyDescent="0.25">
      <c r="A180" s="71" t="s">
        <v>592</v>
      </c>
      <c r="B180" s="72" t="s">
        <v>593</v>
      </c>
      <c r="C180" s="72" t="s">
        <v>594</v>
      </c>
      <c r="D180" s="13" t="s">
        <v>28</v>
      </c>
      <c r="E180" s="14">
        <v>1713805.7467158141</v>
      </c>
      <c r="F180" s="13" t="s">
        <v>28</v>
      </c>
      <c r="G180" s="13" t="s">
        <v>28</v>
      </c>
      <c r="H180" s="13" t="s">
        <v>38</v>
      </c>
      <c r="I180" s="13">
        <v>3</v>
      </c>
      <c r="J180" s="13">
        <v>2</v>
      </c>
      <c r="K180" s="13">
        <v>2</v>
      </c>
      <c r="L180" s="13">
        <v>2</v>
      </c>
      <c r="M180" s="13" t="s">
        <v>30</v>
      </c>
      <c r="N180" s="13">
        <v>1</v>
      </c>
      <c r="O180" s="13" t="s">
        <v>424</v>
      </c>
      <c r="P180" s="13" t="s">
        <v>32</v>
      </c>
      <c r="Q180" s="13" t="s">
        <v>28</v>
      </c>
      <c r="R180" s="13" t="s">
        <v>28</v>
      </c>
      <c r="S180" s="13" t="s">
        <v>28</v>
      </c>
      <c r="T180" s="13" t="s">
        <v>33</v>
      </c>
      <c r="U180" s="13" t="s">
        <v>34</v>
      </c>
      <c r="V180" s="15">
        <v>0.11709229628059764</v>
      </c>
      <c r="W180" s="16" t="s">
        <v>34</v>
      </c>
      <c r="X180" s="13" t="s">
        <v>34</v>
      </c>
      <c r="Y180" s="13" t="s">
        <v>35</v>
      </c>
    </row>
    <row r="181" spans="1:25" ht="15" x14ac:dyDescent="0.25">
      <c r="A181" s="71" t="s">
        <v>595</v>
      </c>
      <c r="B181" s="72" t="s">
        <v>206</v>
      </c>
      <c r="C181" s="72" t="s">
        <v>596</v>
      </c>
      <c r="D181" s="13" t="s">
        <v>34</v>
      </c>
      <c r="E181" s="14">
        <v>49634890.299904861</v>
      </c>
      <c r="F181" s="13" t="s">
        <v>34</v>
      </c>
      <c r="G181" s="13" t="s">
        <v>34</v>
      </c>
      <c r="H181" s="13" t="s">
        <v>38</v>
      </c>
      <c r="I181" s="13">
        <v>3</v>
      </c>
      <c r="J181" s="13">
        <v>2</v>
      </c>
      <c r="K181" s="13">
        <v>2</v>
      </c>
      <c r="L181" s="13">
        <v>2</v>
      </c>
      <c r="M181" s="13" t="s">
        <v>32</v>
      </c>
      <c r="N181" s="13">
        <v>2</v>
      </c>
      <c r="O181" s="13" t="s">
        <v>134</v>
      </c>
      <c r="P181" s="13" t="s">
        <v>32</v>
      </c>
      <c r="Q181" s="13" t="s">
        <v>28</v>
      </c>
      <c r="R181" s="13" t="s">
        <v>28</v>
      </c>
      <c r="S181" s="13" t="s">
        <v>34</v>
      </c>
      <c r="T181" s="13" t="s">
        <v>34</v>
      </c>
      <c r="U181" s="13" t="s">
        <v>34</v>
      </c>
      <c r="V181" s="15">
        <v>0.25011067695801975</v>
      </c>
      <c r="W181" s="16" t="s">
        <v>34</v>
      </c>
      <c r="X181" s="13" t="s">
        <v>34</v>
      </c>
      <c r="Y181" s="13" t="s">
        <v>35</v>
      </c>
    </row>
    <row r="182" spans="1:25" ht="15" x14ac:dyDescent="0.25">
      <c r="A182" s="71" t="s">
        <v>597</v>
      </c>
      <c r="B182" s="72" t="s">
        <v>598</v>
      </c>
      <c r="C182" s="72" t="s">
        <v>599</v>
      </c>
      <c r="D182" s="13" t="s">
        <v>34</v>
      </c>
      <c r="E182" s="14">
        <v>1053432.8160284671</v>
      </c>
      <c r="F182" s="13" t="s">
        <v>34</v>
      </c>
      <c r="G182" s="13" t="s">
        <v>34</v>
      </c>
      <c r="H182" s="13" t="s">
        <v>38</v>
      </c>
      <c r="I182" s="13">
        <v>3</v>
      </c>
      <c r="J182" s="13">
        <v>2</v>
      </c>
      <c r="K182" s="13">
        <v>2</v>
      </c>
      <c r="L182" s="13">
        <v>2</v>
      </c>
      <c r="M182" s="13" t="s">
        <v>30</v>
      </c>
      <c r="N182" s="13">
        <v>1</v>
      </c>
      <c r="O182" s="13" t="s">
        <v>600</v>
      </c>
      <c r="P182" s="13" t="s">
        <v>32</v>
      </c>
      <c r="Q182" s="13" t="s">
        <v>34</v>
      </c>
      <c r="R182" s="13" t="s">
        <v>34</v>
      </c>
      <c r="S182" s="13" t="s">
        <v>28</v>
      </c>
      <c r="T182" s="13" t="s">
        <v>34</v>
      </c>
      <c r="U182" s="13" t="s">
        <v>34</v>
      </c>
      <c r="V182" s="15">
        <v>0.2125678820791311</v>
      </c>
      <c r="W182" s="16" t="s">
        <v>34</v>
      </c>
      <c r="X182" s="13" t="s">
        <v>34</v>
      </c>
      <c r="Y182" s="13" t="s">
        <v>35</v>
      </c>
    </row>
    <row r="183" spans="1:25" ht="15" x14ac:dyDescent="0.25">
      <c r="A183" s="71" t="s">
        <v>601</v>
      </c>
      <c r="B183" s="72" t="s">
        <v>602</v>
      </c>
      <c r="C183" s="72" t="s">
        <v>603</v>
      </c>
      <c r="D183" s="13" t="s">
        <v>28</v>
      </c>
      <c r="E183" s="14">
        <v>111215.97968189276</v>
      </c>
      <c r="F183" s="13" t="s">
        <v>28</v>
      </c>
      <c r="G183" s="13" t="s">
        <v>28</v>
      </c>
      <c r="H183" s="13" t="s">
        <v>29</v>
      </c>
      <c r="I183" s="13">
        <v>3</v>
      </c>
      <c r="J183" s="13">
        <v>2</v>
      </c>
      <c r="K183" s="13">
        <v>2</v>
      </c>
      <c r="L183" s="13">
        <v>2</v>
      </c>
      <c r="M183" s="13" t="s">
        <v>30</v>
      </c>
      <c r="N183" s="13">
        <v>1</v>
      </c>
      <c r="O183" s="13" t="s">
        <v>291</v>
      </c>
      <c r="P183" s="13" t="s">
        <v>32</v>
      </c>
      <c r="Q183" s="13" t="s">
        <v>28</v>
      </c>
      <c r="R183" s="13" t="s">
        <v>28</v>
      </c>
      <c r="S183" s="13" t="s">
        <v>28</v>
      </c>
      <c r="T183" s="13" t="s">
        <v>33</v>
      </c>
      <c r="U183" s="13" t="s">
        <v>34</v>
      </c>
      <c r="V183" s="15">
        <v>9.5726495726495733E-2</v>
      </c>
      <c r="W183" s="16" t="s">
        <v>34</v>
      </c>
      <c r="X183" s="13" t="s">
        <v>52</v>
      </c>
      <c r="Y183" s="13" t="s">
        <v>35</v>
      </c>
    </row>
    <row r="184" spans="1:25" ht="15" x14ac:dyDescent="0.25">
      <c r="A184" s="71" t="s">
        <v>604</v>
      </c>
      <c r="B184" s="72" t="s">
        <v>605</v>
      </c>
      <c r="C184" s="72" t="s">
        <v>606</v>
      </c>
      <c r="D184" s="13" t="s">
        <v>34</v>
      </c>
      <c r="E184" s="14">
        <v>41228438.742267378</v>
      </c>
      <c r="F184" s="13" t="s">
        <v>34</v>
      </c>
      <c r="G184" s="13" t="s">
        <v>34</v>
      </c>
      <c r="H184" s="13" t="s">
        <v>29</v>
      </c>
      <c r="I184" s="13">
        <v>2</v>
      </c>
      <c r="J184" s="13">
        <v>2</v>
      </c>
      <c r="K184" s="13">
        <v>2</v>
      </c>
      <c r="L184" s="13">
        <v>2</v>
      </c>
      <c r="M184" s="13" t="s">
        <v>30</v>
      </c>
      <c r="N184" s="13">
        <v>1</v>
      </c>
      <c r="O184" s="13" t="s">
        <v>334</v>
      </c>
      <c r="P184" s="13" t="s">
        <v>32</v>
      </c>
      <c r="Q184" s="13" t="s">
        <v>28</v>
      </c>
      <c r="R184" s="13" t="s">
        <v>34</v>
      </c>
      <c r="S184" s="13" t="s">
        <v>34</v>
      </c>
      <c r="T184" s="13" t="s">
        <v>34</v>
      </c>
      <c r="U184" s="13" t="s">
        <v>34</v>
      </c>
      <c r="V184" s="15">
        <v>0.19516312669310196</v>
      </c>
      <c r="W184" s="16" t="s">
        <v>34</v>
      </c>
      <c r="X184" s="13" t="s">
        <v>34</v>
      </c>
      <c r="Y184" s="13" t="s">
        <v>35</v>
      </c>
    </row>
    <row r="185" spans="1:25" ht="15" x14ac:dyDescent="0.25">
      <c r="A185" s="71" t="s">
        <v>607</v>
      </c>
      <c r="B185" s="72" t="s">
        <v>608</v>
      </c>
      <c r="C185" s="72" t="s">
        <v>609</v>
      </c>
      <c r="D185" s="13" t="s">
        <v>34</v>
      </c>
      <c r="E185" s="14">
        <v>19214446.452558942</v>
      </c>
      <c r="F185" s="13" t="s">
        <v>34</v>
      </c>
      <c r="G185" s="13" t="s">
        <v>34</v>
      </c>
      <c r="H185" s="13" t="s">
        <v>38</v>
      </c>
      <c r="I185" s="13">
        <v>3</v>
      </c>
      <c r="J185" s="13">
        <v>2</v>
      </c>
      <c r="K185" s="13">
        <v>2</v>
      </c>
      <c r="L185" s="13">
        <v>2</v>
      </c>
      <c r="M185" s="13" t="s">
        <v>30</v>
      </c>
      <c r="N185" s="13">
        <v>1</v>
      </c>
      <c r="O185" s="13" t="s">
        <v>582</v>
      </c>
      <c r="P185" s="13" t="s">
        <v>32</v>
      </c>
      <c r="Q185" s="13" t="s">
        <v>28</v>
      </c>
      <c r="R185" s="13" t="s">
        <v>28</v>
      </c>
      <c r="S185" s="13" t="s">
        <v>34</v>
      </c>
      <c r="T185" s="13" t="s">
        <v>34</v>
      </c>
      <c r="U185" s="13" t="s">
        <v>34</v>
      </c>
      <c r="V185" s="15">
        <v>0.24410605965855794</v>
      </c>
      <c r="W185" s="16" t="s">
        <v>34</v>
      </c>
      <c r="X185" s="13" t="s">
        <v>34</v>
      </c>
      <c r="Y185" s="13" t="s">
        <v>35</v>
      </c>
    </row>
    <row r="186" spans="1:25" ht="15" x14ac:dyDescent="0.25">
      <c r="A186" s="71" t="s">
        <v>610</v>
      </c>
      <c r="B186" s="72" t="s">
        <v>611</v>
      </c>
      <c r="C186" s="72" t="s">
        <v>612</v>
      </c>
      <c r="D186" s="13" t="s">
        <v>34</v>
      </c>
      <c r="E186" s="14">
        <v>307301315.94465506</v>
      </c>
      <c r="F186" s="13" t="s">
        <v>34</v>
      </c>
      <c r="G186" s="13" t="s">
        <v>34</v>
      </c>
      <c r="H186" s="13" t="s">
        <v>434</v>
      </c>
      <c r="I186" s="13">
        <v>1</v>
      </c>
      <c r="J186" s="13">
        <v>2</v>
      </c>
      <c r="K186" s="13">
        <v>2</v>
      </c>
      <c r="L186" s="13">
        <v>2</v>
      </c>
      <c r="M186" s="13" t="s">
        <v>32</v>
      </c>
      <c r="N186" s="13">
        <v>2</v>
      </c>
      <c r="O186" s="13" t="s">
        <v>51</v>
      </c>
      <c r="P186" s="13"/>
      <c r="Q186" s="13" t="s">
        <v>34</v>
      </c>
      <c r="R186" s="13" t="s">
        <v>34</v>
      </c>
      <c r="S186" s="13" t="s">
        <v>34</v>
      </c>
      <c r="T186" s="13" t="s">
        <v>34</v>
      </c>
      <c r="U186" s="13" t="s">
        <v>34</v>
      </c>
      <c r="V186" s="15">
        <v>0.3303474497470924</v>
      </c>
      <c r="W186" s="16" t="s">
        <v>34</v>
      </c>
      <c r="X186" s="13" t="s">
        <v>34</v>
      </c>
      <c r="Y186" s="13" t="s">
        <v>35</v>
      </c>
    </row>
    <row r="187" spans="1:25" ht="15" x14ac:dyDescent="0.25">
      <c r="A187" s="71" t="s">
        <v>613</v>
      </c>
      <c r="B187" s="72" t="s">
        <v>614</v>
      </c>
      <c r="C187" s="72" t="s">
        <v>615</v>
      </c>
      <c r="D187" s="13" t="s">
        <v>28</v>
      </c>
      <c r="E187" s="14">
        <v>378564.15128348098</v>
      </c>
      <c r="F187" s="13" t="s">
        <v>28</v>
      </c>
      <c r="G187" s="13" t="s">
        <v>28</v>
      </c>
      <c r="H187" s="13" t="s">
        <v>29</v>
      </c>
      <c r="I187" s="13">
        <v>3</v>
      </c>
      <c r="J187" s="13">
        <v>2</v>
      </c>
      <c r="K187" s="13">
        <v>2</v>
      </c>
      <c r="L187" s="13">
        <v>2</v>
      </c>
      <c r="M187" s="13" t="s">
        <v>30</v>
      </c>
      <c r="N187" s="13">
        <v>1</v>
      </c>
      <c r="O187" s="13" t="s">
        <v>616</v>
      </c>
      <c r="P187" s="13" t="s">
        <v>32</v>
      </c>
      <c r="Q187" s="13" t="s">
        <v>34</v>
      </c>
      <c r="R187" s="13" t="s">
        <v>28</v>
      </c>
      <c r="S187" s="13" t="s">
        <v>28</v>
      </c>
      <c r="T187" s="13" t="s">
        <v>33</v>
      </c>
      <c r="U187" s="13" t="s">
        <v>34</v>
      </c>
      <c r="V187" s="15">
        <v>0.15254237288135594</v>
      </c>
      <c r="W187" s="16" t="s">
        <v>34</v>
      </c>
      <c r="X187" s="13" t="s">
        <v>52</v>
      </c>
      <c r="Y187" s="13" t="s">
        <v>35</v>
      </c>
    </row>
    <row r="188" spans="1:25" ht="15" x14ac:dyDescent="0.25">
      <c r="A188" s="71" t="s">
        <v>617</v>
      </c>
      <c r="B188" s="72" t="s">
        <v>618</v>
      </c>
      <c r="C188" s="72" t="s">
        <v>619</v>
      </c>
      <c r="D188" s="13" t="s">
        <v>34</v>
      </c>
      <c r="E188" s="14">
        <v>41721648.904167838</v>
      </c>
      <c r="F188" s="13" t="s">
        <v>34</v>
      </c>
      <c r="G188" s="13" t="s">
        <v>34</v>
      </c>
      <c r="H188" s="13" t="s">
        <v>29</v>
      </c>
      <c r="I188" s="13">
        <v>3</v>
      </c>
      <c r="J188" s="13">
        <v>2</v>
      </c>
      <c r="K188" s="13">
        <v>2</v>
      </c>
      <c r="L188" s="13">
        <v>2</v>
      </c>
      <c r="M188" s="13" t="s">
        <v>30</v>
      </c>
      <c r="N188" s="13">
        <v>1</v>
      </c>
      <c r="O188" s="13" t="s">
        <v>620</v>
      </c>
      <c r="P188" s="13" t="s">
        <v>32</v>
      </c>
      <c r="Q188" s="13" t="s">
        <v>28</v>
      </c>
      <c r="R188" s="13" t="s">
        <v>34</v>
      </c>
      <c r="S188" s="13" t="s">
        <v>34</v>
      </c>
      <c r="T188" s="13" t="s">
        <v>34</v>
      </c>
      <c r="U188" s="13" t="s">
        <v>34</v>
      </c>
      <c r="V188" s="15">
        <v>0.16753380364491477</v>
      </c>
      <c r="W188" s="16" t="s">
        <v>34</v>
      </c>
      <c r="X188" s="13" t="s">
        <v>34</v>
      </c>
      <c r="Y188" s="13" t="s">
        <v>35</v>
      </c>
    </row>
    <row r="189" spans="1:25" ht="15" x14ac:dyDescent="0.25">
      <c r="A189" s="71" t="s">
        <v>621</v>
      </c>
      <c r="B189" s="72" t="s">
        <v>622</v>
      </c>
      <c r="C189" s="72"/>
      <c r="D189" s="13" t="s">
        <v>28</v>
      </c>
      <c r="E189" s="14">
        <v>633498.12435652304</v>
      </c>
      <c r="F189" s="13" t="s">
        <v>28</v>
      </c>
      <c r="G189" s="13" t="s">
        <v>28</v>
      </c>
      <c r="H189" s="13" t="s">
        <v>29</v>
      </c>
      <c r="I189" s="13">
        <v>3</v>
      </c>
      <c r="J189" s="13">
        <v>2</v>
      </c>
      <c r="K189" s="13">
        <v>2</v>
      </c>
      <c r="L189" s="13">
        <v>2</v>
      </c>
      <c r="M189" s="13" t="s">
        <v>30</v>
      </c>
      <c r="N189" s="13">
        <v>1</v>
      </c>
      <c r="O189" s="13" t="s">
        <v>623</v>
      </c>
      <c r="P189" s="13" t="s">
        <v>32</v>
      </c>
      <c r="Q189" s="13" t="s">
        <v>28</v>
      </c>
      <c r="R189" s="13" t="s">
        <v>28</v>
      </c>
      <c r="S189" s="13" t="s">
        <v>28</v>
      </c>
      <c r="T189" s="13" t="s">
        <v>33</v>
      </c>
      <c r="U189" s="13" t="s">
        <v>28</v>
      </c>
      <c r="V189" s="15">
        <v>4.317789291882556E-2</v>
      </c>
      <c r="W189" s="16" t="s">
        <v>34</v>
      </c>
      <c r="X189" s="13" t="s">
        <v>28</v>
      </c>
      <c r="Y189" s="13" t="s">
        <v>83</v>
      </c>
    </row>
    <row r="190" spans="1:25" ht="15" x14ac:dyDescent="0.25">
      <c r="A190" s="71" t="s">
        <v>624</v>
      </c>
      <c r="B190" s="72" t="s">
        <v>625</v>
      </c>
      <c r="C190" s="72"/>
      <c r="D190" s="13" t="s">
        <v>28</v>
      </c>
      <c r="E190" s="14">
        <v>257146.22481692428</v>
      </c>
      <c r="F190" s="13" t="s">
        <v>28</v>
      </c>
      <c r="G190" s="13" t="s">
        <v>28</v>
      </c>
      <c r="H190" s="13" t="s">
        <v>29</v>
      </c>
      <c r="I190" s="13">
        <v>3</v>
      </c>
      <c r="J190" s="13">
        <v>2</v>
      </c>
      <c r="K190" s="13">
        <v>2</v>
      </c>
      <c r="L190" s="13">
        <v>2</v>
      </c>
      <c r="M190" s="13" t="s">
        <v>30</v>
      </c>
      <c r="N190" s="13">
        <v>1</v>
      </c>
      <c r="O190" s="13" t="s">
        <v>626</v>
      </c>
      <c r="P190" s="13" t="s">
        <v>32</v>
      </c>
      <c r="Q190" s="13" t="s">
        <v>28</v>
      </c>
      <c r="R190" s="13" t="s">
        <v>28</v>
      </c>
      <c r="S190" s="13" t="s">
        <v>28</v>
      </c>
      <c r="T190" s="13" t="s">
        <v>33</v>
      </c>
      <c r="U190" s="13" t="s">
        <v>34</v>
      </c>
      <c r="V190" s="15">
        <v>3.9150630391506305E-2</v>
      </c>
      <c r="W190" s="16" t="s">
        <v>34</v>
      </c>
      <c r="X190" s="13" t="s">
        <v>34</v>
      </c>
      <c r="Y190" s="13" t="s">
        <v>35</v>
      </c>
    </row>
    <row r="191" spans="1:25" ht="15" x14ac:dyDescent="0.25">
      <c r="A191" s="71" t="s">
        <v>627</v>
      </c>
      <c r="B191" s="72" t="s">
        <v>628</v>
      </c>
      <c r="C191" s="72" t="s">
        <v>629</v>
      </c>
      <c r="D191" s="13" t="s">
        <v>28</v>
      </c>
      <c r="E191" s="14">
        <v>23623630.92385916</v>
      </c>
      <c r="F191" s="13" t="s">
        <v>34</v>
      </c>
      <c r="G191" s="13" t="s">
        <v>28</v>
      </c>
      <c r="H191" s="13" t="s">
        <v>38</v>
      </c>
      <c r="I191" s="13">
        <v>3</v>
      </c>
      <c r="J191" s="13">
        <v>2</v>
      </c>
      <c r="K191" s="13">
        <v>2</v>
      </c>
      <c r="L191" s="13">
        <v>2</v>
      </c>
      <c r="M191" s="13" t="s">
        <v>32</v>
      </c>
      <c r="N191" s="13">
        <v>2</v>
      </c>
      <c r="O191" s="13" t="s">
        <v>71</v>
      </c>
      <c r="P191" s="13" t="s">
        <v>32</v>
      </c>
      <c r="Q191" s="13" t="s">
        <v>28</v>
      </c>
      <c r="R191" s="13" t="s">
        <v>28</v>
      </c>
      <c r="S191" s="13" t="s">
        <v>28</v>
      </c>
      <c r="T191" s="13" t="s">
        <v>34</v>
      </c>
      <c r="U191" s="13" t="s">
        <v>34</v>
      </c>
      <c r="V191" s="15">
        <v>0.16933506021108324</v>
      </c>
      <c r="W191" s="16" t="s">
        <v>34</v>
      </c>
      <c r="X191" s="13" t="s">
        <v>34</v>
      </c>
      <c r="Y191" s="13" t="s">
        <v>35</v>
      </c>
    </row>
    <row r="192" spans="1:25" ht="15" x14ac:dyDescent="0.25">
      <c r="A192" s="71" t="s">
        <v>630</v>
      </c>
      <c r="B192" s="72" t="s">
        <v>631</v>
      </c>
      <c r="C192" s="72"/>
      <c r="D192" s="13" t="s">
        <v>28</v>
      </c>
      <c r="E192" s="14">
        <v>-116769.72008762462</v>
      </c>
      <c r="F192" s="13" t="s">
        <v>28</v>
      </c>
      <c r="G192" s="13" t="s">
        <v>28</v>
      </c>
      <c r="H192" s="13" t="s">
        <v>38</v>
      </c>
      <c r="I192" s="13">
        <v>3</v>
      </c>
      <c r="J192" s="13">
        <v>2</v>
      </c>
      <c r="K192" s="13">
        <v>2</v>
      </c>
      <c r="L192" s="13">
        <v>2</v>
      </c>
      <c r="M192" s="13" t="s">
        <v>30</v>
      </c>
      <c r="N192" s="13">
        <v>1</v>
      </c>
      <c r="O192" s="13" t="s">
        <v>74</v>
      </c>
      <c r="P192" s="13" t="s">
        <v>32</v>
      </c>
      <c r="Q192" s="13" t="s">
        <v>28</v>
      </c>
      <c r="R192" s="13" t="s">
        <v>34</v>
      </c>
      <c r="S192" s="13" t="s">
        <v>28</v>
      </c>
      <c r="T192" s="13" t="s">
        <v>33</v>
      </c>
      <c r="U192" s="13" t="s">
        <v>34</v>
      </c>
      <c r="V192" s="15">
        <v>4.9313675648195221E-2</v>
      </c>
      <c r="W192" s="16" t="s">
        <v>34</v>
      </c>
      <c r="X192" s="13" t="s">
        <v>52</v>
      </c>
      <c r="Y192" s="13" t="s">
        <v>35</v>
      </c>
    </row>
    <row r="193" spans="1:25" ht="15" x14ac:dyDescent="0.25">
      <c r="A193" s="71" t="s">
        <v>632</v>
      </c>
      <c r="B193" s="72" t="s">
        <v>633</v>
      </c>
      <c r="C193" s="72" t="s">
        <v>634</v>
      </c>
      <c r="D193" s="13" t="s">
        <v>34</v>
      </c>
      <c r="E193" s="14">
        <v>3680507.9772358974</v>
      </c>
      <c r="F193" s="13" t="s">
        <v>34</v>
      </c>
      <c r="G193" s="13" t="s">
        <v>34</v>
      </c>
      <c r="H193" s="13" t="s">
        <v>29</v>
      </c>
      <c r="I193" s="13">
        <v>3</v>
      </c>
      <c r="J193" s="13">
        <v>2</v>
      </c>
      <c r="K193" s="13">
        <v>2</v>
      </c>
      <c r="L193" s="13">
        <v>2</v>
      </c>
      <c r="M193" s="13" t="s">
        <v>30</v>
      </c>
      <c r="N193" s="13">
        <v>1</v>
      </c>
      <c r="O193" s="13" t="s">
        <v>635</v>
      </c>
      <c r="P193" s="13" t="s">
        <v>32</v>
      </c>
      <c r="Q193" s="13" t="s">
        <v>34</v>
      </c>
      <c r="R193" s="13" t="s">
        <v>34</v>
      </c>
      <c r="S193" s="13" t="s">
        <v>28</v>
      </c>
      <c r="T193" s="13" t="s">
        <v>34</v>
      </c>
      <c r="U193" s="13" t="s">
        <v>34</v>
      </c>
      <c r="V193" s="15">
        <v>0.15446500402252614</v>
      </c>
      <c r="W193" s="16" t="s">
        <v>34</v>
      </c>
      <c r="X193" s="13" t="s">
        <v>34</v>
      </c>
      <c r="Y193" s="13" t="s">
        <v>35</v>
      </c>
    </row>
    <row r="194" spans="1:25" ht="15" x14ac:dyDescent="0.25">
      <c r="A194" s="71" t="s">
        <v>636</v>
      </c>
      <c r="B194" s="72" t="s">
        <v>637</v>
      </c>
      <c r="C194" s="72" t="s">
        <v>638</v>
      </c>
      <c r="D194" s="13" t="s">
        <v>28</v>
      </c>
      <c r="E194" s="14">
        <v>614268.51805521187</v>
      </c>
      <c r="F194" s="13" t="s">
        <v>28</v>
      </c>
      <c r="G194" s="13" t="s">
        <v>28</v>
      </c>
      <c r="H194" s="13" t="s">
        <v>29</v>
      </c>
      <c r="I194" s="13">
        <v>3</v>
      </c>
      <c r="J194" s="13">
        <v>2</v>
      </c>
      <c r="K194" s="13">
        <v>2</v>
      </c>
      <c r="L194" s="13">
        <v>2</v>
      </c>
      <c r="M194" s="13" t="s">
        <v>30</v>
      </c>
      <c r="N194" s="13">
        <v>1</v>
      </c>
      <c r="O194" s="13" t="s">
        <v>639</v>
      </c>
      <c r="P194" s="13" t="s">
        <v>32</v>
      </c>
      <c r="Q194" s="13" t="s">
        <v>28</v>
      </c>
      <c r="R194" s="13" t="s">
        <v>28</v>
      </c>
      <c r="S194" s="13" t="s">
        <v>28</v>
      </c>
      <c r="T194" s="13" t="s">
        <v>33</v>
      </c>
      <c r="U194" s="13" t="s">
        <v>34</v>
      </c>
      <c r="V194" s="15">
        <v>1.7158469945355193E-2</v>
      </c>
      <c r="W194" s="16" t="s">
        <v>34</v>
      </c>
      <c r="X194" s="13" t="s">
        <v>52</v>
      </c>
      <c r="Y194" s="13" t="s">
        <v>35</v>
      </c>
    </row>
    <row r="195" spans="1:25" ht="15" x14ac:dyDescent="0.25">
      <c r="A195" s="71" t="s">
        <v>640</v>
      </c>
      <c r="B195" s="72" t="s">
        <v>641</v>
      </c>
      <c r="C195" s="72"/>
      <c r="D195" s="13" t="s">
        <v>34</v>
      </c>
      <c r="E195" s="14">
        <v>4077372.9969479432</v>
      </c>
      <c r="F195" s="13" t="s">
        <v>34</v>
      </c>
      <c r="G195" s="13" t="s">
        <v>34</v>
      </c>
      <c r="H195" s="13" t="s">
        <v>29</v>
      </c>
      <c r="I195" s="13">
        <v>3</v>
      </c>
      <c r="J195" s="13">
        <v>2</v>
      </c>
      <c r="K195" s="13">
        <v>2</v>
      </c>
      <c r="L195" s="13">
        <v>2</v>
      </c>
      <c r="M195" s="13" t="s">
        <v>30</v>
      </c>
      <c r="N195" s="13">
        <v>1</v>
      </c>
      <c r="O195" s="13" t="s">
        <v>642</v>
      </c>
      <c r="P195" s="13" t="s">
        <v>32</v>
      </c>
      <c r="Q195" s="13" t="s">
        <v>34</v>
      </c>
      <c r="R195" s="13" t="s">
        <v>34</v>
      </c>
      <c r="S195" s="13" t="s">
        <v>28</v>
      </c>
      <c r="T195" s="13" t="s">
        <v>34</v>
      </c>
      <c r="U195" s="13" t="s">
        <v>34</v>
      </c>
      <c r="V195" s="15">
        <v>0.34649024444942811</v>
      </c>
      <c r="W195" s="16" t="s">
        <v>34</v>
      </c>
      <c r="X195" s="13" t="s">
        <v>34</v>
      </c>
      <c r="Y195" s="13" t="s">
        <v>35</v>
      </c>
    </row>
    <row r="196" spans="1:25" ht="15" x14ac:dyDescent="0.25">
      <c r="A196" s="71" t="s">
        <v>643</v>
      </c>
      <c r="B196" s="72" t="s">
        <v>644</v>
      </c>
      <c r="C196" s="72"/>
      <c r="D196" s="13" t="s">
        <v>28</v>
      </c>
      <c r="E196" s="14">
        <v>488281.40754322073</v>
      </c>
      <c r="F196" s="13" t="s">
        <v>28</v>
      </c>
      <c r="G196" s="13" t="s">
        <v>28</v>
      </c>
      <c r="H196" s="13" t="s">
        <v>29</v>
      </c>
      <c r="I196" s="13">
        <v>3</v>
      </c>
      <c r="J196" s="13">
        <v>2</v>
      </c>
      <c r="K196" s="13">
        <v>2</v>
      </c>
      <c r="L196" s="13">
        <v>2</v>
      </c>
      <c r="M196" s="13" t="s">
        <v>30</v>
      </c>
      <c r="N196" s="13">
        <v>1</v>
      </c>
      <c r="O196" s="13" t="s">
        <v>645</v>
      </c>
      <c r="P196" s="13" t="s">
        <v>32</v>
      </c>
      <c r="Q196" s="13" t="s">
        <v>28</v>
      </c>
      <c r="R196" s="13" t="s">
        <v>28</v>
      </c>
      <c r="S196" s="13" t="s">
        <v>28</v>
      </c>
      <c r="T196" s="13" t="s">
        <v>33</v>
      </c>
      <c r="U196" s="13" t="s">
        <v>34</v>
      </c>
      <c r="V196" s="15">
        <v>0.13775933609958507</v>
      </c>
      <c r="W196" s="16" t="s">
        <v>34</v>
      </c>
      <c r="X196" s="13" t="s">
        <v>52</v>
      </c>
      <c r="Y196" s="13" t="s">
        <v>35</v>
      </c>
    </row>
    <row r="197" spans="1:25" ht="15" x14ac:dyDescent="0.25">
      <c r="A197" s="71" t="s">
        <v>646</v>
      </c>
      <c r="B197" s="72" t="s">
        <v>647</v>
      </c>
      <c r="C197" s="72" t="s">
        <v>648</v>
      </c>
      <c r="D197" s="13" t="s">
        <v>28</v>
      </c>
      <c r="E197" s="14">
        <v>822928.6510960887</v>
      </c>
      <c r="F197" s="13" t="s">
        <v>28</v>
      </c>
      <c r="G197" s="13" t="s">
        <v>28</v>
      </c>
      <c r="H197" s="13" t="s">
        <v>29</v>
      </c>
      <c r="I197" s="13">
        <v>3</v>
      </c>
      <c r="J197" s="13">
        <v>2</v>
      </c>
      <c r="K197" s="13">
        <v>2</v>
      </c>
      <c r="L197" s="13">
        <v>2</v>
      </c>
      <c r="M197" s="13" t="s">
        <v>30</v>
      </c>
      <c r="N197" s="13">
        <v>1</v>
      </c>
      <c r="O197" s="13" t="s">
        <v>649</v>
      </c>
      <c r="P197" s="13" t="s">
        <v>32</v>
      </c>
      <c r="Q197" s="13" t="s">
        <v>28</v>
      </c>
      <c r="R197" s="13" t="s">
        <v>28</v>
      </c>
      <c r="S197" s="13" t="s">
        <v>28</v>
      </c>
      <c r="T197" s="13" t="s">
        <v>33</v>
      </c>
      <c r="U197" s="13" t="s">
        <v>34</v>
      </c>
      <c r="V197" s="15">
        <v>6.2111801242236024E-2</v>
      </c>
      <c r="W197" s="16" t="s">
        <v>34</v>
      </c>
      <c r="X197" s="13" t="s">
        <v>34</v>
      </c>
      <c r="Y197" s="13" t="s">
        <v>35</v>
      </c>
    </row>
    <row r="198" spans="1:25" ht="15" x14ac:dyDescent="0.25">
      <c r="A198" s="71" t="s">
        <v>650</v>
      </c>
      <c r="B198" s="72" t="s">
        <v>651</v>
      </c>
      <c r="C198" s="72"/>
      <c r="D198" s="13" t="s">
        <v>28</v>
      </c>
      <c r="E198" s="14">
        <v>-700757.6029846021</v>
      </c>
      <c r="F198" s="13" t="s">
        <v>28</v>
      </c>
      <c r="G198" s="13" t="s">
        <v>28</v>
      </c>
      <c r="H198" s="13" t="s">
        <v>38</v>
      </c>
      <c r="I198" s="13">
        <v>3</v>
      </c>
      <c r="J198" s="13">
        <v>2</v>
      </c>
      <c r="K198" s="13">
        <v>2</v>
      </c>
      <c r="L198" s="13">
        <v>2</v>
      </c>
      <c r="M198" s="13" t="s">
        <v>30</v>
      </c>
      <c r="N198" s="13">
        <v>1</v>
      </c>
      <c r="O198" s="13" t="s">
        <v>652</v>
      </c>
      <c r="P198" s="13" t="s">
        <v>32</v>
      </c>
      <c r="Q198" s="13" t="s">
        <v>28</v>
      </c>
      <c r="R198" s="13" t="s">
        <v>28</v>
      </c>
      <c r="S198" s="13" t="s">
        <v>28</v>
      </c>
      <c r="T198" s="13" t="s">
        <v>33</v>
      </c>
      <c r="U198" s="13" t="s">
        <v>34</v>
      </c>
      <c r="V198" s="15">
        <v>0.12997190595889399</v>
      </c>
      <c r="W198" s="16" t="s">
        <v>34</v>
      </c>
      <c r="X198" s="13" t="s">
        <v>52</v>
      </c>
      <c r="Y198" s="13" t="s">
        <v>35</v>
      </c>
    </row>
    <row r="199" spans="1:25" ht="15" x14ac:dyDescent="0.25">
      <c r="A199" s="71" t="s">
        <v>653</v>
      </c>
      <c r="B199" s="72" t="s">
        <v>654</v>
      </c>
      <c r="C199" s="72"/>
      <c r="D199" s="13" t="s">
        <v>34</v>
      </c>
      <c r="E199" s="14">
        <v>5999954.8020512853</v>
      </c>
      <c r="F199" s="13" t="s">
        <v>34</v>
      </c>
      <c r="G199" s="13" t="s">
        <v>34</v>
      </c>
      <c r="H199" s="13" t="s">
        <v>38</v>
      </c>
      <c r="I199" s="13">
        <v>3</v>
      </c>
      <c r="J199" s="13">
        <v>2</v>
      </c>
      <c r="K199" s="13">
        <v>2</v>
      </c>
      <c r="L199" s="13">
        <v>2</v>
      </c>
      <c r="M199" s="13" t="s">
        <v>30</v>
      </c>
      <c r="N199" s="13">
        <v>1</v>
      </c>
      <c r="O199" s="13" t="s">
        <v>655</v>
      </c>
      <c r="P199" s="13" t="s">
        <v>32</v>
      </c>
      <c r="Q199" s="13" t="s">
        <v>34</v>
      </c>
      <c r="R199" s="13" t="s">
        <v>34</v>
      </c>
      <c r="S199" s="13" t="s">
        <v>28</v>
      </c>
      <c r="T199" s="13" t="s">
        <v>34</v>
      </c>
      <c r="U199" s="13" t="s">
        <v>34</v>
      </c>
      <c r="V199" s="15">
        <v>0.19377950101146324</v>
      </c>
      <c r="W199" s="16" t="s">
        <v>34</v>
      </c>
      <c r="X199" s="13" t="s">
        <v>34</v>
      </c>
      <c r="Y199" s="13" t="s">
        <v>35</v>
      </c>
    </row>
    <row r="200" spans="1:25" ht="15" x14ac:dyDescent="0.25">
      <c r="A200" s="71" t="s">
        <v>656</v>
      </c>
      <c r="B200" s="72" t="s">
        <v>657</v>
      </c>
      <c r="C200" s="72"/>
      <c r="D200" s="13" t="s">
        <v>28</v>
      </c>
      <c r="E200" s="14">
        <v>23479111.481239177</v>
      </c>
      <c r="F200" s="13" t="s">
        <v>34</v>
      </c>
      <c r="G200" s="13" t="s">
        <v>34</v>
      </c>
      <c r="H200" s="13" t="s">
        <v>38</v>
      </c>
      <c r="I200" s="13">
        <v>3</v>
      </c>
      <c r="J200" s="13">
        <v>2</v>
      </c>
      <c r="K200" s="13">
        <v>2</v>
      </c>
      <c r="L200" s="13">
        <v>2</v>
      </c>
      <c r="M200" s="13" t="s">
        <v>32</v>
      </c>
      <c r="N200" s="13">
        <v>2</v>
      </c>
      <c r="O200" s="13" t="s">
        <v>51</v>
      </c>
      <c r="P200" s="13" t="s">
        <v>32</v>
      </c>
      <c r="Q200" s="13" t="s">
        <v>34</v>
      </c>
      <c r="R200" s="13" t="s">
        <v>34</v>
      </c>
      <c r="S200" s="13" t="s">
        <v>28</v>
      </c>
      <c r="T200" s="13" t="s">
        <v>34</v>
      </c>
      <c r="U200" s="13" t="s">
        <v>28</v>
      </c>
      <c r="V200" s="15">
        <v>0.30513002863897593</v>
      </c>
      <c r="W200" s="16" t="s">
        <v>34</v>
      </c>
      <c r="X200" s="13" t="s">
        <v>34</v>
      </c>
      <c r="Y200" s="13" t="s">
        <v>83</v>
      </c>
    </row>
    <row r="201" spans="1:25" ht="15" x14ac:dyDescent="0.25">
      <c r="A201" s="71" t="s">
        <v>658</v>
      </c>
      <c r="B201" s="72" t="s">
        <v>659</v>
      </c>
      <c r="C201" s="72"/>
      <c r="D201" s="13" t="s">
        <v>28</v>
      </c>
      <c r="E201" s="14">
        <v>242127.89291962987</v>
      </c>
      <c r="F201" s="13" t="s">
        <v>28</v>
      </c>
      <c r="G201" s="13" t="s">
        <v>28</v>
      </c>
      <c r="H201" s="13" t="s">
        <v>29</v>
      </c>
      <c r="I201" s="13">
        <v>3</v>
      </c>
      <c r="J201" s="13">
        <v>2</v>
      </c>
      <c r="K201" s="13">
        <v>2</v>
      </c>
      <c r="L201" s="13">
        <v>2</v>
      </c>
      <c r="M201" s="13" t="s">
        <v>30</v>
      </c>
      <c r="N201" s="13">
        <v>1</v>
      </c>
      <c r="O201" s="13" t="s">
        <v>490</v>
      </c>
      <c r="P201" s="13" t="s">
        <v>32</v>
      </c>
      <c r="Q201" s="13" t="s">
        <v>28</v>
      </c>
      <c r="R201" s="13" t="s">
        <v>28</v>
      </c>
      <c r="S201" s="13" t="s">
        <v>28</v>
      </c>
      <c r="T201" s="13" t="s">
        <v>33</v>
      </c>
      <c r="U201" s="13" t="s">
        <v>28</v>
      </c>
      <c r="V201" s="15">
        <v>0.10899241603466955</v>
      </c>
      <c r="W201" s="16" t="s">
        <v>34</v>
      </c>
      <c r="X201" s="13" t="s">
        <v>28</v>
      </c>
      <c r="Y201" s="13" t="s">
        <v>83</v>
      </c>
    </row>
    <row r="202" spans="1:25" ht="15" x14ac:dyDescent="0.25">
      <c r="A202" s="71" t="s">
        <v>660</v>
      </c>
      <c r="B202" s="72" t="s">
        <v>661</v>
      </c>
      <c r="C202" s="72"/>
      <c r="D202" s="13" t="s">
        <v>28</v>
      </c>
      <c r="E202" s="14">
        <v>146020.06990175752</v>
      </c>
      <c r="F202" s="13" t="s">
        <v>28</v>
      </c>
      <c r="G202" s="13" t="s">
        <v>28</v>
      </c>
      <c r="H202" s="13" t="s">
        <v>29</v>
      </c>
      <c r="I202" s="13">
        <v>3</v>
      </c>
      <c r="J202" s="13">
        <v>2</v>
      </c>
      <c r="K202" s="13">
        <v>2</v>
      </c>
      <c r="L202" s="13">
        <v>2</v>
      </c>
      <c r="M202" s="13" t="s">
        <v>30</v>
      </c>
      <c r="N202" s="13">
        <v>1</v>
      </c>
      <c r="O202" s="13" t="s">
        <v>662</v>
      </c>
      <c r="P202" s="13" t="s">
        <v>32</v>
      </c>
      <c r="Q202" s="13" t="s">
        <v>34</v>
      </c>
      <c r="R202" s="13" t="s">
        <v>28</v>
      </c>
      <c r="S202" s="13" t="s">
        <v>28</v>
      </c>
      <c r="T202" s="13" t="s">
        <v>33</v>
      </c>
      <c r="U202" s="13" t="s">
        <v>28</v>
      </c>
      <c r="V202" s="15">
        <v>0.15144887916894478</v>
      </c>
      <c r="W202" s="16" t="s">
        <v>34</v>
      </c>
      <c r="X202" s="13" t="s">
        <v>28</v>
      </c>
      <c r="Y202" s="13" t="s">
        <v>83</v>
      </c>
    </row>
    <row r="203" spans="1:25" ht="15" x14ac:dyDescent="0.25">
      <c r="A203" s="71" t="s">
        <v>663</v>
      </c>
      <c r="B203" s="72" t="s">
        <v>664</v>
      </c>
      <c r="C203" s="72"/>
      <c r="D203" s="13" t="s">
        <v>34</v>
      </c>
      <c r="E203" s="14">
        <v>36701705.500400938</v>
      </c>
      <c r="F203" s="13" t="s">
        <v>34</v>
      </c>
      <c r="G203" s="13" t="s">
        <v>34</v>
      </c>
      <c r="H203" s="13" t="s">
        <v>38</v>
      </c>
      <c r="I203" s="13">
        <v>3</v>
      </c>
      <c r="J203" s="13">
        <v>2</v>
      </c>
      <c r="K203" s="13">
        <v>2</v>
      </c>
      <c r="L203" s="13">
        <v>2</v>
      </c>
      <c r="M203" s="13" t="s">
        <v>30</v>
      </c>
      <c r="N203" s="13">
        <v>1</v>
      </c>
      <c r="O203" s="13" t="s">
        <v>356</v>
      </c>
      <c r="P203" s="13" t="s">
        <v>32</v>
      </c>
      <c r="Q203" s="13" t="s">
        <v>28</v>
      </c>
      <c r="R203" s="13" t="s">
        <v>28</v>
      </c>
      <c r="S203" s="13" t="s">
        <v>34</v>
      </c>
      <c r="T203" s="13" t="s">
        <v>34</v>
      </c>
      <c r="U203" s="13" t="s">
        <v>34</v>
      </c>
      <c r="V203" s="15">
        <v>0.18887166092593941</v>
      </c>
      <c r="W203" s="16" t="s">
        <v>34</v>
      </c>
      <c r="X203" s="13" t="s">
        <v>34</v>
      </c>
      <c r="Y203" s="13" t="s">
        <v>35</v>
      </c>
    </row>
    <row r="204" spans="1:25" ht="15" x14ac:dyDescent="0.25">
      <c r="A204" s="71" t="s">
        <v>665</v>
      </c>
      <c r="B204" s="72" t="s">
        <v>666</v>
      </c>
      <c r="C204" s="72"/>
      <c r="D204" s="13" t="s">
        <v>34</v>
      </c>
      <c r="E204" s="14">
        <v>5396420.6038586721</v>
      </c>
      <c r="F204" s="13" t="s">
        <v>34</v>
      </c>
      <c r="G204" s="13" t="s">
        <v>34</v>
      </c>
      <c r="H204" s="13" t="s">
        <v>29</v>
      </c>
      <c r="I204" s="13">
        <v>3</v>
      </c>
      <c r="J204" s="13">
        <v>2</v>
      </c>
      <c r="K204" s="13">
        <v>2</v>
      </c>
      <c r="L204" s="13">
        <v>2</v>
      </c>
      <c r="M204" s="13" t="s">
        <v>30</v>
      </c>
      <c r="N204" s="13">
        <v>1</v>
      </c>
      <c r="O204" s="13" t="s">
        <v>667</v>
      </c>
      <c r="P204" s="13" t="s">
        <v>32</v>
      </c>
      <c r="Q204" s="13" t="s">
        <v>34</v>
      </c>
      <c r="R204" s="13" t="s">
        <v>34</v>
      </c>
      <c r="S204" s="13" t="s">
        <v>28</v>
      </c>
      <c r="T204" s="13" t="s">
        <v>34</v>
      </c>
      <c r="U204" s="13" t="s">
        <v>34</v>
      </c>
      <c r="V204" s="15">
        <v>0.26828153564899454</v>
      </c>
      <c r="W204" s="16" t="s">
        <v>34</v>
      </c>
      <c r="X204" s="13" t="s">
        <v>34</v>
      </c>
      <c r="Y204" s="13" t="s">
        <v>35</v>
      </c>
    </row>
    <row r="205" spans="1:25" ht="15" x14ac:dyDescent="0.25">
      <c r="A205" s="71" t="s">
        <v>668</v>
      </c>
      <c r="B205" s="72" t="s">
        <v>669</v>
      </c>
      <c r="C205" s="72" t="s">
        <v>669</v>
      </c>
      <c r="D205" s="13" t="s">
        <v>34</v>
      </c>
      <c r="E205" s="14">
        <v>38835967.268781088</v>
      </c>
      <c r="F205" s="13" t="s">
        <v>34</v>
      </c>
      <c r="G205" s="13" t="s">
        <v>34</v>
      </c>
      <c r="H205" s="13" t="s">
        <v>38</v>
      </c>
      <c r="I205" s="13">
        <v>3</v>
      </c>
      <c r="J205" s="13">
        <v>2</v>
      </c>
      <c r="K205" s="13">
        <v>2</v>
      </c>
      <c r="L205" s="13">
        <v>2</v>
      </c>
      <c r="M205" s="13" t="s">
        <v>30</v>
      </c>
      <c r="N205" s="13">
        <v>1</v>
      </c>
      <c r="O205" s="13" t="s">
        <v>670</v>
      </c>
      <c r="P205" s="13" t="s">
        <v>32</v>
      </c>
      <c r="Q205" s="13" t="s">
        <v>34</v>
      </c>
      <c r="R205" s="13" t="s">
        <v>34</v>
      </c>
      <c r="S205" s="13" t="s">
        <v>34</v>
      </c>
      <c r="T205" s="13" t="s">
        <v>34</v>
      </c>
      <c r="U205" s="13" t="s">
        <v>34</v>
      </c>
      <c r="V205" s="15">
        <v>0.29932197462747462</v>
      </c>
      <c r="W205" s="16" t="s">
        <v>34</v>
      </c>
      <c r="X205" s="13" t="s">
        <v>34</v>
      </c>
      <c r="Y205" s="13" t="s">
        <v>35</v>
      </c>
    </row>
    <row r="206" spans="1:25" ht="15" x14ac:dyDescent="0.25">
      <c r="A206" s="71" t="s">
        <v>671</v>
      </c>
      <c r="B206" s="72" t="s">
        <v>672</v>
      </c>
      <c r="C206" s="72" t="s">
        <v>673</v>
      </c>
      <c r="D206" s="13" t="s">
        <v>34</v>
      </c>
      <c r="E206" s="14">
        <v>33137087.132513121</v>
      </c>
      <c r="F206" s="13" t="s">
        <v>34</v>
      </c>
      <c r="G206" s="13" t="s">
        <v>34</v>
      </c>
      <c r="H206" s="13" t="s">
        <v>38</v>
      </c>
      <c r="I206" s="13">
        <v>3</v>
      </c>
      <c r="J206" s="13">
        <v>2</v>
      </c>
      <c r="K206" s="13">
        <v>2</v>
      </c>
      <c r="L206" s="13">
        <v>2</v>
      </c>
      <c r="M206" s="13" t="s">
        <v>30</v>
      </c>
      <c r="N206" s="13">
        <v>1</v>
      </c>
      <c r="O206" s="13" t="s">
        <v>145</v>
      </c>
      <c r="P206" s="13" t="s">
        <v>32</v>
      </c>
      <c r="Q206" s="13" t="s">
        <v>28</v>
      </c>
      <c r="R206" s="13" t="s">
        <v>34</v>
      </c>
      <c r="S206" s="13" t="s">
        <v>34</v>
      </c>
      <c r="T206" s="13" t="s">
        <v>34</v>
      </c>
      <c r="U206" s="13" t="s">
        <v>34</v>
      </c>
      <c r="V206" s="15">
        <v>0.20279076428885637</v>
      </c>
      <c r="W206" s="16" t="s">
        <v>34</v>
      </c>
      <c r="X206" s="13" t="s">
        <v>34</v>
      </c>
      <c r="Y206" s="13" t="s">
        <v>35</v>
      </c>
    </row>
    <row r="207" spans="1:25" ht="15" x14ac:dyDescent="0.25">
      <c r="A207" s="71" t="s">
        <v>674</v>
      </c>
      <c r="B207" s="72" t="s">
        <v>206</v>
      </c>
      <c r="C207" s="72" t="s">
        <v>675</v>
      </c>
      <c r="D207" s="13" t="s">
        <v>28</v>
      </c>
      <c r="E207" s="14">
        <v>115955117.86468999</v>
      </c>
      <c r="F207" s="13" t="s">
        <v>34</v>
      </c>
      <c r="G207" s="13" t="s">
        <v>28</v>
      </c>
      <c r="H207" s="13" t="s">
        <v>38</v>
      </c>
      <c r="I207" s="13">
        <v>3</v>
      </c>
      <c r="J207" s="13">
        <v>2</v>
      </c>
      <c r="K207" s="13">
        <v>2</v>
      </c>
      <c r="L207" s="13">
        <v>2</v>
      </c>
      <c r="M207" s="13" t="s">
        <v>32</v>
      </c>
      <c r="N207" s="13">
        <v>2</v>
      </c>
      <c r="O207" s="13" t="s">
        <v>134</v>
      </c>
      <c r="P207" s="13" t="s">
        <v>32</v>
      </c>
      <c r="Q207" s="13" t="s">
        <v>28</v>
      </c>
      <c r="R207" s="13" t="s">
        <v>28</v>
      </c>
      <c r="S207" s="13" t="s">
        <v>28</v>
      </c>
      <c r="T207" s="13" t="s">
        <v>34</v>
      </c>
      <c r="U207" s="13" t="s">
        <v>34</v>
      </c>
      <c r="V207" s="15">
        <v>0.1668436139717592</v>
      </c>
      <c r="W207" s="16" t="s">
        <v>34</v>
      </c>
      <c r="X207" s="13" t="s">
        <v>34</v>
      </c>
      <c r="Y207" s="13" t="s">
        <v>35</v>
      </c>
    </row>
    <row r="208" spans="1:25" ht="15" x14ac:dyDescent="0.25">
      <c r="A208" s="71" t="s">
        <v>676</v>
      </c>
      <c r="B208" s="72" t="s">
        <v>677</v>
      </c>
      <c r="C208" s="72" t="s">
        <v>677</v>
      </c>
      <c r="D208" s="13" t="s">
        <v>28</v>
      </c>
      <c r="E208" s="14">
        <v>186322.2864706261</v>
      </c>
      <c r="F208" s="13" t="s">
        <v>28</v>
      </c>
      <c r="G208" s="13" t="s">
        <v>28</v>
      </c>
      <c r="H208" s="13" t="s">
        <v>38</v>
      </c>
      <c r="I208" s="13">
        <v>3</v>
      </c>
      <c r="J208" s="13">
        <v>2</v>
      </c>
      <c r="K208" s="13">
        <v>2</v>
      </c>
      <c r="L208" s="13">
        <v>2</v>
      </c>
      <c r="M208" s="13" t="s">
        <v>30</v>
      </c>
      <c r="N208" s="13">
        <v>1</v>
      </c>
      <c r="O208" s="13" t="s">
        <v>678</v>
      </c>
      <c r="P208" s="13" t="s">
        <v>32</v>
      </c>
      <c r="Q208" s="13" t="s">
        <v>28</v>
      </c>
      <c r="R208" s="13" t="s">
        <v>28</v>
      </c>
      <c r="S208" s="13" t="s">
        <v>28</v>
      </c>
      <c r="T208" s="13" t="s">
        <v>33</v>
      </c>
      <c r="U208" s="13" t="s">
        <v>28</v>
      </c>
      <c r="V208" s="15">
        <v>6.7385444743935305E-2</v>
      </c>
      <c r="W208" s="16" t="s">
        <v>34</v>
      </c>
      <c r="X208" s="13" t="s">
        <v>28</v>
      </c>
      <c r="Y208" s="13" t="s">
        <v>83</v>
      </c>
    </row>
    <row r="209" spans="1:25" ht="15" x14ac:dyDescent="0.25">
      <c r="A209" s="71" t="s">
        <v>679</v>
      </c>
      <c r="B209" s="72" t="s">
        <v>680</v>
      </c>
      <c r="C209" s="72"/>
      <c r="D209" s="13" t="s">
        <v>34</v>
      </c>
      <c r="E209" s="14">
        <v>57344332.363339968</v>
      </c>
      <c r="F209" s="13" t="s">
        <v>34</v>
      </c>
      <c r="G209" s="13" t="s">
        <v>34</v>
      </c>
      <c r="H209" s="13" t="s">
        <v>38</v>
      </c>
      <c r="I209" s="13">
        <v>3</v>
      </c>
      <c r="J209" s="13">
        <v>2</v>
      </c>
      <c r="K209" s="13">
        <v>2</v>
      </c>
      <c r="L209" s="13">
        <v>2</v>
      </c>
      <c r="M209" s="13" t="s">
        <v>32</v>
      </c>
      <c r="N209" s="13">
        <v>2</v>
      </c>
      <c r="O209" s="13" t="s">
        <v>42</v>
      </c>
      <c r="P209" s="13" t="s">
        <v>32</v>
      </c>
      <c r="Q209" s="13" t="s">
        <v>34</v>
      </c>
      <c r="R209" s="13" t="s">
        <v>34</v>
      </c>
      <c r="S209" s="13" t="s">
        <v>34</v>
      </c>
      <c r="T209" s="13" t="s">
        <v>34</v>
      </c>
      <c r="U209" s="13" t="s">
        <v>34</v>
      </c>
      <c r="V209" s="15">
        <v>0.29445575922154332</v>
      </c>
      <c r="W209" s="16" t="s">
        <v>34</v>
      </c>
      <c r="X209" s="13" t="s">
        <v>34</v>
      </c>
      <c r="Y209" s="13" t="s">
        <v>35</v>
      </c>
    </row>
    <row r="210" spans="1:25" ht="15" x14ac:dyDescent="0.25">
      <c r="A210" s="71" t="s">
        <v>681</v>
      </c>
      <c r="B210" s="72" t="s">
        <v>682</v>
      </c>
      <c r="C210" s="72" t="s">
        <v>683</v>
      </c>
      <c r="D210" s="13" t="s">
        <v>28</v>
      </c>
      <c r="E210" s="14">
        <v>8128541.2519828724</v>
      </c>
      <c r="F210" s="13" t="s">
        <v>34</v>
      </c>
      <c r="G210" s="13" t="s">
        <v>28</v>
      </c>
      <c r="H210" s="13" t="s">
        <v>29</v>
      </c>
      <c r="I210" s="13">
        <v>3</v>
      </c>
      <c r="J210" s="13">
        <v>2</v>
      </c>
      <c r="K210" s="13">
        <v>2</v>
      </c>
      <c r="L210" s="13">
        <v>2</v>
      </c>
      <c r="M210" s="13" t="s">
        <v>30</v>
      </c>
      <c r="N210" s="13">
        <v>1</v>
      </c>
      <c r="O210" s="13" t="s">
        <v>181</v>
      </c>
      <c r="P210" s="13" t="s">
        <v>32</v>
      </c>
      <c r="Q210" s="13" t="s">
        <v>28</v>
      </c>
      <c r="R210" s="13" t="s">
        <v>28</v>
      </c>
      <c r="S210" s="13" t="s">
        <v>28</v>
      </c>
      <c r="T210" s="13" t="s">
        <v>34</v>
      </c>
      <c r="U210" s="13" t="s">
        <v>34</v>
      </c>
      <c r="V210" s="15">
        <v>0.15972139184503167</v>
      </c>
      <c r="W210" s="16" t="s">
        <v>34</v>
      </c>
      <c r="X210" s="13" t="s">
        <v>28</v>
      </c>
      <c r="Y210" s="13" t="s">
        <v>35</v>
      </c>
    </row>
    <row r="211" spans="1:25" ht="15" x14ac:dyDescent="0.25">
      <c r="A211" s="71" t="s">
        <v>684</v>
      </c>
      <c r="B211" s="72" t="s">
        <v>685</v>
      </c>
      <c r="C211" s="72"/>
      <c r="D211" s="13" t="s">
        <v>34</v>
      </c>
      <c r="E211" s="14">
        <v>4251864.6780975908</v>
      </c>
      <c r="F211" s="13" t="s">
        <v>34</v>
      </c>
      <c r="G211" s="13" t="s">
        <v>34</v>
      </c>
      <c r="H211" s="13" t="s">
        <v>29</v>
      </c>
      <c r="I211" s="13">
        <v>3</v>
      </c>
      <c r="J211" s="13">
        <v>2</v>
      </c>
      <c r="K211" s="13">
        <v>2</v>
      </c>
      <c r="L211" s="13">
        <v>2</v>
      </c>
      <c r="M211" s="13" t="s">
        <v>30</v>
      </c>
      <c r="N211" s="13">
        <v>1</v>
      </c>
      <c r="O211" s="13" t="s">
        <v>686</v>
      </c>
      <c r="P211" s="13" t="s">
        <v>32</v>
      </c>
      <c r="Q211" s="13" t="s">
        <v>28</v>
      </c>
      <c r="R211" s="13" t="s">
        <v>34</v>
      </c>
      <c r="S211" s="13" t="s">
        <v>28</v>
      </c>
      <c r="T211" s="13" t="s">
        <v>34</v>
      </c>
      <c r="U211" s="13" t="s">
        <v>34</v>
      </c>
      <c r="V211" s="15">
        <v>0.11865246470151103</v>
      </c>
      <c r="W211" s="16" t="s">
        <v>34</v>
      </c>
      <c r="X211" s="13" t="s">
        <v>34</v>
      </c>
      <c r="Y211" s="13" t="s">
        <v>35</v>
      </c>
    </row>
    <row r="212" spans="1:25" ht="15" x14ac:dyDescent="0.25">
      <c r="A212" s="71" t="s">
        <v>687</v>
      </c>
      <c r="B212" s="72" t="s">
        <v>688</v>
      </c>
      <c r="C212" s="72" t="s">
        <v>688</v>
      </c>
      <c r="D212" s="13" t="s">
        <v>34</v>
      </c>
      <c r="E212" s="14">
        <v>30494116.756723903</v>
      </c>
      <c r="F212" s="13" t="s">
        <v>34</v>
      </c>
      <c r="G212" s="13" t="s">
        <v>28</v>
      </c>
      <c r="H212" s="13" t="s">
        <v>128</v>
      </c>
      <c r="I212" s="13">
        <v>3</v>
      </c>
      <c r="J212" s="13">
        <v>1</v>
      </c>
      <c r="K212" s="13">
        <v>2</v>
      </c>
      <c r="L212" s="13">
        <v>2</v>
      </c>
      <c r="M212" s="13" t="s">
        <v>30</v>
      </c>
      <c r="N212" s="13">
        <v>1</v>
      </c>
      <c r="O212" s="13" t="s">
        <v>689</v>
      </c>
      <c r="P212" s="13" t="s">
        <v>34</v>
      </c>
      <c r="Q212" s="13" t="s">
        <v>28</v>
      </c>
      <c r="R212" s="13" t="s">
        <v>34</v>
      </c>
      <c r="S212" s="13" t="s">
        <v>28</v>
      </c>
      <c r="T212" s="13" t="s">
        <v>34</v>
      </c>
      <c r="U212" s="13" t="s">
        <v>34</v>
      </c>
      <c r="V212" s="15">
        <v>1.3484476407647781E-2</v>
      </c>
      <c r="W212" s="16" t="s">
        <v>34</v>
      </c>
      <c r="X212" s="13" t="s">
        <v>28</v>
      </c>
      <c r="Y212" s="13" t="s">
        <v>83</v>
      </c>
    </row>
    <row r="213" spans="1:25" ht="15" x14ac:dyDescent="0.25">
      <c r="A213" s="71" t="s">
        <v>690</v>
      </c>
      <c r="B213" s="72" t="s">
        <v>691</v>
      </c>
      <c r="C213" s="72" t="s">
        <v>691</v>
      </c>
      <c r="D213" s="13" t="s">
        <v>34</v>
      </c>
      <c r="E213" s="14">
        <v>41223060.5900831</v>
      </c>
      <c r="F213" s="13" t="s">
        <v>34</v>
      </c>
      <c r="G213" s="13" t="s">
        <v>34</v>
      </c>
      <c r="H213" s="13" t="s">
        <v>128</v>
      </c>
      <c r="I213" s="13">
        <v>3</v>
      </c>
      <c r="J213" s="13">
        <v>1</v>
      </c>
      <c r="K213" s="13">
        <v>2</v>
      </c>
      <c r="L213" s="13">
        <v>2</v>
      </c>
      <c r="M213" s="13" t="s">
        <v>30</v>
      </c>
      <c r="N213" s="13">
        <v>1</v>
      </c>
      <c r="O213" s="13" t="s">
        <v>198</v>
      </c>
      <c r="P213" s="13" t="s">
        <v>34</v>
      </c>
      <c r="Q213" s="13" t="s">
        <v>28</v>
      </c>
      <c r="R213" s="13" t="s">
        <v>34</v>
      </c>
      <c r="S213" s="13" t="s">
        <v>28</v>
      </c>
      <c r="T213" s="13" t="s">
        <v>34</v>
      </c>
      <c r="U213" s="13" t="s">
        <v>34</v>
      </c>
      <c r="V213" s="15">
        <v>3.6239986319569595E-2</v>
      </c>
      <c r="W213" s="16" t="s">
        <v>34</v>
      </c>
      <c r="X213" s="13" t="s">
        <v>28</v>
      </c>
      <c r="Y213" s="13" t="s">
        <v>83</v>
      </c>
    </row>
    <row r="214" spans="1:25" ht="15" x14ac:dyDescent="0.25">
      <c r="A214" s="71" t="s">
        <v>692</v>
      </c>
      <c r="B214" s="72" t="s">
        <v>693</v>
      </c>
      <c r="C214" s="72" t="s">
        <v>694</v>
      </c>
      <c r="D214" s="13" t="s">
        <v>28</v>
      </c>
      <c r="E214" s="14">
        <v>6996196.2625259403</v>
      </c>
      <c r="F214" s="13" t="s">
        <v>28</v>
      </c>
      <c r="G214" s="13" t="s">
        <v>28</v>
      </c>
      <c r="H214" s="13" t="s">
        <v>38</v>
      </c>
      <c r="I214" s="13">
        <v>3</v>
      </c>
      <c r="J214" s="13">
        <v>2</v>
      </c>
      <c r="K214" s="13">
        <v>2</v>
      </c>
      <c r="L214" s="13">
        <v>2</v>
      </c>
      <c r="M214" s="13" t="s">
        <v>32</v>
      </c>
      <c r="N214" s="13">
        <v>2</v>
      </c>
      <c r="O214" s="13" t="s">
        <v>42</v>
      </c>
      <c r="P214" s="13" t="s">
        <v>32</v>
      </c>
      <c r="Q214" s="13" t="s">
        <v>28</v>
      </c>
      <c r="R214" s="13" t="s">
        <v>28</v>
      </c>
      <c r="S214" s="13" t="s">
        <v>28</v>
      </c>
      <c r="T214" s="13" t="s">
        <v>33</v>
      </c>
      <c r="U214" s="13" t="s">
        <v>28</v>
      </c>
      <c r="V214" s="15">
        <v>7.9537198546944257E-2</v>
      </c>
      <c r="W214" s="16" t="s">
        <v>34</v>
      </c>
      <c r="X214" s="13" t="s">
        <v>52</v>
      </c>
      <c r="Y214" s="13" t="s">
        <v>83</v>
      </c>
    </row>
    <row r="215" spans="1:25" ht="15" x14ac:dyDescent="0.25">
      <c r="A215" s="71" t="s">
        <v>695</v>
      </c>
      <c r="B215" s="72" t="s">
        <v>696</v>
      </c>
      <c r="C215" s="72" t="s">
        <v>697</v>
      </c>
      <c r="D215" s="13" t="s">
        <v>28</v>
      </c>
      <c r="E215" s="14">
        <v>-3069002.2993474277</v>
      </c>
      <c r="F215" s="13" t="s">
        <v>28</v>
      </c>
      <c r="G215" s="13" t="s">
        <v>28</v>
      </c>
      <c r="H215" s="13" t="s">
        <v>38</v>
      </c>
      <c r="I215" s="13">
        <v>3</v>
      </c>
      <c r="J215" s="13">
        <v>2</v>
      </c>
      <c r="K215" s="13">
        <v>2</v>
      </c>
      <c r="L215" s="13">
        <v>2</v>
      </c>
      <c r="M215" s="13" t="s">
        <v>32</v>
      </c>
      <c r="N215" s="13">
        <v>2</v>
      </c>
      <c r="O215" s="13" t="s">
        <v>42</v>
      </c>
      <c r="P215" s="13" t="s">
        <v>32</v>
      </c>
      <c r="Q215" s="13" t="s">
        <v>28</v>
      </c>
      <c r="R215" s="13" t="s">
        <v>28</v>
      </c>
      <c r="S215" s="13" t="s">
        <v>28</v>
      </c>
      <c r="T215" s="13" t="s">
        <v>33</v>
      </c>
      <c r="U215" s="13" t="s">
        <v>28</v>
      </c>
      <c r="V215" s="15">
        <v>0.17157192843467353</v>
      </c>
      <c r="W215" s="16" t="s">
        <v>34</v>
      </c>
      <c r="X215" s="13" t="s">
        <v>52</v>
      </c>
      <c r="Y215" s="13" t="s">
        <v>83</v>
      </c>
    </row>
    <row r="216" spans="1:25" ht="15" x14ac:dyDescent="0.25">
      <c r="A216" s="71" t="s">
        <v>698</v>
      </c>
      <c r="B216" s="72" t="s">
        <v>699</v>
      </c>
      <c r="C216" s="72" t="s">
        <v>700</v>
      </c>
      <c r="D216" s="13" t="s">
        <v>34</v>
      </c>
      <c r="E216" s="14">
        <v>116848035.51228662</v>
      </c>
      <c r="F216" s="13" t="s">
        <v>34</v>
      </c>
      <c r="G216" s="13" t="s">
        <v>34</v>
      </c>
      <c r="H216" s="13" t="s">
        <v>29</v>
      </c>
      <c r="I216" s="13">
        <v>2</v>
      </c>
      <c r="J216" s="13">
        <v>2</v>
      </c>
      <c r="K216" s="13">
        <v>2</v>
      </c>
      <c r="L216" s="13">
        <v>2</v>
      </c>
      <c r="M216" s="13" t="s">
        <v>30</v>
      </c>
      <c r="N216" s="13">
        <v>1</v>
      </c>
      <c r="O216" s="13" t="s">
        <v>490</v>
      </c>
      <c r="P216" s="13" t="s">
        <v>32</v>
      </c>
      <c r="Q216" s="13" t="s">
        <v>28</v>
      </c>
      <c r="R216" s="13" t="s">
        <v>34</v>
      </c>
      <c r="S216" s="13" t="s">
        <v>34</v>
      </c>
      <c r="T216" s="13" t="s">
        <v>34</v>
      </c>
      <c r="U216" s="13" t="s">
        <v>34</v>
      </c>
      <c r="V216" s="15">
        <v>0.21951967929524416</v>
      </c>
      <c r="W216" s="16" t="s">
        <v>34</v>
      </c>
      <c r="X216" s="13" t="s">
        <v>34</v>
      </c>
      <c r="Y216" s="13" t="s">
        <v>35</v>
      </c>
    </row>
    <row r="217" spans="1:25" ht="15" x14ac:dyDescent="0.25">
      <c r="A217" s="71" t="s">
        <v>701</v>
      </c>
      <c r="B217" s="72" t="s">
        <v>326</v>
      </c>
      <c r="C217" s="72" t="s">
        <v>702</v>
      </c>
      <c r="D217" s="13" t="s">
        <v>34</v>
      </c>
      <c r="E217" s="14">
        <v>30399528.815813329</v>
      </c>
      <c r="F217" s="13" t="s">
        <v>34</v>
      </c>
      <c r="G217" s="13" t="s">
        <v>34</v>
      </c>
      <c r="H217" s="13" t="s">
        <v>38</v>
      </c>
      <c r="I217" s="13">
        <v>3</v>
      </c>
      <c r="J217" s="13">
        <v>2</v>
      </c>
      <c r="K217" s="13">
        <v>2</v>
      </c>
      <c r="L217" s="13">
        <v>2</v>
      </c>
      <c r="M217" s="13" t="s">
        <v>30</v>
      </c>
      <c r="N217" s="13">
        <v>1</v>
      </c>
      <c r="O217" s="13" t="s">
        <v>204</v>
      </c>
      <c r="P217" s="13" t="s">
        <v>32</v>
      </c>
      <c r="Q217" s="13" t="s">
        <v>28</v>
      </c>
      <c r="R217" s="13" t="s">
        <v>28</v>
      </c>
      <c r="S217" s="13" t="s">
        <v>34</v>
      </c>
      <c r="T217" s="13" t="s">
        <v>34</v>
      </c>
      <c r="U217" s="13" t="s">
        <v>34</v>
      </c>
      <c r="V217" s="15">
        <v>0.18704139726675886</v>
      </c>
      <c r="W217" s="16" t="s">
        <v>34</v>
      </c>
      <c r="X217" s="13" t="s">
        <v>34</v>
      </c>
      <c r="Y217" s="13" t="s">
        <v>35</v>
      </c>
    </row>
    <row r="218" spans="1:25" ht="15" x14ac:dyDescent="0.25">
      <c r="A218" s="71" t="s">
        <v>703</v>
      </c>
      <c r="B218" s="72" t="s">
        <v>704</v>
      </c>
      <c r="C218" s="72" t="s">
        <v>705</v>
      </c>
      <c r="D218" s="13" t="s">
        <v>34</v>
      </c>
      <c r="E218" s="14">
        <v>868199.9349799382</v>
      </c>
      <c r="F218" s="13" t="s">
        <v>34</v>
      </c>
      <c r="G218" s="13" t="s">
        <v>34</v>
      </c>
      <c r="H218" s="13" t="s">
        <v>29</v>
      </c>
      <c r="I218" s="13">
        <v>3</v>
      </c>
      <c r="J218" s="13">
        <v>2</v>
      </c>
      <c r="K218" s="13">
        <v>2</v>
      </c>
      <c r="L218" s="13">
        <v>2</v>
      </c>
      <c r="M218" s="13" t="s">
        <v>30</v>
      </c>
      <c r="N218" s="13">
        <v>1</v>
      </c>
      <c r="O218" s="13" t="s">
        <v>706</v>
      </c>
      <c r="P218" s="13" t="s">
        <v>32</v>
      </c>
      <c r="Q218" s="13" t="s">
        <v>34</v>
      </c>
      <c r="R218" s="13" t="s">
        <v>34</v>
      </c>
      <c r="S218" s="13" t="s">
        <v>28</v>
      </c>
      <c r="T218" s="13" t="s">
        <v>34</v>
      </c>
      <c r="U218" s="13" t="s">
        <v>34</v>
      </c>
      <c r="V218" s="15">
        <v>0.22756410256410256</v>
      </c>
      <c r="W218" s="16" t="s">
        <v>34</v>
      </c>
      <c r="X218" s="13" t="s">
        <v>34</v>
      </c>
      <c r="Y218" s="13" t="s">
        <v>35</v>
      </c>
    </row>
    <row r="219" spans="1:25" ht="15" x14ac:dyDescent="0.25">
      <c r="A219" s="71" t="s">
        <v>707</v>
      </c>
      <c r="B219" s="72" t="s">
        <v>708</v>
      </c>
      <c r="C219" s="72" t="s">
        <v>709</v>
      </c>
      <c r="D219" s="13" t="s">
        <v>28</v>
      </c>
      <c r="E219" s="14">
        <v>11031661.575688876</v>
      </c>
      <c r="F219" s="13" t="s">
        <v>34</v>
      </c>
      <c r="G219" s="13" t="s">
        <v>28</v>
      </c>
      <c r="H219" s="13" t="s">
        <v>29</v>
      </c>
      <c r="I219" s="13">
        <v>3</v>
      </c>
      <c r="J219" s="13">
        <v>2</v>
      </c>
      <c r="K219" s="13">
        <v>2</v>
      </c>
      <c r="L219" s="13">
        <v>2</v>
      </c>
      <c r="M219" s="13" t="s">
        <v>30</v>
      </c>
      <c r="N219" s="13">
        <v>1</v>
      </c>
      <c r="O219" s="13" t="s">
        <v>710</v>
      </c>
      <c r="P219" s="13" t="s">
        <v>32</v>
      </c>
      <c r="Q219" s="13" t="s">
        <v>28</v>
      </c>
      <c r="R219" s="13" t="s">
        <v>28</v>
      </c>
      <c r="S219" s="13" t="s">
        <v>28</v>
      </c>
      <c r="T219" s="13" t="s">
        <v>34</v>
      </c>
      <c r="U219" s="13" t="s">
        <v>34</v>
      </c>
      <c r="V219" s="15">
        <v>0.13940729220667011</v>
      </c>
      <c r="W219" s="16" t="s">
        <v>34</v>
      </c>
      <c r="X219" s="13" t="s">
        <v>34</v>
      </c>
      <c r="Y219" s="13" t="s">
        <v>35</v>
      </c>
    </row>
    <row r="220" spans="1:25" ht="15" x14ac:dyDescent="0.25">
      <c r="A220" s="71" t="s">
        <v>711</v>
      </c>
      <c r="B220" s="72" t="s">
        <v>712</v>
      </c>
      <c r="C220" s="72"/>
      <c r="D220" s="13" t="s">
        <v>34</v>
      </c>
      <c r="E220" s="14">
        <v>54700382.286525987</v>
      </c>
      <c r="F220" s="13" t="s">
        <v>34</v>
      </c>
      <c r="G220" s="13" t="s">
        <v>34</v>
      </c>
      <c r="H220" s="13" t="s">
        <v>38</v>
      </c>
      <c r="I220" s="13">
        <v>3</v>
      </c>
      <c r="J220" s="13">
        <v>2</v>
      </c>
      <c r="K220" s="13">
        <v>2</v>
      </c>
      <c r="L220" s="13">
        <v>2</v>
      </c>
      <c r="M220" s="13" t="s">
        <v>30</v>
      </c>
      <c r="N220" s="13">
        <v>1</v>
      </c>
      <c r="O220" s="13" t="s">
        <v>713</v>
      </c>
      <c r="P220" s="13" t="s">
        <v>32</v>
      </c>
      <c r="Q220" s="13" t="s">
        <v>28</v>
      </c>
      <c r="R220" s="13" t="s">
        <v>28</v>
      </c>
      <c r="S220" s="13" t="s">
        <v>34</v>
      </c>
      <c r="T220" s="13" t="s">
        <v>34</v>
      </c>
      <c r="U220" s="13" t="s">
        <v>34</v>
      </c>
      <c r="V220" s="15">
        <v>0.18154779813122673</v>
      </c>
      <c r="W220" s="16" t="s">
        <v>34</v>
      </c>
      <c r="X220" s="13" t="s">
        <v>34</v>
      </c>
      <c r="Y220" s="13" t="s">
        <v>35</v>
      </c>
    </row>
    <row r="221" spans="1:25" ht="15" x14ac:dyDescent="0.25">
      <c r="A221" s="71" t="s">
        <v>714</v>
      </c>
      <c r="B221" s="72" t="s">
        <v>715</v>
      </c>
      <c r="C221" s="72" t="s">
        <v>715</v>
      </c>
      <c r="D221" s="13" t="s">
        <v>34</v>
      </c>
      <c r="E221" s="14">
        <v>48975483.663349532</v>
      </c>
      <c r="F221" s="13" t="s">
        <v>34</v>
      </c>
      <c r="G221" s="13" t="s">
        <v>34</v>
      </c>
      <c r="H221" s="13" t="s">
        <v>128</v>
      </c>
      <c r="I221" s="13">
        <v>3</v>
      </c>
      <c r="J221" s="13">
        <v>1</v>
      </c>
      <c r="K221" s="13">
        <v>2</v>
      </c>
      <c r="L221" s="13">
        <v>2</v>
      </c>
      <c r="M221" s="13" t="s">
        <v>32</v>
      </c>
      <c r="N221" s="13">
        <v>2</v>
      </c>
      <c r="O221" s="13" t="s">
        <v>51</v>
      </c>
      <c r="P221" s="13" t="s">
        <v>34</v>
      </c>
      <c r="Q221" s="13" t="s">
        <v>28</v>
      </c>
      <c r="R221" s="13" t="s">
        <v>34</v>
      </c>
      <c r="S221" s="13" t="s">
        <v>28</v>
      </c>
      <c r="T221" s="13" t="s">
        <v>34</v>
      </c>
      <c r="U221" s="13" t="s">
        <v>34</v>
      </c>
      <c r="V221" s="15">
        <v>2.6689827260570467E-2</v>
      </c>
      <c r="W221" s="16" t="s">
        <v>34</v>
      </c>
      <c r="X221" s="13" t="s">
        <v>28</v>
      </c>
      <c r="Y221" s="13" t="s">
        <v>83</v>
      </c>
    </row>
    <row r="222" spans="1:25" ht="15" x14ac:dyDescent="0.25">
      <c r="A222" s="71" t="s">
        <v>716</v>
      </c>
      <c r="B222" s="72" t="s">
        <v>717</v>
      </c>
      <c r="C222" s="72"/>
      <c r="D222" s="13" t="s">
        <v>34</v>
      </c>
      <c r="E222" s="14">
        <v>-172056817.56564364</v>
      </c>
      <c r="F222" s="13" t="s">
        <v>34</v>
      </c>
      <c r="G222" s="13" t="s">
        <v>34</v>
      </c>
      <c r="H222" s="13" t="s">
        <v>38</v>
      </c>
      <c r="I222" s="13">
        <v>3</v>
      </c>
      <c r="J222" s="13">
        <v>2</v>
      </c>
      <c r="K222" s="13">
        <v>2</v>
      </c>
      <c r="L222" s="13">
        <v>1</v>
      </c>
      <c r="M222" s="13" t="s">
        <v>32</v>
      </c>
      <c r="N222" s="13">
        <v>2</v>
      </c>
      <c r="O222" s="13" t="s">
        <v>59</v>
      </c>
      <c r="P222" s="13" t="s">
        <v>34</v>
      </c>
      <c r="Q222" s="13" t="s">
        <v>34</v>
      </c>
      <c r="R222" s="13" t="s">
        <v>34</v>
      </c>
      <c r="S222" s="13" t="s">
        <v>34</v>
      </c>
      <c r="T222" s="13" t="s">
        <v>34</v>
      </c>
      <c r="U222" s="13" t="s">
        <v>34</v>
      </c>
      <c r="V222" s="15">
        <v>0.5077262055959666</v>
      </c>
      <c r="W222" s="16" t="s">
        <v>34</v>
      </c>
      <c r="X222" s="13" t="s">
        <v>34</v>
      </c>
      <c r="Y222" s="13" t="s">
        <v>35</v>
      </c>
    </row>
    <row r="223" spans="1:25" ht="15" x14ac:dyDescent="0.25">
      <c r="A223" s="71" t="s">
        <v>718</v>
      </c>
      <c r="B223" s="72" t="s">
        <v>719</v>
      </c>
      <c r="C223" s="72"/>
      <c r="D223" s="13" t="s">
        <v>34</v>
      </c>
      <c r="E223" s="14">
        <v>2570353.8915245365</v>
      </c>
      <c r="F223" s="13" t="s">
        <v>34</v>
      </c>
      <c r="G223" s="13" t="s">
        <v>34</v>
      </c>
      <c r="H223" s="13" t="s">
        <v>29</v>
      </c>
      <c r="I223" s="13">
        <v>3</v>
      </c>
      <c r="J223" s="13">
        <v>2</v>
      </c>
      <c r="K223" s="13">
        <v>2</v>
      </c>
      <c r="L223" s="13">
        <v>2</v>
      </c>
      <c r="M223" s="13" t="s">
        <v>30</v>
      </c>
      <c r="N223" s="13">
        <v>1</v>
      </c>
      <c r="O223" s="13" t="s">
        <v>720</v>
      </c>
      <c r="P223" s="13" t="s">
        <v>32</v>
      </c>
      <c r="Q223" s="13" t="s">
        <v>34</v>
      </c>
      <c r="R223" s="13" t="s">
        <v>34</v>
      </c>
      <c r="S223" s="13" t="s">
        <v>28</v>
      </c>
      <c r="T223" s="13" t="s">
        <v>34</v>
      </c>
      <c r="U223" s="13" t="s">
        <v>34</v>
      </c>
      <c r="V223" s="15">
        <v>0.25596778832326716</v>
      </c>
      <c r="W223" s="16" t="s">
        <v>34</v>
      </c>
      <c r="X223" s="13" t="s">
        <v>34</v>
      </c>
      <c r="Y223" s="13" t="s">
        <v>35</v>
      </c>
    </row>
    <row r="224" spans="1:25" ht="15" x14ac:dyDescent="0.25">
      <c r="A224" s="71" t="s">
        <v>721</v>
      </c>
      <c r="B224" s="72" t="s">
        <v>722</v>
      </c>
      <c r="C224" s="72" t="s">
        <v>723</v>
      </c>
      <c r="D224" s="13" t="s">
        <v>34</v>
      </c>
      <c r="E224" s="14">
        <v>1402425.5873335709</v>
      </c>
      <c r="F224" s="13" t="s">
        <v>34</v>
      </c>
      <c r="G224" s="13" t="s">
        <v>34</v>
      </c>
      <c r="H224" s="13" t="s">
        <v>29</v>
      </c>
      <c r="I224" s="13">
        <v>3</v>
      </c>
      <c r="J224" s="13">
        <v>2</v>
      </c>
      <c r="K224" s="13">
        <v>2</v>
      </c>
      <c r="L224" s="13">
        <v>2</v>
      </c>
      <c r="M224" s="13" t="s">
        <v>30</v>
      </c>
      <c r="N224" s="13">
        <v>1</v>
      </c>
      <c r="O224" s="13" t="s">
        <v>724</v>
      </c>
      <c r="P224" s="13" t="s">
        <v>32</v>
      </c>
      <c r="Q224" s="13" t="s">
        <v>34</v>
      </c>
      <c r="R224" s="13" t="s">
        <v>34</v>
      </c>
      <c r="S224" s="13" t="s">
        <v>28</v>
      </c>
      <c r="T224" s="13" t="s">
        <v>34</v>
      </c>
      <c r="U224" s="13" t="s">
        <v>34</v>
      </c>
      <c r="V224" s="15">
        <v>0.19174024163568773</v>
      </c>
      <c r="W224" s="16" t="s">
        <v>34</v>
      </c>
      <c r="X224" s="13" t="s">
        <v>34</v>
      </c>
      <c r="Y224" s="13" t="s">
        <v>35</v>
      </c>
    </row>
    <row r="225" spans="1:25" ht="15" x14ac:dyDescent="0.25">
      <c r="A225" s="71" t="s">
        <v>725</v>
      </c>
      <c r="B225" s="72" t="s">
        <v>726</v>
      </c>
      <c r="C225" s="72" t="s">
        <v>727</v>
      </c>
      <c r="D225" s="13" t="s">
        <v>34</v>
      </c>
      <c r="E225" s="14">
        <v>7405023.1018856773</v>
      </c>
      <c r="F225" s="13" t="s">
        <v>34</v>
      </c>
      <c r="G225" s="13" t="s">
        <v>34</v>
      </c>
      <c r="H225" s="13" t="s">
        <v>29</v>
      </c>
      <c r="I225" s="13">
        <v>3</v>
      </c>
      <c r="J225" s="13">
        <v>2</v>
      </c>
      <c r="K225" s="13">
        <v>2</v>
      </c>
      <c r="L225" s="13">
        <v>2</v>
      </c>
      <c r="M225" s="13" t="s">
        <v>30</v>
      </c>
      <c r="N225" s="13">
        <v>1</v>
      </c>
      <c r="O225" s="13" t="s">
        <v>728</v>
      </c>
      <c r="P225" s="13" t="s">
        <v>32</v>
      </c>
      <c r="Q225" s="13" t="s">
        <v>34</v>
      </c>
      <c r="R225" s="13" t="s">
        <v>34</v>
      </c>
      <c r="S225" s="13" t="s">
        <v>28</v>
      </c>
      <c r="T225" s="13" t="s">
        <v>34</v>
      </c>
      <c r="U225" s="13" t="s">
        <v>34</v>
      </c>
      <c r="V225" s="15">
        <v>0.18144902756999359</v>
      </c>
      <c r="W225" s="16" t="s">
        <v>34</v>
      </c>
      <c r="X225" s="13" t="s">
        <v>34</v>
      </c>
      <c r="Y225" s="13" t="s">
        <v>35</v>
      </c>
    </row>
    <row r="226" spans="1:25" ht="15" x14ac:dyDescent="0.25">
      <c r="A226" s="71" t="s">
        <v>729</v>
      </c>
      <c r="B226" s="72" t="s">
        <v>730</v>
      </c>
      <c r="C226" s="72" t="s">
        <v>731</v>
      </c>
      <c r="D226" s="13" t="s">
        <v>34</v>
      </c>
      <c r="E226" s="14">
        <v>147938913.75264102</v>
      </c>
      <c r="F226" s="13" t="s">
        <v>34</v>
      </c>
      <c r="G226" s="13" t="s">
        <v>34</v>
      </c>
      <c r="H226" s="13" t="s">
        <v>434</v>
      </c>
      <c r="I226" s="13">
        <v>1</v>
      </c>
      <c r="J226" s="13">
        <v>2</v>
      </c>
      <c r="K226" s="13">
        <v>2</v>
      </c>
      <c r="L226" s="13">
        <v>2</v>
      </c>
      <c r="M226" s="13" t="s">
        <v>32</v>
      </c>
      <c r="N226" s="13">
        <v>2</v>
      </c>
      <c r="O226" s="13" t="s">
        <v>171</v>
      </c>
      <c r="P226" s="13" t="s">
        <v>32</v>
      </c>
      <c r="Q226" s="13" t="s">
        <v>28</v>
      </c>
      <c r="R226" s="13" t="s">
        <v>34</v>
      </c>
      <c r="S226" s="13" t="s">
        <v>28</v>
      </c>
      <c r="T226" s="13" t="s">
        <v>34</v>
      </c>
      <c r="U226" s="13" t="s">
        <v>34</v>
      </c>
      <c r="V226" s="15">
        <v>0.19694962055577692</v>
      </c>
      <c r="W226" s="16" t="s">
        <v>34</v>
      </c>
      <c r="X226" s="13" t="s">
        <v>34</v>
      </c>
      <c r="Y226" s="13" t="s">
        <v>35</v>
      </c>
    </row>
    <row r="227" spans="1:25" ht="15" x14ac:dyDescent="0.25">
      <c r="A227" s="71" t="s">
        <v>732</v>
      </c>
      <c r="B227" s="72" t="s">
        <v>733</v>
      </c>
      <c r="C227" s="72"/>
      <c r="D227" s="13" t="s">
        <v>34</v>
      </c>
      <c r="E227" s="14">
        <v>22396539.433748588</v>
      </c>
      <c r="F227" s="13" t="s">
        <v>34</v>
      </c>
      <c r="G227" s="13" t="s">
        <v>34</v>
      </c>
      <c r="H227" s="13" t="s">
        <v>38</v>
      </c>
      <c r="I227" s="13">
        <v>3</v>
      </c>
      <c r="J227" s="13">
        <v>2</v>
      </c>
      <c r="K227" s="13">
        <v>2</v>
      </c>
      <c r="L227" s="13">
        <v>2</v>
      </c>
      <c r="M227" s="13" t="s">
        <v>30</v>
      </c>
      <c r="N227" s="13">
        <v>1</v>
      </c>
      <c r="O227" s="13" t="s">
        <v>264</v>
      </c>
      <c r="P227" s="13" t="s">
        <v>32</v>
      </c>
      <c r="Q227" s="13" t="s">
        <v>28</v>
      </c>
      <c r="R227" s="13" t="s">
        <v>34</v>
      </c>
      <c r="S227" s="13" t="s">
        <v>34</v>
      </c>
      <c r="T227" s="13" t="s">
        <v>34</v>
      </c>
      <c r="U227" s="13" t="s">
        <v>34</v>
      </c>
      <c r="V227" s="15">
        <v>0.22573606694783338</v>
      </c>
      <c r="W227" s="16" t="s">
        <v>34</v>
      </c>
      <c r="X227" s="13" t="s">
        <v>34</v>
      </c>
      <c r="Y227" s="13" t="s">
        <v>35</v>
      </c>
    </row>
    <row r="228" spans="1:25" ht="15" x14ac:dyDescent="0.25">
      <c r="A228" s="71" t="s">
        <v>734</v>
      </c>
      <c r="B228" s="72" t="s">
        <v>735</v>
      </c>
      <c r="C228" s="72"/>
      <c r="D228" s="13" t="s">
        <v>34</v>
      </c>
      <c r="E228" s="14">
        <v>-218801920.12817934</v>
      </c>
      <c r="F228" s="13" t="s">
        <v>34</v>
      </c>
      <c r="G228" s="13" t="s">
        <v>34</v>
      </c>
      <c r="H228" s="13" t="s">
        <v>38</v>
      </c>
      <c r="I228" s="13">
        <v>3</v>
      </c>
      <c r="J228" s="13">
        <v>2</v>
      </c>
      <c r="K228" s="13">
        <v>2</v>
      </c>
      <c r="L228" s="13">
        <v>1</v>
      </c>
      <c r="M228" s="13" t="s">
        <v>32</v>
      </c>
      <c r="N228" s="13">
        <v>2</v>
      </c>
      <c r="O228" s="13" t="s">
        <v>42</v>
      </c>
      <c r="P228" s="13" t="s">
        <v>34</v>
      </c>
      <c r="Q228" s="13" t="s">
        <v>34</v>
      </c>
      <c r="R228" s="13" t="s">
        <v>34</v>
      </c>
      <c r="S228" s="13" t="s">
        <v>34</v>
      </c>
      <c r="T228" s="13" t="s">
        <v>34</v>
      </c>
      <c r="U228" s="13" t="s">
        <v>34</v>
      </c>
      <c r="V228" s="15">
        <v>0.51915941040381663</v>
      </c>
      <c r="W228" s="16" t="s">
        <v>34</v>
      </c>
      <c r="X228" s="13" t="s">
        <v>34</v>
      </c>
      <c r="Y228" s="13" t="s">
        <v>35</v>
      </c>
    </row>
    <row r="229" spans="1:25" ht="15" x14ac:dyDescent="0.25">
      <c r="A229" s="71" t="s">
        <v>736</v>
      </c>
      <c r="B229" s="72" t="s">
        <v>737</v>
      </c>
      <c r="C229" s="72" t="s">
        <v>738</v>
      </c>
      <c r="D229" s="13" t="s">
        <v>34</v>
      </c>
      <c r="E229" s="14">
        <v>15359707.145594822</v>
      </c>
      <c r="F229" s="13" t="s">
        <v>34</v>
      </c>
      <c r="G229" s="13" t="s">
        <v>34</v>
      </c>
      <c r="H229" s="13" t="s">
        <v>38</v>
      </c>
      <c r="I229" s="13">
        <v>3</v>
      </c>
      <c r="J229" s="13">
        <v>2</v>
      </c>
      <c r="K229" s="13">
        <v>2</v>
      </c>
      <c r="L229" s="13">
        <v>2</v>
      </c>
      <c r="M229" s="13" t="s">
        <v>30</v>
      </c>
      <c r="N229" s="13">
        <v>1</v>
      </c>
      <c r="O229" s="13" t="s">
        <v>223</v>
      </c>
      <c r="P229" s="13" t="s">
        <v>32</v>
      </c>
      <c r="Q229" s="13" t="s">
        <v>28</v>
      </c>
      <c r="R229" s="13" t="s">
        <v>34</v>
      </c>
      <c r="S229" s="13" t="s">
        <v>28</v>
      </c>
      <c r="T229" s="13" t="s">
        <v>34</v>
      </c>
      <c r="U229" s="13" t="s">
        <v>34</v>
      </c>
      <c r="V229" s="15">
        <v>0.14733912456776588</v>
      </c>
      <c r="W229" s="16" t="s">
        <v>34</v>
      </c>
      <c r="X229" s="13" t="s">
        <v>34</v>
      </c>
      <c r="Y229" s="13" t="s">
        <v>35</v>
      </c>
    </row>
    <row r="230" spans="1:25" ht="15" x14ac:dyDescent="0.25">
      <c r="A230" s="71" t="s">
        <v>739</v>
      </c>
      <c r="B230" s="72" t="s">
        <v>740</v>
      </c>
      <c r="C230" s="72" t="s">
        <v>741</v>
      </c>
      <c r="D230" s="13" t="s">
        <v>34</v>
      </c>
      <c r="E230" s="14">
        <v>107398699.5693638</v>
      </c>
      <c r="F230" s="13" t="s">
        <v>34</v>
      </c>
      <c r="G230" s="13" t="s">
        <v>34</v>
      </c>
      <c r="H230" s="13" t="s">
        <v>38</v>
      </c>
      <c r="I230" s="13">
        <v>3</v>
      </c>
      <c r="J230" s="13">
        <v>2</v>
      </c>
      <c r="K230" s="13">
        <v>2</v>
      </c>
      <c r="L230" s="13">
        <v>2</v>
      </c>
      <c r="M230" s="13" t="s">
        <v>32</v>
      </c>
      <c r="N230" s="13">
        <v>2</v>
      </c>
      <c r="O230" s="13" t="s">
        <v>59</v>
      </c>
      <c r="P230" s="13" t="s">
        <v>32</v>
      </c>
      <c r="Q230" s="13" t="s">
        <v>28</v>
      </c>
      <c r="R230" s="13" t="s">
        <v>28</v>
      </c>
      <c r="S230" s="13" t="s">
        <v>34</v>
      </c>
      <c r="T230" s="13" t="s">
        <v>34</v>
      </c>
      <c r="U230" s="13" t="s">
        <v>34</v>
      </c>
      <c r="V230" s="15">
        <v>0.16944891988931687</v>
      </c>
      <c r="W230" s="16" t="s">
        <v>34</v>
      </c>
      <c r="X230" s="13" t="s">
        <v>34</v>
      </c>
      <c r="Y230" s="13" t="s">
        <v>35</v>
      </c>
    </row>
    <row r="231" spans="1:25" ht="15" x14ac:dyDescent="0.25">
      <c r="A231" s="71" t="s">
        <v>742</v>
      </c>
      <c r="B231" s="72" t="s">
        <v>743</v>
      </c>
      <c r="C231" s="72" t="s">
        <v>744</v>
      </c>
      <c r="D231" s="13" t="s">
        <v>28</v>
      </c>
      <c r="E231" s="14">
        <v>1736567.8784596554</v>
      </c>
      <c r="F231" s="13" t="s">
        <v>28</v>
      </c>
      <c r="G231" s="13" t="s">
        <v>28</v>
      </c>
      <c r="H231" s="13" t="s">
        <v>38</v>
      </c>
      <c r="I231" s="13">
        <v>3</v>
      </c>
      <c r="J231" s="13">
        <v>2</v>
      </c>
      <c r="K231" s="13">
        <v>2</v>
      </c>
      <c r="L231" s="13">
        <v>2</v>
      </c>
      <c r="M231" s="13" t="s">
        <v>32</v>
      </c>
      <c r="N231" s="13">
        <v>2</v>
      </c>
      <c r="O231" s="13" t="s">
        <v>42</v>
      </c>
      <c r="P231" s="13" t="s">
        <v>32</v>
      </c>
      <c r="Q231" s="13" t="s">
        <v>28</v>
      </c>
      <c r="R231" s="13" t="s">
        <v>28</v>
      </c>
      <c r="S231" s="13" t="s">
        <v>28</v>
      </c>
      <c r="T231" s="13" t="s">
        <v>33</v>
      </c>
      <c r="U231" s="13" t="s">
        <v>28</v>
      </c>
      <c r="V231" s="15">
        <v>0.15924790941671427</v>
      </c>
      <c r="W231" s="16" t="s">
        <v>34</v>
      </c>
      <c r="X231" s="13" t="s">
        <v>52</v>
      </c>
      <c r="Y231" s="13" t="s">
        <v>83</v>
      </c>
    </row>
    <row r="232" spans="1:25" ht="15" x14ac:dyDescent="0.25">
      <c r="A232" s="71" t="s">
        <v>745</v>
      </c>
      <c r="B232" s="72" t="s">
        <v>746</v>
      </c>
      <c r="C232" s="72" t="s">
        <v>747</v>
      </c>
      <c r="D232" s="13" t="s">
        <v>34</v>
      </c>
      <c r="E232" s="14">
        <v>1149299.4844286037</v>
      </c>
      <c r="F232" s="13" t="s">
        <v>34</v>
      </c>
      <c r="G232" s="13" t="s">
        <v>34</v>
      </c>
      <c r="H232" s="13" t="s">
        <v>29</v>
      </c>
      <c r="I232" s="13">
        <v>3</v>
      </c>
      <c r="J232" s="13">
        <v>2</v>
      </c>
      <c r="K232" s="13">
        <v>2</v>
      </c>
      <c r="L232" s="13">
        <v>2</v>
      </c>
      <c r="M232" s="13" t="s">
        <v>30</v>
      </c>
      <c r="N232" s="13">
        <v>1</v>
      </c>
      <c r="O232" s="13" t="s">
        <v>282</v>
      </c>
      <c r="P232" s="13" t="s">
        <v>32</v>
      </c>
      <c r="Q232" s="13" t="s">
        <v>28</v>
      </c>
      <c r="R232" s="13" t="s">
        <v>34</v>
      </c>
      <c r="S232" s="13" t="s">
        <v>28</v>
      </c>
      <c r="T232" s="13" t="s">
        <v>34</v>
      </c>
      <c r="U232" s="13" t="s">
        <v>34</v>
      </c>
      <c r="V232" s="15">
        <v>7.0245195493704435E-2</v>
      </c>
      <c r="W232" s="16" t="s">
        <v>34</v>
      </c>
      <c r="X232" s="13" t="s">
        <v>34</v>
      </c>
      <c r="Y232" s="13" t="s">
        <v>35</v>
      </c>
    </row>
    <row r="233" spans="1:25" ht="15" x14ac:dyDescent="0.25">
      <c r="A233" s="71" t="s">
        <v>748</v>
      </c>
      <c r="B233" s="72" t="s">
        <v>749</v>
      </c>
      <c r="C233" s="72"/>
      <c r="D233" s="13" t="s">
        <v>28</v>
      </c>
      <c r="E233" s="14">
        <v>1213089.6687143892</v>
      </c>
      <c r="F233" s="13" t="s">
        <v>28</v>
      </c>
      <c r="G233" s="13" t="s">
        <v>28</v>
      </c>
      <c r="H233" s="13" t="s">
        <v>38</v>
      </c>
      <c r="I233" s="13">
        <v>3</v>
      </c>
      <c r="J233" s="13">
        <v>2</v>
      </c>
      <c r="K233" s="13">
        <v>2</v>
      </c>
      <c r="L233" s="13">
        <v>2</v>
      </c>
      <c r="M233" s="13" t="s">
        <v>30</v>
      </c>
      <c r="N233" s="13">
        <v>1</v>
      </c>
      <c r="O233" s="13" t="s">
        <v>559</v>
      </c>
      <c r="P233" s="13" t="s">
        <v>32</v>
      </c>
      <c r="Q233" s="13" t="s">
        <v>28</v>
      </c>
      <c r="R233" s="13" t="s">
        <v>28</v>
      </c>
      <c r="S233" s="13" t="s">
        <v>28</v>
      </c>
      <c r="T233" s="13" t="s">
        <v>33</v>
      </c>
      <c r="U233" s="13" t="s">
        <v>34</v>
      </c>
      <c r="V233" s="15">
        <v>3.122109158186864E-2</v>
      </c>
      <c r="W233" s="16" t="s">
        <v>34</v>
      </c>
      <c r="X233" s="13" t="s">
        <v>34</v>
      </c>
      <c r="Y233" s="13" t="s">
        <v>35</v>
      </c>
    </row>
    <row r="234" spans="1:25" ht="15" x14ac:dyDescent="0.25">
      <c r="A234" s="71" t="s">
        <v>750</v>
      </c>
      <c r="B234" s="72" t="s">
        <v>751</v>
      </c>
      <c r="C234" s="72"/>
      <c r="D234" s="13" t="s">
        <v>28</v>
      </c>
      <c r="E234" s="14">
        <v>22092149.59706514</v>
      </c>
      <c r="F234" s="13" t="s">
        <v>34</v>
      </c>
      <c r="G234" s="13" t="s">
        <v>28</v>
      </c>
      <c r="H234" s="13" t="s">
        <v>38</v>
      </c>
      <c r="I234" s="13">
        <v>3</v>
      </c>
      <c r="J234" s="13">
        <v>2</v>
      </c>
      <c r="K234" s="13">
        <v>2</v>
      </c>
      <c r="L234" s="13">
        <v>2</v>
      </c>
      <c r="M234" s="13" t="s">
        <v>32</v>
      </c>
      <c r="N234" s="13">
        <v>2</v>
      </c>
      <c r="O234" s="13" t="s">
        <v>251</v>
      </c>
      <c r="P234" s="13" t="s">
        <v>32</v>
      </c>
      <c r="Q234" s="13" t="s">
        <v>28</v>
      </c>
      <c r="R234" s="13" t="s">
        <v>28</v>
      </c>
      <c r="S234" s="13" t="s">
        <v>28</v>
      </c>
      <c r="T234" s="13" t="s">
        <v>34</v>
      </c>
      <c r="U234" s="13" t="s">
        <v>34</v>
      </c>
      <c r="V234" s="15">
        <v>0.20385906040268456</v>
      </c>
      <c r="W234" s="16" t="s">
        <v>34</v>
      </c>
      <c r="X234" s="13" t="s">
        <v>34</v>
      </c>
      <c r="Y234" s="13" t="s">
        <v>35</v>
      </c>
    </row>
    <row r="235" spans="1:25" ht="15" x14ac:dyDescent="0.25">
      <c r="A235" s="71" t="s">
        <v>752</v>
      </c>
      <c r="B235" s="72" t="s">
        <v>753</v>
      </c>
      <c r="C235" s="72"/>
      <c r="D235" s="13" t="s">
        <v>28</v>
      </c>
      <c r="E235" s="14">
        <v>33945590.266552702</v>
      </c>
      <c r="F235" s="13" t="s">
        <v>34</v>
      </c>
      <c r="G235" s="13" t="s">
        <v>28</v>
      </c>
      <c r="H235" s="13" t="s">
        <v>38</v>
      </c>
      <c r="I235" s="13">
        <v>3</v>
      </c>
      <c r="J235" s="13">
        <v>2</v>
      </c>
      <c r="K235" s="13">
        <v>2</v>
      </c>
      <c r="L235" s="13">
        <v>2</v>
      </c>
      <c r="M235" s="13" t="s">
        <v>32</v>
      </c>
      <c r="N235" s="13">
        <v>2</v>
      </c>
      <c r="O235" s="13" t="s">
        <v>42</v>
      </c>
      <c r="P235" s="13" t="s">
        <v>32</v>
      </c>
      <c r="Q235" s="13" t="s">
        <v>28</v>
      </c>
      <c r="R235" s="13" t="s">
        <v>28</v>
      </c>
      <c r="S235" s="13" t="s">
        <v>28</v>
      </c>
      <c r="T235" s="13" t="s">
        <v>34</v>
      </c>
      <c r="U235" s="13" t="s">
        <v>34</v>
      </c>
      <c r="V235" s="15">
        <v>0.14275655430711612</v>
      </c>
      <c r="W235" s="16" t="s">
        <v>34</v>
      </c>
      <c r="X235" s="13" t="s">
        <v>34</v>
      </c>
      <c r="Y235" s="13" t="s">
        <v>35</v>
      </c>
    </row>
    <row r="236" spans="1:25" ht="15" x14ac:dyDescent="0.25">
      <c r="A236" s="71" t="s">
        <v>754</v>
      </c>
      <c r="B236" s="72" t="s">
        <v>450</v>
      </c>
      <c r="C236" s="72" t="s">
        <v>755</v>
      </c>
      <c r="D236" s="13" t="s">
        <v>28</v>
      </c>
      <c r="E236" s="14">
        <v>508277.9342876093</v>
      </c>
      <c r="F236" s="13" t="s">
        <v>28</v>
      </c>
      <c r="G236" s="13" t="s">
        <v>28</v>
      </c>
      <c r="H236" s="13" t="s">
        <v>38</v>
      </c>
      <c r="I236" s="13">
        <v>3</v>
      </c>
      <c r="J236" s="13">
        <v>2</v>
      </c>
      <c r="K236" s="13">
        <v>2</v>
      </c>
      <c r="L236" s="13">
        <v>2</v>
      </c>
      <c r="M236" s="13" t="s">
        <v>30</v>
      </c>
      <c r="N236" s="13">
        <v>1</v>
      </c>
      <c r="O236" s="13" t="s">
        <v>756</v>
      </c>
      <c r="P236" s="13" t="s">
        <v>32</v>
      </c>
      <c r="Q236" s="13" t="s">
        <v>28</v>
      </c>
      <c r="R236" s="13" t="s">
        <v>28</v>
      </c>
      <c r="S236" s="13" t="s">
        <v>28</v>
      </c>
      <c r="T236" s="13" t="s">
        <v>33</v>
      </c>
      <c r="U236" s="13" t="s">
        <v>34</v>
      </c>
      <c r="V236" s="15">
        <v>0.10101010101010101</v>
      </c>
      <c r="W236" s="16" t="s">
        <v>34</v>
      </c>
      <c r="X236" s="13" t="s">
        <v>52</v>
      </c>
      <c r="Y236" s="13" t="s">
        <v>35</v>
      </c>
    </row>
    <row r="237" spans="1:25" ht="15" x14ac:dyDescent="0.25">
      <c r="A237" s="71" t="s">
        <v>757</v>
      </c>
      <c r="B237" s="72" t="s">
        <v>758</v>
      </c>
      <c r="C237" s="72" t="s">
        <v>759</v>
      </c>
      <c r="D237" s="13" t="s">
        <v>28</v>
      </c>
      <c r="E237" s="14">
        <v>348187.67219769675</v>
      </c>
      <c r="F237" s="13" t="s">
        <v>28</v>
      </c>
      <c r="G237" s="13" t="s">
        <v>28</v>
      </c>
      <c r="H237" s="13" t="s">
        <v>38</v>
      </c>
      <c r="I237" s="13">
        <v>3</v>
      </c>
      <c r="J237" s="13">
        <v>2</v>
      </c>
      <c r="K237" s="13">
        <v>2</v>
      </c>
      <c r="L237" s="13">
        <v>2</v>
      </c>
      <c r="M237" s="13" t="s">
        <v>30</v>
      </c>
      <c r="N237" s="13">
        <v>1</v>
      </c>
      <c r="O237" s="13" t="s">
        <v>122</v>
      </c>
      <c r="P237" s="13" t="s">
        <v>32</v>
      </c>
      <c r="Q237" s="13" t="s">
        <v>28</v>
      </c>
      <c r="R237" s="13" t="s">
        <v>28</v>
      </c>
      <c r="S237" s="13" t="s">
        <v>28</v>
      </c>
      <c r="T237" s="13" t="s">
        <v>33</v>
      </c>
      <c r="U237" s="13" t="s">
        <v>28</v>
      </c>
      <c r="V237" s="15">
        <v>0.13215520553207838</v>
      </c>
      <c r="W237" s="16" t="s">
        <v>34</v>
      </c>
      <c r="X237" s="13" t="s">
        <v>28</v>
      </c>
      <c r="Y237" s="13" t="s">
        <v>83</v>
      </c>
    </row>
    <row r="238" spans="1:25" ht="15" x14ac:dyDescent="0.25">
      <c r="A238" s="71" t="s">
        <v>760</v>
      </c>
      <c r="B238" s="72" t="s">
        <v>761</v>
      </c>
      <c r="C238" s="72" t="s">
        <v>762</v>
      </c>
      <c r="D238" s="13" t="s">
        <v>28</v>
      </c>
      <c r="E238" s="14">
        <v>2222251.5767992632</v>
      </c>
      <c r="F238" s="13" t="s">
        <v>34</v>
      </c>
      <c r="G238" s="13" t="s">
        <v>28</v>
      </c>
      <c r="H238" s="13" t="s">
        <v>38</v>
      </c>
      <c r="I238" s="13">
        <v>3</v>
      </c>
      <c r="J238" s="13">
        <v>2</v>
      </c>
      <c r="K238" s="13">
        <v>2</v>
      </c>
      <c r="L238" s="13">
        <v>2</v>
      </c>
      <c r="M238" s="13" t="s">
        <v>30</v>
      </c>
      <c r="N238" s="13">
        <v>1</v>
      </c>
      <c r="O238" s="13" t="s">
        <v>763</v>
      </c>
      <c r="P238" s="13" t="s">
        <v>32</v>
      </c>
      <c r="Q238" s="13" t="s">
        <v>28</v>
      </c>
      <c r="R238" s="13" t="s">
        <v>28</v>
      </c>
      <c r="S238" s="13" t="s">
        <v>28</v>
      </c>
      <c r="T238" s="13" t="s">
        <v>33</v>
      </c>
      <c r="U238" s="13" t="s">
        <v>34</v>
      </c>
      <c r="V238" s="15">
        <v>7.9099004714510215E-2</v>
      </c>
      <c r="W238" s="16" t="s">
        <v>34</v>
      </c>
      <c r="X238" s="13" t="s">
        <v>28</v>
      </c>
      <c r="Y238" s="13" t="s">
        <v>35</v>
      </c>
    </row>
    <row r="239" spans="1:25" ht="15" x14ac:dyDescent="0.25">
      <c r="A239" s="71" t="s">
        <v>764</v>
      </c>
      <c r="B239" s="72" t="s">
        <v>765</v>
      </c>
      <c r="C239" s="72" t="s">
        <v>766</v>
      </c>
      <c r="D239" s="13" t="s">
        <v>28</v>
      </c>
      <c r="E239" s="14">
        <v>-28254.839647521338</v>
      </c>
      <c r="F239" s="13" t="s">
        <v>28</v>
      </c>
      <c r="G239" s="13" t="s">
        <v>28</v>
      </c>
      <c r="H239" s="13" t="s">
        <v>38</v>
      </c>
      <c r="I239" s="13">
        <v>3</v>
      </c>
      <c r="J239" s="13">
        <v>2</v>
      </c>
      <c r="K239" s="13">
        <v>2</v>
      </c>
      <c r="L239" s="13">
        <v>2</v>
      </c>
      <c r="M239" s="13" t="s">
        <v>32</v>
      </c>
      <c r="N239" s="13">
        <v>2</v>
      </c>
      <c r="O239" s="13" t="s">
        <v>59</v>
      </c>
      <c r="P239" s="13" t="s">
        <v>32</v>
      </c>
      <c r="Q239" s="13" t="s">
        <v>28</v>
      </c>
      <c r="R239" s="13" t="s">
        <v>28</v>
      </c>
      <c r="S239" s="13" t="s">
        <v>28</v>
      </c>
      <c r="T239" s="13" t="s">
        <v>33</v>
      </c>
      <c r="U239" s="13" t="s">
        <v>28</v>
      </c>
      <c r="V239" s="15">
        <v>7.8876230932612479E-2</v>
      </c>
      <c r="W239" s="16" t="s">
        <v>34</v>
      </c>
      <c r="X239" s="13" t="s">
        <v>34</v>
      </c>
      <c r="Y239" s="13" t="s">
        <v>83</v>
      </c>
    </row>
    <row r="240" spans="1:25" ht="15" x14ac:dyDescent="0.25">
      <c r="A240" s="71" t="s">
        <v>767</v>
      </c>
      <c r="B240" s="72" t="s">
        <v>768</v>
      </c>
      <c r="C240" s="72"/>
      <c r="D240" s="13" t="s">
        <v>28</v>
      </c>
      <c r="E240" s="14">
        <v>2056366.6921005875</v>
      </c>
      <c r="F240" s="13" t="s">
        <v>34</v>
      </c>
      <c r="G240" s="13" t="s">
        <v>28</v>
      </c>
      <c r="H240" s="13" t="s">
        <v>38</v>
      </c>
      <c r="I240" s="13">
        <v>3</v>
      </c>
      <c r="J240" s="13">
        <v>2</v>
      </c>
      <c r="K240" s="13">
        <v>2</v>
      </c>
      <c r="L240" s="13">
        <v>2</v>
      </c>
      <c r="M240" s="13" t="s">
        <v>30</v>
      </c>
      <c r="N240" s="13">
        <v>1</v>
      </c>
      <c r="O240" s="13" t="s">
        <v>525</v>
      </c>
      <c r="P240" s="13" t="s">
        <v>32</v>
      </c>
      <c r="Q240" s="13" t="s">
        <v>28</v>
      </c>
      <c r="R240" s="13" t="s">
        <v>28</v>
      </c>
      <c r="S240" s="13" t="s">
        <v>28</v>
      </c>
      <c r="T240" s="13" t="s">
        <v>34</v>
      </c>
      <c r="U240" s="13" t="s">
        <v>28</v>
      </c>
      <c r="V240" s="15">
        <v>3.3928571428571426E-2</v>
      </c>
      <c r="W240" s="16" t="s">
        <v>34</v>
      </c>
      <c r="X240" s="13" t="s">
        <v>34</v>
      </c>
      <c r="Y240" s="13" t="s">
        <v>83</v>
      </c>
    </row>
    <row r="241" spans="1:25" ht="15" x14ac:dyDescent="0.25">
      <c r="A241" s="71" t="s">
        <v>769</v>
      </c>
      <c r="B241" s="72" t="s">
        <v>770</v>
      </c>
      <c r="C241" s="72"/>
      <c r="D241" s="13" t="s">
        <v>28</v>
      </c>
      <c r="E241" s="14">
        <v>10895692.767628068</v>
      </c>
      <c r="F241" s="13" t="s">
        <v>34</v>
      </c>
      <c r="G241" s="13" t="s">
        <v>28</v>
      </c>
      <c r="H241" s="13" t="s">
        <v>38</v>
      </c>
      <c r="I241" s="13">
        <v>3</v>
      </c>
      <c r="J241" s="13">
        <v>2</v>
      </c>
      <c r="K241" s="13">
        <v>2</v>
      </c>
      <c r="L241" s="13">
        <v>2</v>
      </c>
      <c r="M241" s="13" t="s">
        <v>30</v>
      </c>
      <c r="N241" s="13">
        <v>1</v>
      </c>
      <c r="O241" s="13" t="s">
        <v>68</v>
      </c>
      <c r="P241" s="13" t="s">
        <v>32</v>
      </c>
      <c r="Q241" s="13" t="s">
        <v>28</v>
      </c>
      <c r="R241" s="13" t="s">
        <v>28</v>
      </c>
      <c r="S241" s="13" t="s">
        <v>28</v>
      </c>
      <c r="T241" s="13" t="s">
        <v>34</v>
      </c>
      <c r="U241" s="13" t="s">
        <v>34</v>
      </c>
      <c r="V241" s="15">
        <v>0.2572251175334378</v>
      </c>
      <c r="W241" s="16" t="s">
        <v>34</v>
      </c>
      <c r="X241" s="13" t="s">
        <v>28</v>
      </c>
      <c r="Y241" s="13" t="s">
        <v>35</v>
      </c>
    </row>
    <row r="242" spans="1:25" ht="15" x14ac:dyDescent="0.25">
      <c r="A242" s="71" t="s">
        <v>771</v>
      </c>
      <c r="B242" s="72" t="s">
        <v>206</v>
      </c>
      <c r="C242" s="72" t="s">
        <v>772</v>
      </c>
      <c r="D242" s="13" t="s">
        <v>28</v>
      </c>
      <c r="E242" s="14">
        <v>4066029.6703480426</v>
      </c>
      <c r="F242" s="13" t="s">
        <v>34</v>
      </c>
      <c r="G242" s="13" t="s">
        <v>28</v>
      </c>
      <c r="H242" s="13" t="s">
        <v>38</v>
      </c>
      <c r="I242" s="13">
        <v>3</v>
      </c>
      <c r="J242" s="13">
        <v>2</v>
      </c>
      <c r="K242" s="13">
        <v>2</v>
      </c>
      <c r="L242" s="13">
        <v>2</v>
      </c>
      <c r="M242" s="13" t="s">
        <v>30</v>
      </c>
      <c r="N242" s="13">
        <v>1</v>
      </c>
      <c r="O242" s="13" t="s">
        <v>773</v>
      </c>
      <c r="P242" s="13" t="s">
        <v>32</v>
      </c>
      <c r="Q242" s="13" t="s">
        <v>28</v>
      </c>
      <c r="R242" s="13" t="s">
        <v>28</v>
      </c>
      <c r="S242" s="13" t="s">
        <v>28</v>
      </c>
      <c r="T242" s="13" t="s">
        <v>34</v>
      </c>
      <c r="U242" s="13" t="s">
        <v>34</v>
      </c>
      <c r="V242" s="15">
        <v>3.2241014799154331E-2</v>
      </c>
      <c r="W242" s="16" t="s">
        <v>34</v>
      </c>
      <c r="X242" s="13" t="s">
        <v>34</v>
      </c>
      <c r="Y242" s="13" t="s">
        <v>35</v>
      </c>
    </row>
    <row r="243" spans="1:25" ht="15" x14ac:dyDescent="0.25">
      <c r="A243" s="71" t="s">
        <v>774</v>
      </c>
      <c r="B243" s="72" t="s">
        <v>206</v>
      </c>
      <c r="C243" s="72" t="s">
        <v>775</v>
      </c>
      <c r="D243" s="13" t="s">
        <v>28</v>
      </c>
      <c r="E243" s="14">
        <v>20984076.400680345</v>
      </c>
      <c r="F243" s="13" t="s">
        <v>34</v>
      </c>
      <c r="G243" s="13" t="s">
        <v>28</v>
      </c>
      <c r="H243" s="13" t="s">
        <v>38</v>
      </c>
      <c r="I243" s="13">
        <v>3</v>
      </c>
      <c r="J243" s="13">
        <v>2</v>
      </c>
      <c r="K243" s="13">
        <v>2</v>
      </c>
      <c r="L243" s="13">
        <v>2</v>
      </c>
      <c r="M243" s="13" t="s">
        <v>32</v>
      </c>
      <c r="N243" s="13">
        <v>2</v>
      </c>
      <c r="O243" s="13" t="s">
        <v>134</v>
      </c>
      <c r="P243" s="13" t="s">
        <v>32</v>
      </c>
      <c r="Q243" s="13" t="s">
        <v>28</v>
      </c>
      <c r="R243" s="13" t="s">
        <v>28</v>
      </c>
      <c r="S243" s="13" t="s">
        <v>28</v>
      </c>
      <c r="T243" s="13" t="s">
        <v>34</v>
      </c>
      <c r="U243" s="13" t="s">
        <v>34</v>
      </c>
      <c r="V243" s="15">
        <v>0.23362985463224126</v>
      </c>
      <c r="W243" s="16" t="s">
        <v>34</v>
      </c>
      <c r="X243" s="13" t="s">
        <v>34</v>
      </c>
      <c r="Y243" s="13" t="s">
        <v>35</v>
      </c>
    </row>
    <row r="244" spans="1:25" ht="15" x14ac:dyDescent="0.25">
      <c r="A244" s="71" t="s">
        <v>776</v>
      </c>
      <c r="B244" s="72" t="s">
        <v>777</v>
      </c>
      <c r="C244" s="72" t="s">
        <v>778</v>
      </c>
      <c r="D244" s="13" t="s">
        <v>34</v>
      </c>
      <c r="E244" s="14">
        <v>42904579.951403283</v>
      </c>
      <c r="F244" s="13" t="s">
        <v>34</v>
      </c>
      <c r="G244" s="13" t="s">
        <v>34</v>
      </c>
      <c r="H244" s="13" t="s">
        <v>38</v>
      </c>
      <c r="I244" s="13">
        <v>3</v>
      </c>
      <c r="J244" s="13">
        <v>2</v>
      </c>
      <c r="K244" s="13">
        <v>2</v>
      </c>
      <c r="L244" s="13">
        <v>2</v>
      </c>
      <c r="M244" s="13" t="s">
        <v>32</v>
      </c>
      <c r="N244" s="13">
        <v>2</v>
      </c>
      <c r="O244" s="13" t="s">
        <v>51</v>
      </c>
      <c r="P244" s="13" t="s">
        <v>32</v>
      </c>
      <c r="Q244" s="13" t="s">
        <v>28</v>
      </c>
      <c r="R244" s="13" t="s">
        <v>28</v>
      </c>
      <c r="S244" s="13" t="s">
        <v>34</v>
      </c>
      <c r="T244" s="13" t="s">
        <v>34</v>
      </c>
      <c r="U244" s="13" t="s">
        <v>34</v>
      </c>
      <c r="V244" s="15">
        <v>0.23197015407153587</v>
      </c>
      <c r="W244" s="16" t="s">
        <v>34</v>
      </c>
      <c r="X244" s="13" t="s">
        <v>34</v>
      </c>
      <c r="Y244" s="13" t="s">
        <v>35</v>
      </c>
    </row>
    <row r="245" spans="1:25" ht="15" x14ac:dyDescent="0.25">
      <c r="A245" s="71" t="s">
        <v>779</v>
      </c>
      <c r="B245" s="72" t="s">
        <v>780</v>
      </c>
      <c r="C245" s="72" t="s">
        <v>781</v>
      </c>
      <c r="D245" s="13" t="s">
        <v>28</v>
      </c>
      <c r="E245" s="14">
        <v>3140135.8143335823</v>
      </c>
      <c r="F245" s="13" t="s">
        <v>28</v>
      </c>
      <c r="G245" s="13" t="s">
        <v>28</v>
      </c>
      <c r="H245" s="13" t="s">
        <v>38</v>
      </c>
      <c r="I245" s="13">
        <v>3</v>
      </c>
      <c r="J245" s="13">
        <v>2</v>
      </c>
      <c r="K245" s="13">
        <v>2</v>
      </c>
      <c r="L245" s="13">
        <v>2</v>
      </c>
      <c r="M245" s="13" t="s">
        <v>30</v>
      </c>
      <c r="N245" s="13">
        <v>1</v>
      </c>
      <c r="O245" s="13" t="s">
        <v>47</v>
      </c>
      <c r="P245" s="13" t="s">
        <v>32</v>
      </c>
      <c r="Q245" s="13" t="s">
        <v>28</v>
      </c>
      <c r="R245" s="13" t="s">
        <v>28</v>
      </c>
      <c r="S245" s="13" t="s">
        <v>28</v>
      </c>
      <c r="T245" s="13" t="s">
        <v>33</v>
      </c>
      <c r="U245" s="13" t="s">
        <v>28</v>
      </c>
      <c r="V245" s="15">
        <v>0.1045192653943104</v>
      </c>
      <c r="W245" s="16" t="s">
        <v>34</v>
      </c>
      <c r="X245" s="13" t="s">
        <v>28</v>
      </c>
      <c r="Y245" s="13" t="s">
        <v>83</v>
      </c>
    </row>
    <row r="246" spans="1:25" ht="15" x14ac:dyDescent="0.25">
      <c r="A246" s="71" t="s">
        <v>782</v>
      </c>
      <c r="B246" s="72" t="s">
        <v>783</v>
      </c>
      <c r="C246" s="72"/>
      <c r="D246" s="13" t="s">
        <v>34</v>
      </c>
      <c r="E246" s="14">
        <v>52721822.404341884</v>
      </c>
      <c r="F246" s="13" t="s">
        <v>34</v>
      </c>
      <c r="G246" s="13" t="s">
        <v>34</v>
      </c>
      <c r="H246" s="13" t="s">
        <v>38</v>
      </c>
      <c r="I246" s="13">
        <v>3</v>
      </c>
      <c r="J246" s="13">
        <v>2</v>
      </c>
      <c r="K246" s="13">
        <v>2</v>
      </c>
      <c r="L246" s="13">
        <v>2</v>
      </c>
      <c r="M246" s="13" t="s">
        <v>32</v>
      </c>
      <c r="N246" s="13">
        <v>2</v>
      </c>
      <c r="O246" s="13" t="s">
        <v>175</v>
      </c>
      <c r="P246" s="13" t="s">
        <v>32</v>
      </c>
      <c r="Q246" s="13" t="s">
        <v>34</v>
      </c>
      <c r="R246" s="13" t="s">
        <v>34</v>
      </c>
      <c r="S246" s="13" t="s">
        <v>34</v>
      </c>
      <c r="T246" s="13" t="s">
        <v>34</v>
      </c>
      <c r="U246" s="13" t="s">
        <v>34</v>
      </c>
      <c r="V246" s="15">
        <v>0.42558893876347431</v>
      </c>
      <c r="W246" s="16" t="s">
        <v>34</v>
      </c>
      <c r="X246" s="13" t="s">
        <v>34</v>
      </c>
      <c r="Y246" s="13" t="s">
        <v>35</v>
      </c>
    </row>
    <row r="247" spans="1:25" ht="15" x14ac:dyDescent="0.25">
      <c r="A247" s="71" t="s">
        <v>784</v>
      </c>
      <c r="B247" s="72" t="s">
        <v>785</v>
      </c>
      <c r="C247" s="72"/>
      <c r="D247" s="13" t="s">
        <v>34</v>
      </c>
      <c r="E247" s="14">
        <v>15038369.602483697</v>
      </c>
      <c r="F247" s="13" t="s">
        <v>34</v>
      </c>
      <c r="G247" s="13" t="s">
        <v>34</v>
      </c>
      <c r="H247" s="13" t="s">
        <v>38</v>
      </c>
      <c r="I247" s="13">
        <v>3</v>
      </c>
      <c r="J247" s="13">
        <v>2</v>
      </c>
      <c r="K247" s="13">
        <v>2</v>
      </c>
      <c r="L247" s="13">
        <v>2</v>
      </c>
      <c r="M247" s="13" t="s">
        <v>30</v>
      </c>
      <c r="N247" s="13">
        <v>1</v>
      </c>
      <c r="O247" s="13" t="s">
        <v>236</v>
      </c>
      <c r="P247" s="13" t="s">
        <v>32</v>
      </c>
      <c r="Q247" s="13" t="s">
        <v>34</v>
      </c>
      <c r="R247" s="13" t="s">
        <v>34</v>
      </c>
      <c r="S247" s="13" t="s">
        <v>34</v>
      </c>
      <c r="T247" s="13" t="s">
        <v>34</v>
      </c>
      <c r="U247" s="13" t="s">
        <v>34</v>
      </c>
      <c r="V247" s="15">
        <v>0.31695337852229588</v>
      </c>
      <c r="W247" s="16" t="s">
        <v>34</v>
      </c>
      <c r="X247" s="13" t="s">
        <v>34</v>
      </c>
      <c r="Y247" s="13" t="s">
        <v>35</v>
      </c>
    </row>
    <row r="248" spans="1:25" ht="15" x14ac:dyDescent="0.25">
      <c r="A248" s="71" t="s">
        <v>786</v>
      </c>
      <c r="B248" s="72" t="s">
        <v>787</v>
      </c>
      <c r="C248" s="72"/>
      <c r="D248" s="13" t="s">
        <v>34</v>
      </c>
      <c r="E248" s="14">
        <v>2253190.265280575</v>
      </c>
      <c r="F248" s="13" t="s">
        <v>34</v>
      </c>
      <c r="G248" s="13" t="s">
        <v>34</v>
      </c>
      <c r="H248" s="13" t="s">
        <v>38</v>
      </c>
      <c r="I248" s="13">
        <v>3</v>
      </c>
      <c r="J248" s="13">
        <v>2</v>
      </c>
      <c r="K248" s="13">
        <v>2</v>
      </c>
      <c r="L248" s="13">
        <v>2</v>
      </c>
      <c r="M248" s="13" t="s">
        <v>30</v>
      </c>
      <c r="N248" s="13">
        <v>1</v>
      </c>
      <c r="O248" s="13" t="s">
        <v>788</v>
      </c>
      <c r="P248" s="13" t="s">
        <v>32</v>
      </c>
      <c r="Q248" s="13" t="s">
        <v>34</v>
      </c>
      <c r="R248" s="13" t="s">
        <v>28</v>
      </c>
      <c r="S248" s="13" t="s">
        <v>34</v>
      </c>
      <c r="T248" s="13" t="s">
        <v>34</v>
      </c>
      <c r="U248" s="13" t="s">
        <v>34</v>
      </c>
      <c r="V248" s="15">
        <v>0.19561802837898995</v>
      </c>
      <c r="W248" s="16" t="s">
        <v>34</v>
      </c>
      <c r="X248" s="13" t="s">
        <v>34</v>
      </c>
      <c r="Y248" s="13" t="s">
        <v>35</v>
      </c>
    </row>
    <row r="249" spans="1:25" ht="15" x14ac:dyDescent="0.25">
      <c r="A249" s="71" t="s">
        <v>789</v>
      </c>
      <c r="B249" s="72" t="s">
        <v>790</v>
      </c>
      <c r="C249" s="72" t="s">
        <v>791</v>
      </c>
      <c r="D249" s="13" t="s">
        <v>28</v>
      </c>
      <c r="E249" s="14">
        <v>505369.47706924879</v>
      </c>
      <c r="F249" s="13" t="s">
        <v>28</v>
      </c>
      <c r="G249" s="13" t="s">
        <v>28</v>
      </c>
      <c r="H249" s="13" t="s">
        <v>38</v>
      </c>
      <c r="I249" s="13">
        <v>3</v>
      </c>
      <c r="J249" s="13">
        <v>2</v>
      </c>
      <c r="K249" s="13">
        <v>2</v>
      </c>
      <c r="L249" s="13">
        <v>2</v>
      </c>
      <c r="M249" s="13" t="s">
        <v>30</v>
      </c>
      <c r="N249" s="13">
        <v>1</v>
      </c>
      <c r="O249" s="13" t="s">
        <v>490</v>
      </c>
      <c r="P249" s="13" t="s">
        <v>32</v>
      </c>
      <c r="Q249" s="13" t="s">
        <v>28</v>
      </c>
      <c r="R249" s="13" t="s">
        <v>28</v>
      </c>
      <c r="S249" s="13" t="s">
        <v>28</v>
      </c>
      <c r="T249" s="13" t="s">
        <v>33</v>
      </c>
      <c r="U249" s="13" t="s">
        <v>28</v>
      </c>
      <c r="V249" s="15">
        <v>2.5356244761106456E-2</v>
      </c>
      <c r="W249" s="16" t="s">
        <v>34</v>
      </c>
      <c r="X249" s="13" t="s">
        <v>28</v>
      </c>
      <c r="Y249" s="13" t="s">
        <v>83</v>
      </c>
    </row>
    <row r="250" spans="1:25" ht="15" x14ac:dyDescent="0.25">
      <c r="A250" s="71" t="s">
        <v>792</v>
      </c>
      <c r="B250" s="72" t="s">
        <v>793</v>
      </c>
      <c r="C250" s="72"/>
      <c r="D250" s="13" t="s">
        <v>34</v>
      </c>
      <c r="E250" s="14">
        <v>13023494.772915671</v>
      </c>
      <c r="F250" s="13" t="s">
        <v>34</v>
      </c>
      <c r="G250" s="13" t="s">
        <v>34</v>
      </c>
      <c r="H250" s="13" t="s">
        <v>38</v>
      </c>
      <c r="I250" s="13">
        <v>3</v>
      </c>
      <c r="J250" s="13">
        <v>2</v>
      </c>
      <c r="K250" s="13">
        <v>2</v>
      </c>
      <c r="L250" s="13">
        <v>2</v>
      </c>
      <c r="M250" s="13" t="s">
        <v>30</v>
      </c>
      <c r="N250" s="13">
        <v>1</v>
      </c>
      <c r="O250" s="13" t="s">
        <v>204</v>
      </c>
      <c r="P250" s="13" t="s">
        <v>32</v>
      </c>
      <c r="Q250" s="13" t="s">
        <v>28</v>
      </c>
      <c r="R250" s="13" t="s">
        <v>28</v>
      </c>
      <c r="S250" s="13" t="s">
        <v>34</v>
      </c>
      <c r="T250" s="13" t="s">
        <v>34</v>
      </c>
      <c r="U250" s="13" t="s">
        <v>34</v>
      </c>
      <c r="V250" s="15">
        <v>0.21209531140624724</v>
      </c>
      <c r="W250" s="16" t="s">
        <v>34</v>
      </c>
      <c r="X250" s="13" t="s">
        <v>34</v>
      </c>
      <c r="Y250" s="13" t="s">
        <v>35</v>
      </c>
    </row>
    <row r="251" spans="1:25" ht="15" x14ac:dyDescent="0.25">
      <c r="A251" s="71" t="s">
        <v>794</v>
      </c>
      <c r="B251" s="72" t="s">
        <v>795</v>
      </c>
      <c r="C251" s="72"/>
      <c r="D251" s="13" t="s">
        <v>28</v>
      </c>
      <c r="E251" s="14">
        <v>-101178.52161417301</v>
      </c>
      <c r="F251" s="13" t="s">
        <v>28</v>
      </c>
      <c r="G251" s="13" t="s">
        <v>55</v>
      </c>
      <c r="H251" s="13" t="s">
        <v>38</v>
      </c>
      <c r="I251" s="13">
        <v>3</v>
      </c>
      <c r="J251" s="13">
        <v>2</v>
      </c>
      <c r="K251" s="13">
        <v>2</v>
      </c>
      <c r="L251" s="13">
        <v>2</v>
      </c>
      <c r="M251" s="13" t="s">
        <v>30</v>
      </c>
      <c r="N251" s="13">
        <v>1</v>
      </c>
      <c r="O251" s="13" t="s">
        <v>670</v>
      </c>
      <c r="P251" s="13" t="s">
        <v>32</v>
      </c>
      <c r="Q251" s="13" t="s">
        <v>28</v>
      </c>
      <c r="R251" s="13" t="s">
        <v>28</v>
      </c>
      <c r="S251" s="13" t="s">
        <v>28</v>
      </c>
      <c r="T251" s="13" t="s">
        <v>33</v>
      </c>
      <c r="U251" s="13" t="s">
        <v>28</v>
      </c>
      <c r="V251" s="15">
        <v>1.4653865588681153E-2</v>
      </c>
      <c r="W251" s="16" t="s">
        <v>34</v>
      </c>
      <c r="X251" s="13" t="s">
        <v>28</v>
      </c>
      <c r="Y251" s="13" t="s">
        <v>83</v>
      </c>
    </row>
    <row r="252" spans="1:25" ht="15" x14ac:dyDescent="0.25">
      <c r="A252" s="71" t="s">
        <v>796</v>
      </c>
      <c r="B252" s="72" t="s">
        <v>797</v>
      </c>
      <c r="C252" s="72" t="s">
        <v>798</v>
      </c>
      <c r="D252" s="13" t="s">
        <v>28</v>
      </c>
      <c r="E252" s="14">
        <v>503586.09897255391</v>
      </c>
      <c r="F252" s="13" t="s">
        <v>28</v>
      </c>
      <c r="G252" s="13" t="s">
        <v>28</v>
      </c>
      <c r="H252" s="13" t="s">
        <v>38</v>
      </c>
      <c r="I252" s="13">
        <v>3</v>
      </c>
      <c r="J252" s="13">
        <v>2</v>
      </c>
      <c r="K252" s="13">
        <v>2</v>
      </c>
      <c r="L252" s="13">
        <v>2</v>
      </c>
      <c r="M252" s="13" t="s">
        <v>32</v>
      </c>
      <c r="N252" s="13">
        <v>2</v>
      </c>
      <c r="O252" s="13" t="s">
        <v>100</v>
      </c>
      <c r="P252" s="13" t="s">
        <v>32</v>
      </c>
      <c r="Q252" s="13" t="s">
        <v>28</v>
      </c>
      <c r="R252" s="13" t="s">
        <v>28</v>
      </c>
      <c r="S252" s="13" t="s">
        <v>28</v>
      </c>
      <c r="T252" s="13" t="s">
        <v>33</v>
      </c>
      <c r="U252" s="13" t="s">
        <v>28</v>
      </c>
      <c r="V252" s="15">
        <v>3.9761284935409404E-2</v>
      </c>
      <c r="W252" s="16" t="s">
        <v>34</v>
      </c>
      <c r="X252" s="13" t="s">
        <v>28</v>
      </c>
      <c r="Y252" s="13" t="s">
        <v>83</v>
      </c>
    </row>
    <row r="253" spans="1:25" ht="15" x14ac:dyDescent="0.25">
      <c r="A253" s="71" t="s">
        <v>799</v>
      </c>
      <c r="B253" s="72" t="s">
        <v>800</v>
      </c>
      <c r="C253" s="72" t="s">
        <v>801</v>
      </c>
      <c r="D253" s="13" t="s">
        <v>34</v>
      </c>
      <c r="E253" s="14">
        <v>35165833.648086719</v>
      </c>
      <c r="F253" s="13" t="s">
        <v>34</v>
      </c>
      <c r="G253" s="13" t="s">
        <v>34</v>
      </c>
      <c r="H253" s="13" t="s">
        <v>161</v>
      </c>
      <c r="I253" s="13">
        <v>3</v>
      </c>
      <c r="J253" s="13">
        <v>2</v>
      </c>
      <c r="K253" s="13">
        <v>1</v>
      </c>
      <c r="L253" s="13">
        <v>2</v>
      </c>
      <c r="M253" s="13" t="s">
        <v>32</v>
      </c>
      <c r="N253" s="13">
        <v>2</v>
      </c>
      <c r="O253" s="13" t="s">
        <v>59</v>
      </c>
      <c r="P253" s="13" t="s">
        <v>34</v>
      </c>
      <c r="Q253" s="13" t="s">
        <v>28</v>
      </c>
      <c r="R253" s="13" t="s">
        <v>28</v>
      </c>
      <c r="S253" s="13" t="s">
        <v>28</v>
      </c>
      <c r="T253" s="13" t="s">
        <v>34</v>
      </c>
      <c r="U253" s="13" t="s">
        <v>34</v>
      </c>
      <c r="V253" s="15">
        <v>0.10515935471178438</v>
      </c>
      <c r="W253" s="16" t="s">
        <v>34</v>
      </c>
      <c r="X253" s="13" t="s">
        <v>34</v>
      </c>
      <c r="Y253" s="13" t="s">
        <v>35</v>
      </c>
    </row>
    <row r="254" spans="1:25" ht="15" x14ac:dyDescent="0.25">
      <c r="A254" s="71" t="s">
        <v>802</v>
      </c>
      <c r="B254" s="72" t="s">
        <v>803</v>
      </c>
      <c r="C254" s="72" t="s">
        <v>804</v>
      </c>
      <c r="D254" s="13" t="s">
        <v>34</v>
      </c>
      <c r="E254" s="14">
        <v>1092202.2682554228</v>
      </c>
      <c r="F254" s="13" t="s">
        <v>34</v>
      </c>
      <c r="G254" s="13" t="s">
        <v>34</v>
      </c>
      <c r="H254" s="13" t="s">
        <v>131</v>
      </c>
      <c r="I254" s="13">
        <v>3</v>
      </c>
      <c r="J254" s="13">
        <v>1</v>
      </c>
      <c r="K254" s="13">
        <v>2</v>
      </c>
      <c r="L254" s="13">
        <v>2</v>
      </c>
      <c r="M254" s="13" t="s">
        <v>32</v>
      </c>
      <c r="N254" s="13">
        <v>2</v>
      </c>
      <c r="O254" s="13" t="s">
        <v>42</v>
      </c>
      <c r="P254" s="13" t="s">
        <v>32</v>
      </c>
      <c r="Q254" s="13" t="s">
        <v>34</v>
      </c>
      <c r="R254" s="13" t="s">
        <v>34</v>
      </c>
      <c r="S254" s="13" t="s">
        <v>28</v>
      </c>
      <c r="T254" s="13" t="s">
        <v>34</v>
      </c>
      <c r="U254" s="13" t="s">
        <v>34</v>
      </c>
      <c r="V254" s="15">
        <v>0.49431574784986981</v>
      </c>
      <c r="W254" s="16" t="s">
        <v>34</v>
      </c>
      <c r="X254" s="13" t="s">
        <v>52</v>
      </c>
      <c r="Y254" s="13" t="s">
        <v>83</v>
      </c>
    </row>
    <row r="255" spans="1:25" ht="15" x14ac:dyDescent="0.25">
      <c r="A255" s="71" t="s">
        <v>805</v>
      </c>
      <c r="B255" s="72" t="s">
        <v>806</v>
      </c>
      <c r="C255" s="72" t="s">
        <v>807</v>
      </c>
      <c r="D255" s="13" t="s">
        <v>28</v>
      </c>
      <c r="E255" s="14">
        <v>267372.37518142862</v>
      </c>
      <c r="F255" s="13" t="s">
        <v>28</v>
      </c>
      <c r="G255" s="13" t="s">
        <v>28</v>
      </c>
      <c r="H255" s="13" t="s">
        <v>38</v>
      </c>
      <c r="I255" s="13">
        <v>3</v>
      </c>
      <c r="J255" s="13">
        <v>2</v>
      </c>
      <c r="K255" s="13">
        <v>2</v>
      </c>
      <c r="L255" s="13">
        <v>2</v>
      </c>
      <c r="M255" s="13" t="s">
        <v>30</v>
      </c>
      <c r="N255" s="13">
        <v>1</v>
      </c>
      <c r="O255" s="13" t="s">
        <v>808</v>
      </c>
      <c r="P255" s="13" t="s">
        <v>32</v>
      </c>
      <c r="Q255" s="13" t="s">
        <v>34</v>
      </c>
      <c r="R255" s="13" t="s">
        <v>28</v>
      </c>
      <c r="S255" s="13" t="s">
        <v>28</v>
      </c>
      <c r="T255" s="13" t="s">
        <v>33</v>
      </c>
      <c r="U255" s="13" t="s">
        <v>34</v>
      </c>
      <c r="V255" s="15">
        <v>0.22364217252396165</v>
      </c>
      <c r="W255" s="16" t="s">
        <v>34</v>
      </c>
      <c r="X255" s="13" t="s">
        <v>34</v>
      </c>
      <c r="Y255" s="13" t="s">
        <v>35</v>
      </c>
    </row>
    <row r="256" spans="1:25" ht="15" x14ac:dyDescent="0.25">
      <c r="A256" s="71" t="s">
        <v>809</v>
      </c>
      <c r="B256" s="72" t="s">
        <v>810</v>
      </c>
      <c r="C256" s="72" t="s">
        <v>811</v>
      </c>
      <c r="D256" s="13" t="s">
        <v>28</v>
      </c>
      <c r="E256" s="14">
        <v>991914.65008243138</v>
      </c>
      <c r="F256" s="13" t="s">
        <v>28</v>
      </c>
      <c r="G256" s="13" t="s">
        <v>28</v>
      </c>
      <c r="H256" s="13" t="s">
        <v>38</v>
      </c>
      <c r="I256" s="13">
        <v>3</v>
      </c>
      <c r="J256" s="13">
        <v>2</v>
      </c>
      <c r="K256" s="13">
        <v>2</v>
      </c>
      <c r="L256" s="13">
        <v>2</v>
      </c>
      <c r="M256" s="13" t="s">
        <v>30</v>
      </c>
      <c r="N256" s="13">
        <v>1</v>
      </c>
      <c r="O256" s="13" t="s">
        <v>812</v>
      </c>
      <c r="P256" s="13" t="s">
        <v>32</v>
      </c>
      <c r="Q256" s="13" t="s">
        <v>28</v>
      </c>
      <c r="R256" s="13" t="s">
        <v>28</v>
      </c>
      <c r="S256" s="13" t="s">
        <v>28</v>
      </c>
      <c r="T256" s="13" t="s">
        <v>33</v>
      </c>
      <c r="U256" s="13" t="s">
        <v>28</v>
      </c>
      <c r="V256" s="15">
        <v>9.9431048496342461E-2</v>
      </c>
      <c r="W256" s="16" t="s">
        <v>34</v>
      </c>
      <c r="X256" s="13" t="s">
        <v>28</v>
      </c>
      <c r="Y256" s="13" t="s">
        <v>83</v>
      </c>
    </row>
    <row r="257" spans="1:25" ht="15" x14ac:dyDescent="0.25">
      <c r="A257" s="71" t="s">
        <v>813</v>
      </c>
      <c r="B257" s="72" t="s">
        <v>814</v>
      </c>
      <c r="C257" s="72"/>
      <c r="D257" s="13" t="s">
        <v>28</v>
      </c>
      <c r="E257" s="14">
        <v>-453384.73491826106</v>
      </c>
      <c r="F257" s="13" t="s">
        <v>28</v>
      </c>
      <c r="G257" s="13" t="s">
        <v>28</v>
      </c>
      <c r="H257" s="13" t="s">
        <v>131</v>
      </c>
      <c r="I257" s="13">
        <v>3</v>
      </c>
      <c r="J257" s="13">
        <v>1</v>
      </c>
      <c r="K257" s="13">
        <v>2</v>
      </c>
      <c r="L257" s="13">
        <v>2</v>
      </c>
      <c r="M257" s="13" t="s">
        <v>32</v>
      </c>
      <c r="N257" s="13">
        <v>2</v>
      </c>
      <c r="O257" s="13" t="s">
        <v>82</v>
      </c>
      <c r="P257" s="13" t="s">
        <v>32</v>
      </c>
      <c r="Q257" s="13" t="s">
        <v>28</v>
      </c>
      <c r="R257" s="13" t="s">
        <v>28</v>
      </c>
      <c r="S257" s="13" t="s">
        <v>28</v>
      </c>
      <c r="T257" s="13" t="s">
        <v>33</v>
      </c>
      <c r="U257" s="13" t="s">
        <v>34</v>
      </c>
      <c r="V257" s="15">
        <v>0.24493463318208364</v>
      </c>
      <c r="W257" s="16" t="s">
        <v>34</v>
      </c>
      <c r="X257" s="13" t="s">
        <v>52</v>
      </c>
      <c r="Y257" s="13" t="s">
        <v>83</v>
      </c>
    </row>
    <row r="258" spans="1:25" ht="15" x14ac:dyDescent="0.25">
      <c r="A258" s="71" t="s">
        <v>815</v>
      </c>
      <c r="B258" s="72" t="s">
        <v>816</v>
      </c>
      <c r="C258" s="72" t="s">
        <v>817</v>
      </c>
      <c r="D258" s="13" t="s">
        <v>28</v>
      </c>
      <c r="E258" s="14">
        <v>592030.13194076775</v>
      </c>
      <c r="F258" s="13" t="s">
        <v>34</v>
      </c>
      <c r="G258" s="13" t="s">
        <v>28</v>
      </c>
      <c r="H258" s="13" t="s">
        <v>38</v>
      </c>
      <c r="I258" s="13">
        <v>3</v>
      </c>
      <c r="J258" s="13">
        <v>2</v>
      </c>
      <c r="K258" s="13">
        <v>2</v>
      </c>
      <c r="L258" s="13">
        <v>2</v>
      </c>
      <c r="M258" s="13" t="s">
        <v>30</v>
      </c>
      <c r="N258" s="13">
        <v>1</v>
      </c>
      <c r="O258" s="13" t="s">
        <v>818</v>
      </c>
      <c r="P258" s="13" t="s">
        <v>32</v>
      </c>
      <c r="Q258" s="13" t="s">
        <v>34</v>
      </c>
      <c r="R258" s="13" t="s">
        <v>28</v>
      </c>
      <c r="S258" s="13" t="s">
        <v>28</v>
      </c>
      <c r="T258" s="13" t="s">
        <v>34</v>
      </c>
      <c r="U258" s="13" t="s">
        <v>34</v>
      </c>
      <c r="V258" s="15">
        <v>0.23936170212765959</v>
      </c>
      <c r="W258" s="16" t="s">
        <v>28</v>
      </c>
      <c r="X258" s="13" t="s">
        <v>34</v>
      </c>
      <c r="Y258" s="13" t="s">
        <v>35</v>
      </c>
    </row>
    <row r="259" spans="1:25" ht="15" x14ac:dyDescent="0.25">
      <c r="A259" s="71" t="s">
        <v>819</v>
      </c>
      <c r="B259" s="72" t="s">
        <v>820</v>
      </c>
      <c r="C259" s="72"/>
      <c r="D259" s="13" t="s">
        <v>34</v>
      </c>
      <c r="E259" s="14">
        <v>45407628.783500351</v>
      </c>
      <c r="F259" s="13" t="s">
        <v>34</v>
      </c>
      <c r="G259" s="13" t="s">
        <v>34</v>
      </c>
      <c r="H259" s="13" t="s">
        <v>38</v>
      </c>
      <c r="I259" s="13">
        <v>3</v>
      </c>
      <c r="J259" s="13">
        <v>2</v>
      </c>
      <c r="K259" s="13">
        <v>2</v>
      </c>
      <c r="L259" s="13">
        <v>2</v>
      </c>
      <c r="M259" s="13" t="s">
        <v>32</v>
      </c>
      <c r="N259" s="13">
        <v>2</v>
      </c>
      <c r="O259" s="13" t="s">
        <v>42</v>
      </c>
      <c r="P259" s="13" t="s">
        <v>32</v>
      </c>
      <c r="Q259" s="13" t="s">
        <v>34</v>
      </c>
      <c r="R259" s="13" t="s">
        <v>34</v>
      </c>
      <c r="S259" s="13" t="s">
        <v>34</v>
      </c>
      <c r="T259" s="13" t="s">
        <v>34</v>
      </c>
      <c r="U259" s="13" t="s">
        <v>34</v>
      </c>
      <c r="V259" s="15">
        <v>0.3424645812705514</v>
      </c>
      <c r="W259" s="16" t="s">
        <v>34</v>
      </c>
      <c r="X259" s="13" t="s">
        <v>34</v>
      </c>
      <c r="Y259" s="13" t="s">
        <v>35</v>
      </c>
    </row>
    <row r="260" spans="1:25" ht="15" x14ac:dyDescent="0.25">
      <c r="A260" s="71" t="s">
        <v>821</v>
      </c>
      <c r="B260" s="72" t="s">
        <v>822</v>
      </c>
      <c r="C260" s="72"/>
      <c r="D260" s="13" t="s">
        <v>28</v>
      </c>
      <c r="E260" s="14">
        <v>-1109341.6542441403</v>
      </c>
      <c r="F260" s="13" t="s">
        <v>28</v>
      </c>
      <c r="G260" s="13" t="s">
        <v>28</v>
      </c>
      <c r="H260" s="13" t="s">
        <v>131</v>
      </c>
      <c r="I260" s="13">
        <v>3</v>
      </c>
      <c r="J260" s="13">
        <v>1</v>
      </c>
      <c r="K260" s="13">
        <v>2</v>
      </c>
      <c r="L260" s="13">
        <v>2</v>
      </c>
      <c r="M260" s="13" t="s">
        <v>32</v>
      </c>
      <c r="N260" s="13">
        <v>2</v>
      </c>
      <c r="O260" s="13" t="s">
        <v>59</v>
      </c>
      <c r="P260" s="13" t="s">
        <v>32</v>
      </c>
      <c r="Q260" s="13" t="s">
        <v>34</v>
      </c>
      <c r="R260" s="13" t="s">
        <v>34</v>
      </c>
      <c r="S260" s="13" t="s">
        <v>28</v>
      </c>
      <c r="T260" s="13" t="s">
        <v>33</v>
      </c>
      <c r="U260" s="13" t="s">
        <v>34</v>
      </c>
      <c r="V260" s="15">
        <v>0.47139047952091623</v>
      </c>
      <c r="W260" s="16" t="s">
        <v>34</v>
      </c>
      <c r="X260" s="13" t="s">
        <v>28</v>
      </c>
      <c r="Y260" s="13" t="s">
        <v>28</v>
      </c>
    </row>
    <row r="261" spans="1:25" ht="15" x14ac:dyDescent="0.25">
      <c r="A261" s="71" t="s">
        <v>823</v>
      </c>
      <c r="B261" s="72" t="s">
        <v>824</v>
      </c>
      <c r="C261" s="72" t="s">
        <v>825</v>
      </c>
      <c r="D261" s="13" t="s">
        <v>28</v>
      </c>
      <c r="E261" s="14">
        <v>37015.419215523281</v>
      </c>
      <c r="F261" s="13" t="s">
        <v>28</v>
      </c>
      <c r="G261" s="13" t="s">
        <v>28</v>
      </c>
      <c r="H261" s="13" t="s">
        <v>38</v>
      </c>
      <c r="I261" s="13">
        <v>3</v>
      </c>
      <c r="J261" s="13">
        <v>2</v>
      </c>
      <c r="K261" s="13">
        <v>2</v>
      </c>
      <c r="L261" s="13">
        <v>2</v>
      </c>
      <c r="M261" s="13" t="s">
        <v>32</v>
      </c>
      <c r="N261" s="13">
        <v>2</v>
      </c>
      <c r="O261" s="13" t="s">
        <v>100</v>
      </c>
      <c r="P261" s="13" t="s">
        <v>32</v>
      </c>
      <c r="Q261" s="13" t="s">
        <v>28</v>
      </c>
      <c r="R261" s="13" t="s">
        <v>28</v>
      </c>
      <c r="S261" s="13" t="s">
        <v>28</v>
      </c>
      <c r="T261" s="13" t="s">
        <v>33</v>
      </c>
      <c r="U261" s="13" t="s">
        <v>28</v>
      </c>
      <c r="V261" s="15">
        <v>3.6995981709851737E-2</v>
      </c>
      <c r="W261" s="16" t="s">
        <v>34</v>
      </c>
      <c r="X261" s="13" t="s">
        <v>34</v>
      </c>
      <c r="Y261" s="13" t="s">
        <v>83</v>
      </c>
    </row>
    <row r="262" spans="1:25" ht="15" x14ac:dyDescent="0.25">
      <c r="A262" s="71" t="s">
        <v>826</v>
      </c>
      <c r="B262" s="72" t="s">
        <v>436</v>
      </c>
      <c r="C262" s="72" t="s">
        <v>827</v>
      </c>
      <c r="D262" s="13" t="s">
        <v>28</v>
      </c>
      <c r="E262" s="14">
        <v>19289934.055306938</v>
      </c>
      <c r="F262" s="13" t="s">
        <v>28</v>
      </c>
      <c r="G262" s="13" t="s">
        <v>28</v>
      </c>
      <c r="H262" s="13" t="s">
        <v>38</v>
      </c>
      <c r="I262" s="13">
        <v>3</v>
      </c>
      <c r="J262" s="13">
        <v>2</v>
      </c>
      <c r="K262" s="13">
        <v>2</v>
      </c>
      <c r="L262" s="13">
        <v>2</v>
      </c>
      <c r="M262" s="13" t="s">
        <v>32</v>
      </c>
      <c r="N262" s="13">
        <v>2</v>
      </c>
      <c r="O262" s="13" t="s">
        <v>71</v>
      </c>
      <c r="P262" s="13" t="s">
        <v>32</v>
      </c>
      <c r="Q262" s="13" t="s">
        <v>28</v>
      </c>
      <c r="R262" s="13" t="s">
        <v>28</v>
      </c>
      <c r="S262" s="13" t="s">
        <v>28</v>
      </c>
      <c r="T262" s="13" t="s">
        <v>33</v>
      </c>
      <c r="U262" s="13" t="s">
        <v>34</v>
      </c>
      <c r="V262" s="15">
        <v>0.10537190082644628</v>
      </c>
      <c r="W262" s="16" t="s">
        <v>34</v>
      </c>
      <c r="X262" s="13" t="s">
        <v>28</v>
      </c>
      <c r="Y262" s="13" t="s">
        <v>35</v>
      </c>
    </row>
    <row r="263" spans="1:25" ht="15" x14ac:dyDescent="0.25">
      <c r="A263" s="71" t="s">
        <v>828</v>
      </c>
      <c r="B263" s="72" t="s">
        <v>206</v>
      </c>
      <c r="C263" s="72" t="s">
        <v>829</v>
      </c>
      <c r="D263" s="13" t="s">
        <v>34</v>
      </c>
      <c r="E263" s="14">
        <v>-75076833.711921334</v>
      </c>
      <c r="F263" s="13" t="s">
        <v>34</v>
      </c>
      <c r="G263" s="13" t="s">
        <v>34</v>
      </c>
      <c r="H263" s="13" t="s">
        <v>38</v>
      </c>
      <c r="I263" s="13">
        <v>3</v>
      </c>
      <c r="J263" s="13">
        <v>2</v>
      </c>
      <c r="K263" s="13">
        <v>2</v>
      </c>
      <c r="L263" s="13">
        <v>1</v>
      </c>
      <c r="M263" s="13" t="s">
        <v>32</v>
      </c>
      <c r="N263" s="13">
        <v>2</v>
      </c>
      <c r="O263" s="13" t="s">
        <v>134</v>
      </c>
      <c r="P263" s="13" t="s">
        <v>34</v>
      </c>
      <c r="Q263" s="13" t="s">
        <v>34</v>
      </c>
      <c r="R263" s="13" t="s">
        <v>34</v>
      </c>
      <c r="S263" s="13" t="s">
        <v>34</v>
      </c>
      <c r="T263" s="13" t="s">
        <v>34</v>
      </c>
      <c r="U263" s="13" t="s">
        <v>34</v>
      </c>
      <c r="V263" s="15">
        <v>0.46038089291289414</v>
      </c>
      <c r="W263" s="16" t="s">
        <v>34</v>
      </c>
      <c r="X263" s="13" t="s">
        <v>34</v>
      </c>
      <c r="Y263" s="13" t="s">
        <v>35</v>
      </c>
    </row>
    <row r="264" spans="1:25" ht="15" x14ac:dyDescent="0.25">
      <c r="A264" s="71" t="s">
        <v>830</v>
      </c>
      <c r="B264" s="72" t="s">
        <v>831</v>
      </c>
      <c r="C264" s="72" t="s">
        <v>832</v>
      </c>
      <c r="D264" s="13" t="s">
        <v>34</v>
      </c>
      <c r="E264" s="14">
        <v>977129.50106976496</v>
      </c>
      <c r="F264" s="13" t="s">
        <v>34</v>
      </c>
      <c r="G264" s="13" t="s">
        <v>34</v>
      </c>
      <c r="H264" s="13" t="s">
        <v>29</v>
      </c>
      <c r="I264" s="13">
        <v>3</v>
      </c>
      <c r="J264" s="13">
        <v>2</v>
      </c>
      <c r="K264" s="13">
        <v>2</v>
      </c>
      <c r="L264" s="13">
        <v>2</v>
      </c>
      <c r="M264" s="13" t="s">
        <v>30</v>
      </c>
      <c r="N264" s="13">
        <v>1</v>
      </c>
      <c r="O264" s="13" t="s">
        <v>833</v>
      </c>
      <c r="P264" s="13" t="s">
        <v>32</v>
      </c>
      <c r="Q264" s="13" t="s">
        <v>28</v>
      </c>
      <c r="R264" s="13" t="s">
        <v>34</v>
      </c>
      <c r="S264" s="13" t="s">
        <v>28</v>
      </c>
      <c r="T264" s="13" t="s">
        <v>34</v>
      </c>
      <c r="U264" s="13" t="s">
        <v>34</v>
      </c>
      <c r="V264" s="15">
        <v>8.1733136386016744E-2</v>
      </c>
      <c r="W264" s="16" t="s">
        <v>34</v>
      </c>
      <c r="X264" s="13" t="s">
        <v>34</v>
      </c>
      <c r="Y264" s="13" t="s">
        <v>35</v>
      </c>
    </row>
    <row r="265" spans="1:25" ht="15" x14ac:dyDescent="0.25">
      <c r="A265" s="71" t="s">
        <v>834</v>
      </c>
      <c r="B265" s="72" t="s">
        <v>835</v>
      </c>
      <c r="C265" s="72" t="s">
        <v>836</v>
      </c>
      <c r="D265" s="13" t="s">
        <v>28</v>
      </c>
      <c r="E265" s="14">
        <v>-1203208.2655327267</v>
      </c>
      <c r="F265" s="13" t="s">
        <v>28</v>
      </c>
      <c r="G265" s="13" t="s">
        <v>28</v>
      </c>
      <c r="H265" s="13" t="s">
        <v>38</v>
      </c>
      <c r="I265" s="13">
        <v>3</v>
      </c>
      <c r="J265" s="13">
        <v>2</v>
      </c>
      <c r="K265" s="13">
        <v>2</v>
      </c>
      <c r="L265" s="13">
        <v>2</v>
      </c>
      <c r="M265" s="13" t="s">
        <v>30</v>
      </c>
      <c r="N265" s="13">
        <v>1</v>
      </c>
      <c r="O265" s="13" t="s">
        <v>74</v>
      </c>
      <c r="P265" s="13" t="s">
        <v>32</v>
      </c>
      <c r="Q265" s="13" t="s">
        <v>28</v>
      </c>
      <c r="R265" s="13" t="s">
        <v>28</v>
      </c>
      <c r="S265" s="13" t="s">
        <v>28</v>
      </c>
      <c r="T265" s="13" t="s">
        <v>33</v>
      </c>
      <c r="U265" s="13" t="s">
        <v>34</v>
      </c>
      <c r="V265" s="15">
        <v>6.1528525296017225E-2</v>
      </c>
      <c r="W265" s="16" t="s">
        <v>34</v>
      </c>
      <c r="X265" s="13" t="s">
        <v>34</v>
      </c>
      <c r="Y265" s="13" t="s">
        <v>35</v>
      </c>
    </row>
    <row r="266" spans="1:25" ht="15" x14ac:dyDescent="0.25">
      <c r="A266" s="71" t="s">
        <v>837</v>
      </c>
      <c r="B266" s="72" t="s">
        <v>838</v>
      </c>
      <c r="C266" s="72" t="s">
        <v>839</v>
      </c>
      <c r="D266" s="13" t="s">
        <v>28</v>
      </c>
      <c r="E266" s="14">
        <v>-4312933.2170756739</v>
      </c>
      <c r="F266" s="13" t="s">
        <v>28</v>
      </c>
      <c r="G266" s="13" t="s">
        <v>28</v>
      </c>
      <c r="H266" s="13" t="s">
        <v>131</v>
      </c>
      <c r="I266" s="13">
        <v>3</v>
      </c>
      <c r="J266" s="13">
        <v>1</v>
      </c>
      <c r="K266" s="13">
        <v>2</v>
      </c>
      <c r="L266" s="13">
        <v>2</v>
      </c>
      <c r="M266" s="13" t="s">
        <v>32</v>
      </c>
      <c r="N266" s="13">
        <v>2</v>
      </c>
      <c r="O266" s="13" t="s">
        <v>171</v>
      </c>
      <c r="P266" s="13" t="s">
        <v>32</v>
      </c>
      <c r="Q266" s="13" t="s">
        <v>28</v>
      </c>
      <c r="R266" s="13" t="s">
        <v>34</v>
      </c>
      <c r="S266" s="13" t="s">
        <v>28</v>
      </c>
      <c r="T266" s="13" t="s">
        <v>33</v>
      </c>
      <c r="U266" s="13" t="s">
        <v>34</v>
      </c>
      <c r="V266" s="15">
        <v>0.27485564511361171</v>
      </c>
      <c r="W266" s="16" t="s">
        <v>34</v>
      </c>
      <c r="X266" s="13" t="s">
        <v>28</v>
      </c>
      <c r="Y266" s="13" t="s">
        <v>83</v>
      </c>
    </row>
    <row r="267" spans="1:25" ht="15" x14ac:dyDescent="0.25">
      <c r="A267" s="71" t="s">
        <v>840</v>
      </c>
      <c r="B267" s="72" t="s">
        <v>841</v>
      </c>
      <c r="C267" s="72"/>
      <c r="D267" s="13" t="s">
        <v>28</v>
      </c>
      <c r="E267" s="14">
        <v>8177908.2199802389</v>
      </c>
      <c r="F267" s="13" t="s">
        <v>34</v>
      </c>
      <c r="G267" s="13" t="s">
        <v>28</v>
      </c>
      <c r="H267" s="13" t="s">
        <v>38</v>
      </c>
      <c r="I267" s="13">
        <v>3</v>
      </c>
      <c r="J267" s="13">
        <v>2</v>
      </c>
      <c r="K267" s="13">
        <v>2</v>
      </c>
      <c r="L267" s="13">
        <v>2</v>
      </c>
      <c r="M267" s="13" t="s">
        <v>30</v>
      </c>
      <c r="N267" s="13">
        <v>1</v>
      </c>
      <c r="O267" s="13" t="s">
        <v>74</v>
      </c>
      <c r="P267" s="13" t="s">
        <v>32</v>
      </c>
      <c r="Q267" s="13" t="s">
        <v>28</v>
      </c>
      <c r="R267" s="13" t="s">
        <v>28</v>
      </c>
      <c r="S267" s="13" t="s">
        <v>28</v>
      </c>
      <c r="T267" s="13" t="s">
        <v>34</v>
      </c>
      <c r="U267" s="13" t="s">
        <v>34</v>
      </c>
      <c r="V267" s="15">
        <v>0.11943883191643476</v>
      </c>
      <c r="W267" s="16" t="s">
        <v>34</v>
      </c>
      <c r="X267" s="13" t="s">
        <v>34</v>
      </c>
      <c r="Y267" s="13" t="s">
        <v>35</v>
      </c>
    </row>
    <row r="268" spans="1:25" ht="15" x14ac:dyDescent="0.25">
      <c r="A268" s="71" t="s">
        <v>842</v>
      </c>
      <c r="B268" s="72" t="s">
        <v>843</v>
      </c>
      <c r="C268" s="72"/>
      <c r="D268" s="13" t="s">
        <v>28</v>
      </c>
      <c r="E268" s="14">
        <v>37167399.564676806</v>
      </c>
      <c r="F268" s="13" t="s">
        <v>34</v>
      </c>
      <c r="G268" s="13" t="s">
        <v>28</v>
      </c>
      <c r="H268" s="13" t="s">
        <v>38</v>
      </c>
      <c r="I268" s="13">
        <v>3</v>
      </c>
      <c r="J268" s="13">
        <v>2</v>
      </c>
      <c r="K268" s="13">
        <v>2</v>
      </c>
      <c r="L268" s="13">
        <v>2</v>
      </c>
      <c r="M268" s="13" t="s">
        <v>32</v>
      </c>
      <c r="N268" s="13">
        <v>2</v>
      </c>
      <c r="O268" s="13" t="s">
        <v>42</v>
      </c>
      <c r="P268" s="13" t="s">
        <v>32</v>
      </c>
      <c r="Q268" s="13" t="s">
        <v>28</v>
      </c>
      <c r="R268" s="13" t="s">
        <v>34</v>
      </c>
      <c r="S268" s="13" t="s">
        <v>28</v>
      </c>
      <c r="T268" s="13" t="s">
        <v>34</v>
      </c>
      <c r="U268" s="13" t="s">
        <v>28</v>
      </c>
      <c r="V268" s="15">
        <v>0.21080348545547486</v>
      </c>
      <c r="W268" s="16" t="s">
        <v>34</v>
      </c>
      <c r="X268" s="13" t="s">
        <v>28</v>
      </c>
      <c r="Y268" s="13" t="s">
        <v>844</v>
      </c>
    </row>
    <row r="269" spans="1:25" ht="15" x14ac:dyDescent="0.25">
      <c r="A269" s="71" t="s">
        <v>845</v>
      </c>
      <c r="B269" s="72" t="s">
        <v>846</v>
      </c>
      <c r="C269" s="72" t="s">
        <v>847</v>
      </c>
      <c r="D269" s="13" t="s">
        <v>28</v>
      </c>
      <c r="E269" s="14">
        <v>724952.43262637057</v>
      </c>
      <c r="F269" s="13" t="s">
        <v>28</v>
      </c>
      <c r="G269" s="13" t="s">
        <v>28</v>
      </c>
      <c r="H269" s="13" t="s">
        <v>38</v>
      </c>
      <c r="I269" s="13">
        <v>3</v>
      </c>
      <c r="J269" s="13">
        <v>2</v>
      </c>
      <c r="K269" s="13">
        <v>2</v>
      </c>
      <c r="L269" s="13">
        <v>2</v>
      </c>
      <c r="M269" s="13" t="s">
        <v>30</v>
      </c>
      <c r="N269" s="13">
        <v>1</v>
      </c>
      <c r="O269" s="13" t="s">
        <v>78</v>
      </c>
      <c r="P269" s="13" t="s">
        <v>32</v>
      </c>
      <c r="Q269" s="13" t="s">
        <v>28</v>
      </c>
      <c r="R269" s="13" t="s">
        <v>28</v>
      </c>
      <c r="S269" s="13" t="s">
        <v>28</v>
      </c>
      <c r="T269" s="13" t="s">
        <v>33</v>
      </c>
      <c r="U269" s="13" t="s">
        <v>28</v>
      </c>
      <c r="V269" s="15">
        <v>7.8427799040155524E-2</v>
      </c>
      <c r="W269" s="16" t="s">
        <v>34</v>
      </c>
      <c r="X269" s="13" t="s">
        <v>28</v>
      </c>
      <c r="Y269" s="13" t="s">
        <v>83</v>
      </c>
    </row>
    <row r="270" spans="1:25" ht="15" x14ac:dyDescent="0.25">
      <c r="A270" s="71" t="s">
        <v>848</v>
      </c>
      <c r="B270" s="72" t="s">
        <v>849</v>
      </c>
      <c r="C270" s="72"/>
      <c r="D270" s="13" t="s">
        <v>34</v>
      </c>
      <c r="E270" s="14">
        <v>44652272.790977158</v>
      </c>
      <c r="F270" s="13" t="s">
        <v>34</v>
      </c>
      <c r="G270" s="13" t="s">
        <v>34</v>
      </c>
      <c r="H270" s="13" t="s">
        <v>38</v>
      </c>
      <c r="I270" s="13">
        <v>3</v>
      </c>
      <c r="J270" s="13">
        <v>2</v>
      </c>
      <c r="K270" s="13">
        <v>2</v>
      </c>
      <c r="L270" s="13">
        <v>2</v>
      </c>
      <c r="M270" s="13" t="s">
        <v>32</v>
      </c>
      <c r="N270" s="13">
        <v>2</v>
      </c>
      <c r="O270" s="13" t="s">
        <v>42</v>
      </c>
      <c r="P270" s="13" t="s">
        <v>32</v>
      </c>
      <c r="Q270" s="13" t="s">
        <v>34</v>
      </c>
      <c r="R270" s="13" t="s">
        <v>34</v>
      </c>
      <c r="S270" s="13" t="s">
        <v>34</v>
      </c>
      <c r="T270" s="13" t="s">
        <v>34</v>
      </c>
      <c r="U270" s="13" t="s">
        <v>34</v>
      </c>
      <c r="V270" s="15">
        <v>0.32755743651753327</v>
      </c>
      <c r="W270" s="16" t="s">
        <v>34</v>
      </c>
      <c r="X270" s="13" t="s">
        <v>34</v>
      </c>
      <c r="Y270" s="13" t="s">
        <v>35</v>
      </c>
    </row>
    <row r="271" spans="1:25" ht="15" x14ac:dyDescent="0.25">
      <c r="A271" s="71" t="s">
        <v>850</v>
      </c>
      <c r="B271" s="72" t="s">
        <v>206</v>
      </c>
      <c r="C271" s="72" t="s">
        <v>851</v>
      </c>
      <c r="D271" s="13" t="s">
        <v>28</v>
      </c>
      <c r="E271" s="14">
        <v>15208582.284959828</v>
      </c>
      <c r="F271" s="13" t="s">
        <v>34</v>
      </c>
      <c r="G271" s="13" t="s">
        <v>28</v>
      </c>
      <c r="H271" s="13" t="s">
        <v>38</v>
      </c>
      <c r="I271" s="13">
        <v>3</v>
      </c>
      <c r="J271" s="13">
        <v>2</v>
      </c>
      <c r="K271" s="13">
        <v>2</v>
      </c>
      <c r="L271" s="13">
        <v>2</v>
      </c>
      <c r="M271" s="13" t="s">
        <v>30</v>
      </c>
      <c r="N271" s="13">
        <v>1</v>
      </c>
      <c r="O271" s="13" t="s">
        <v>74</v>
      </c>
      <c r="P271" s="13" t="s">
        <v>32</v>
      </c>
      <c r="Q271" s="13" t="s">
        <v>28</v>
      </c>
      <c r="R271" s="13" t="s">
        <v>28</v>
      </c>
      <c r="S271" s="13" t="s">
        <v>28</v>
      </c>
      <c r="T271" s="13" t="s">
        <v>34</v>
      </c>
      <c r="U271" s="13" t="s">
        <v>34</v>
      </c>
      <c r="V271" s="15">
        <v>8.8640562740689627E-2</v>
      </c>
      <c r="W271" s="16" t="s">
        <v>34</v>
      </c>
      <c r="X271" s="13" t="s">
        <v>34</v>
      </c>
      <c r="Y271" s="13" t="s">
        <v>35</v>
      </c>
    </row>
    <row r="272" spans="1:25" ht="15" x14ac:dyDescent="0.25">
      <c r="A272" s="71" t="s">
        <v>852</v>
      </c>
      <c r="B272" s="72" t="s">
        <v>853</v>
      </c>
      <c r="C272" s="72" t="s">
        <v>854</v>
      </c>
      <c r="D272" s="13" t="s">
        <v>34</v>
      </c>
      <c r="E272" s="14">
        <v>23856470.329753675</v>
      </c>
      <c r="F272" s="13" t="s">
        <v>34</v>
      </c>
      <c r="G272" s="13" t="s">
        <v>34</v>
      </c>
      <c r="H272" s="13" t="s">
        <v>38</v>
      </c>
      <c r="I272" s="13">
        <v>3</v>
      </c>
      <c r="J272" s="13">
        <v>2</v>
      </c>
      <c r="K272" s="13">
        <v>2</v>
      </c>
      <c r="L272" s="13">
        <v>2</v>
      </c>
      <c r="M272" s="13" t="s">
        <v>30</v>
      </c>
      <c r="N272" s="13">
        <v>1</v>
      </c>
      <c r="O272" s="13" t="s">
        <v>855</v>
      </c>
      <c r="P272" s="13" t="s">
        <v>32</v>
      </c>
      <c r="Q272" s="13" t="s">
        <v>28</v>
      </c>
      <c r="R272" s="13" t="s">
        <v>28</v>
      </c>
      <c r="S272" s="13" t="s">
        <v>34</v>
      </c>
      <c r="T272" s="13" t="s">
        <v>34</v>
      </c>
      <c r="U272" s="13" t="s">
        <v>34</v>
      </c>
      <c r="V272" s="15">
        <v>0.1940329283380389</v>
      </c>
      <c r="W272" s="16" t="s">
        <v>34</v>
      </c>
      <c r="X272" s="13" t="s">
        <v>34</v>
      </c>
      <c r="Y272" s="13" t="s">
        <v>35</v>
      </c>
    </row>
    <row r="273" spans="1:25" ht="15" x14ac:dyDescent="0.25">
      <c r="A273" s="71" t="s">
        <v>856</v>
      </c>
      <c r="B273" s="72" t="s">
        <v>857</v>
      </c>
      <c r="C273" s="72" t="s">
        <v>858</v>
      </c>
      <c r="D273" s="13" t="s">
        <v>28</v>
      </c>
      <c r="E273" s="14">
        <v>-2644400.0433781305</v>
      </c>
      <c r="F273" s="13" t="s">
        <v>34</v>
      </c>
      <c r="G273" s="13" t="s">
        <v>28</v>
      </c>
      <c r="H273" s="13" t="s">
        <v>38</v>
      </c>
      <c r="I273" s="13">
        <v>3</v>
      </c>
      <c r="J273" s="13">
        <v>2</v>
      </c>
      <c r="K273" s="13">
        <v>2</v>
      </c>
      <c r="L273" s="13">
        <v>2</v>
      </c>
      <c r="M273" s="13" t="s">
        <v>32</v>
      </c>
      <c r="N273" s="13">
        <v>2</v>
      </c>
      <c r="O273" s="13" t="s">
        <v>171</v>
      </c>
      <c r="P273" s="13" t="s">
        <v>32</v>
      </c>
      <c r="Q273" s="13" t="s">
        <v>28</v>
      </c>
      <c r="R273" s="13" t="s">
        <v>28</v>
      </c>
      <c r="S273" s="13" t="s">
        <v>28</v>
      </c>
      <c r="T273" s="13" t="s">
        <v>34</v>
      </c>
      <c r="U273" s="13" t="s">
        <v>34</v>
      </c>
      <c r="V273" s="15">
        <v>0.20739099356683346</v>
      </c>
      <c r="W273" s="16" t="s">
        <v>34</v>
      </c>
      <c r="X273" s="13" t="s">
        <v>34</v>
      </c>
      <c r="Y273" s="13" t="s">
        <v>35</v>
      </c>
    </row>
    <row r="274" spans="1:25" ht="15" x14ac:dyDescent="0.25">
      <c r="A274" s="71" t="s">
        <v>859</v>
      </c>
      <c r="B274" s="72" t="s">
        <v>860</v>
      </c>
      <c r="C274" s="72" t="s">
        <v>861</v>
      </c>
      <c r="D274" s="13" t="s">
        <v>34</v>
      </c>
      <c r="E274" s="14">
        <v>2800266.9151764931</v>
      </c>
      <c r="F274" s="13" t="s">
        <v>34</v>
      </c>
      <c r="G274" s="13" t="s">
        <v>34</v>
      </c>
      <c r="H274" s="13" t="s">
        <v>38</v>
      </c>
      <c r="I274" s="13">
        <v>3</v>
      </c>
      <c r="J274" s="13">
        <v>2</v>
      </c>
      <c r="K274" s="13">
        <v>2</v>
      </c>
      <c r="L274" s="13">
        <v>2</v>
      </c>
      <c r="M274" s="13" t="s">
        <v>30</v>
      </c>
      <c r="N274" s="13">
        <v>1</v>
      </c>
      <c r="O274" s="13" t="s">
        <v>862</v>
      </c>
      <c r="P274" s="13" t="s">
        <v>32</v>
      </c>
      <c r="Q274" s="13" t="s">
        <v>34</v>
      </c>
      <c r="R274" s="13" t="s">
        <v>34</v>
      </c>
      <c r="S274" s="13" t="s">
        <v>28</v>
      </c>
      <c r="T274" s="13" t="s">
        <v>34</v>
      </c>
      <c r="U274" s="13" t="s">
        <v>34</v>
      </c>
      <c r="V274" s="15">
        <v>0.31089636787737424</v>
      </c>
      <c r="W274" s="16" t="s">
        <v>34</v>
      </c>
      <c r="X274" s="13" t="s">
        <v>34</v>
      </c>
      <c r="Y274" s="13" t="s">
        <v>35</v>
      </c>
    </row>
    <row r="275" spans="1:25" ht="15" x14ac:dyDescent="0.25">
      <c r="A275" s="71" t="s">
        <v>863</v>
      </c>
      <c r="B275" s="72" t="s">
        <v>864</v>
      </c>
      <c r="C275" s="72" t="s">
        <v>865</v>
      </c>
      <c r="D275" s="13" t="s">
        <v>28</v>
      </c>
      <c r="E275" s="14">
        <v>189587.31969345739</v>
      </c>
      <c r="F275" s="13" t="s">
        <v>28</v>
      </c>
      <c r="G275" s="13" t="s">
        <v>28</v>
      </c>
      <c r="H275" s="13" t="s">
        <v>29</v>
      </c>
      <c r="I275" s="13">
        <v>3</v>
      </c>
      <c r="J275" s="13">
        <v>2</v>
      </c>
      <c r="K275" s="13">
        <v>2</v>
      </c>
      <c r="L275" s="13">
        <v>2</v>
      </c>
      <c r="M275" s="13" t="s">
        <v>30</v>
      </c>
      <c r="N275" s="13">
        <v>1</v>
      </c>
      <c r="O275" s="13" t="s">
        <v>866</v>
      </c>
      <c r="P275" s="13" t="s">
        <v>32</v>
      </c>
      <c r="Q275" s="13" t="s">
        <v>28</v>
      </c>
      <c r="R275" s="13" t="s">
        <v>28</v>
      </c>
      <c r="S275" s="13" t="s">
        <v>28</v>
      </c>
      <c r="T275" s="13" t="s">
        <v>33</v>
      </c>
      <c r="U275" s="13" t="s">
        <v>28</v>
      </c>
      <c r="V275" s="15">
        <v>5.721393034825871E-2</v>
      </c>
      <c r="W275" s="16" t="s">
        <v>34</v>
      </c>
      <c r="X275" s="13" t="s">
        <v>52</v>
      </c>
      <c r="Y275" s="13" t="s">
        <v>83</v>
      </c>
    </row>
    <row r="276" spans="1:25" ht="15" x14ac:dyDescent="0.25">
      <c r="A276" s="71" t="s">
        <v>867</v>
      </c>
      <c r="B276" s="72" t="s">
        <v>868</v>
      </c>
      <c r="C276" s="72" t="s">
        <v>869</v>
      </c>
      <c r="D276" s="13" t="s">
        <v>28</v>
      </c>
      <c r="E276" s="14">
        <v>124951.3839657254</v>
      </c>
      <c r="F276" s="13" t="s">
        <v>28</v>
      </c>
      <c r="G276" s="13" t="s">
        <v>28</v>
      </c>
      <c r="H276" s="13" t="s">
        <v>38</v>
      </c>
      <c r="I276" s="13">
        <v>3</v>
      </c>
      <c r="J276" s="13">
        <v>2</v>
      </c>
      <c r="K276" s="13">
        <v>2</v>
      </c>
      <c r="L276" s="13">
        <v>2</v>
      </c>
      <c r="M276" s="13" t="s">
        <v>30</v>
      </c>
      <c r="N276" s="13">
        <v>1</v>
      </c>
      <c r="O276" s="13" t="s">
        <v>870</v>
      </c>
      <c r="P276" s="13" t="s">
        <v>32</v>
      </c>
      <c r="Q276" s="13" t="s">
        <v>28</v>
      </c>
      <c r="R276" s="13" t="s">
        <v>28</v>
      </c>
      <c r="S276" s="13" t="s">
        <v>28</v>
      </c>
      <c r="T276" s="13" t="s">
        <v>33</v>
      </c>
      <c r="U276" s="13" t="s">
        <v>34</v>
      </c>
      <c r="V276" s="15">
        <v>0.10789766407119021</v>
      </c>
      <c r="W276" s="16" t="s">
        <v>28</v>
      </c>
      <c r="X276" s="13" t="s">
        <v>34</v>
      </c>
      <c r="Y276" s="13" t="s">
        <v>35</v>
      </c>
    </row>
    <row r="277" spans="1:25" ht="15" x14ac:dyDescent="0.25">
      <c r="A277" s="71" t="s">
        <v>871</v>
      </c>
      <c r="B277" s="72" t="s">
        <v>872</v>
      </c>
      <c r="C277" s="72"/>
      <c r="D277" s="13" t="s">
        <v>28</v>
      </c>
      <c r="E277" s="14">
        <v>11103254.656121012</v>
      </c>
      <c r="F277" s="13" t="s">
        <v>34</v>
      </c>
      <c r="G277" s="13" t="s">
        <v>28</v>
      </c>
      <c r="H277" s="13" t="s">
        <v>38</v>
      </c>
      <c r="I277" s="13">
        <v>3</v>
      </c>
      <c r="J277" s="13">
        <v>2</v>
      </c>
      <c r="K277" s="13">
        <v>2</v>
      </c>
      <c r="L277" s="13">
        <v>2</v>
      </c>
      <c r="M277" s="13" t="s">
        <v>32</v>
      </c>
      <c r="N277" s="13">
        <v>2</v>
      </c>
      <c r="O277" s="13" t="s">
        <v>51</v>
      </c>
      <c r="P277" s="13" t="s">
        <v>32</v>
      </c>
      <c r="Q277" s="13" t="s">
        <v>28</v>
      </c>
      <c r="R277" s="13" t="s">
        <v>28</v>
      </c>
      <c r="S277" s="13" t="s">
        <v>28</v>
      </c>
      <c r="T277" s="13" t="s">
        <v>34</v>
      </c>
      <c r="U277" s="13" t="s">
        <v>34</v>
      </c>
      <c r="V277" s="15">
        <v>0.16338615194988373</v>
      </c>
      <c r="W277" s="16" t="s">
        <v>34</v>
      </c>
      <c r="X277" s="13" t="s">
        <v>34</v>
      </c>
      <c r="Y277" s="13" t="s">
        <v>35</v>
      </c>
    </row>
    <row r="278" spans="1:25" ht="15" x14ac:dyDescent="0.25">
      <c r="A278" s="71" t="s">
        <v>873</v>
      </c>
      <c r="B278" s="72" t="s">
        <v>874</v>
      </c>
      <c r="C278" s="72" t="s">
        <v>875</v>
      </c>
      <c r="D278" s="13" t="s">
        <v>28</v>
      </c>
      <c r="E278" s="14">
        <v>259596.92742933091</v>
      </c>
      <c r="F278" s="13" t="s">
        <v>28</v>
      </c>
      <c r="G278" s="13" t="s">
        <v>28</v>
      </c>
      <c r="H278" s="13" t="s">
        <v>38</v>
      </c>
      <c r="I278" s="13">
        <v>3</v>
      </c>
      <c r="J278" s="13">
        <v>2</v>
      </c>
      <c r="K278" s="13">
        <v>2</v>
      </c>
      <c r="L278" s="13">
        <v>2</v>
      </c>
      <c r="M278" s="13" t="s">
        <v>30</v>
      </c>
      <c r="N278" s="13">
        <v>1</v>
      </c>
      <c r="O278" s="13" t="s">
        <v>876</v>
      </c>
      <c r="P278" s="13" t="s">
        <v>32</v>
      </c>
      <c r="Q278" s="13" t="s">
        <v>28</v>
      </c>
      <c r="R278" s="13" t="s">
        <v>28</v>
      </c>
      <c r="S278" s="13" t="s">
        <v>28</v>
      </c>
      <c r="T278" s="13" t="s">
        <v>33</v>
      </c>
      <c r="U278" s="13" t="s">
        <v>34</v>
      </c>
      <c r="V278" s="15">
        <v>8.9397089397089402E-2</v>
      </c>
      <c r="W278" s="16" t="s">
        <v>34</v>
      </c>
      <c r="X278" s="13" t="s">
        <v>34</v>
      </c>
      <c r="Y278" s="13" t="s">
        <v>35</v>
      </c>
    </row>
    <row r="279" spans="1:25" ht="15" x14ac:dyDescent="0.25">
      <c r="A279" s="71" t="s">
        <v>877</v>
      </c>
      <c r="B279" s="72" t="s">
        <v>878</v>
      </c>
      <c r="C279" s="72"/>
      <c r="D279" s="13" t="s">
        <v>34</v>
      </c>
      <c r="E279" s="14">
        <v>12344490.220886961</v>
      </c>
      <c r="F279" s="13" t="s">
        <v>34</v>
      </c>
      <c r="G279" s="13" t="s">
        <v>34</v>
      </c>
      <c r="H279" s="13" t="s">
        <v>38</v>
      </c>
      <c r="I279" s="13">
        <v>3</v>
      </c>
      <c r="J279" s="13">
        <v>2</v>
      </c>
      <c r="K279" s="13">
        <v>2</v>
      </c>
      <c r="L279" s="13">
        <v>2</v>
      </c>
      <c r="M279" s="13" t="s">
        <v>30</v>
      </c>
      <c r="N279" s="13">
        <v>1</v>
      </c>
      <c r="O279" s="13" t="s">
        <v>90</v>
      </c>
      <c r="P279" s="13" t="s">
        <v>32</v>
      </c>
      <c r="Q279" s="13" t="s">
        <v>34</v>
      </c>
      <c r="R279" s="13" t="s">
        <v>28</v>
      </c>
      <c r="S279" s="13" t="s">
        <v>34</v>
      </c>
      <c r="T279" s="13" t="s">
        <v>34</v>
      </c>
      <c r="U279" s="13" t="s">
        <v>34</v>
      </c>
      <c r="V279" s="15">
        <v>0.30650804758572431</v>
      </c>
      <c r="W279" s="16" t="s">
        <v>34</v>
      </c>
      <c r="X279" s="13" t="s">
        <v>34</v>
      </c>
      <c r="Y279" s="13" t="s">
        <v>35</v>
      </c>
    </row>
    <row r="280" spans="1:25" ht="15" x14ac:dyDescent="0.25">
      <c r="A280" s="71" t="s">
        <v>879</v>
      </c>
      <c r="B280" s="72" t="s">
        <v>206</v>
      </c>
      <c r="C280" s="72" t="s">
        <v>880</v>
      </c>
      <c r="D280" s="13" t="s">
        <v>34</v>
      </c>
      <c r="E280" s="14">
        <v>18967714.972374938</v>
      </c>
      <c r="F280" s="13" t="s">
        <v>34</v>
      </c>
      <c r="G280" s="13" t="s">
        <v>34</v>
      </c>
      <c r="H280" s="13" t="s">
        <v>38</v>
      </c>
      <c r="I280" s="13">
        <v>3</v>
      </c>
      <c r="J280" s="13">
        <v>2</v>
      </c>
      <c r="K280" s="13">
        <v>2</v>
      </c>
      <c r="L280" s="13">
        <v>2</v>
      </c>
      <c r="M280" s="13" t="s">
        <v>30</v>
      </c>
      <c r="N280" s="13">
        <v>1</v>
      </c>
      <c r="O280" s="13" t="s">
        <v>773</v>
      </c>
      <c r="P280" s="13" t="s">
        <v>32</v>
      </c>
      <c r="Q280" s="13" t="s">
        <v>28</v>
      </c>
      <c r="R280" s="13" t="s">
        <v>28</v>
      </c>
      <c r="S280" s="13" t="s">
        <v>34</v>
      </c>
      <c r="T280" s="13" t="s">
        <v>34</v>
      </c>
      <c r="U280" s="13" t="s">
        <v>34</v>
      </c>
      <c r="V280" s="15">
        <v>0.15186872539116453</v>
      </c>
      <c r="W280" s="16" t="s">
        <v>34</v>
      </c>
      <c r="X280" s="13" t="s">
        <v>34</v>
      </c>
      <c r="Y280" s="13" t="s">
        <v>35</v>
      </c>
    </row>
    <row r="281" spans="1:25" ht="15" x14ac:dyDescent="0.25">
      <c r="A281" s="71" t="s">
        <v>881</v>
      </c>
      <c r="B281" s="72" t="s">
        <v>436</v>
      </c>
      <c r="C281" s="72" t="s">
        <v>882</v>
      </c>
      <c r="D281" s="13" t="s">
        <v>28</v>
      </c>
      <c r="E281" s="14">
        <v>22517752.493703142</v>
      </c>
      <c r="F281" s="13" t="s">
        <v>28</v>
      </c>
      <c r="G281" s="13" t="s">
        <v>28</v>
      </c>
      <c r="H281" s="13" t="s">
        <v>38</v>
      </c>
      <c r="I281" s="13">
        <v>3</v>
      </c>
      <c r="J281" s="13">
        <v>2</v>
      </c>
      <c r="K281" s="13">
        <v>2</v>
      </c>
      <c r="L281" s="13">
        <v>2</v>
      </c>
      <c r="M281" s="13" t="s">
        <v>32</v>
      </c>
      <c r="N281" s="13">
        <v>2</v>
      </c>
      <c r="O281" s="13" t="s">
        <v>59</v>
      </c>
      <c r="P281" s="13" t="s">
        <v>32</v>
      </c>
      <c r="Q281" s="13" t="s">
        <v>28</v>
      </c>
      <c r="R281" s="13" t="s">
        <v>28</v>
      </c>
      <c r="S281" s="13" t="s">
        <v>28</v>
      </c>
      <c r="T281" s="13" t="s">
        <v>33</v>
      </c>
      <c r="U281" s="13" t="s">
        <v>34</v>
      </c>
      <c r="V281" s="15">
        <v>0.13505295287425426</v>
      </c>
      <c r="W281" s="16" t="s">
        <v>34</v>
      </c>
      <c r="X281" s="13" t="s">
        <v>28</v>
      </c>
      <c r="Y281" s="13" t="s">
        <v>35</v>
      </c>
    </row>
    <row r="282" spans="1:25" ht="15" x14ac:dyDescent="0.25">
      <c r="A282" s="71" t="s">
        <v>883</v>
      </c>
      <c r="B282" s="72" t="s">
        <v>884</v>
      </c>
      <c r="C282" s="72" t="s">
        <v>885</v>
      </c>
      <c r="D282" s="13" t="s">
        <v>28</v>
      </c>
      <c r="E282" s="14">
        <v>3429006.7681607325</v>
      </c>
      <c r="F282" s="13" t="s">
        <v>34</v>
      </c>
      <c r="G282" s="13" t="s">
        <v>28</v>
      </c>
      <c r="H282" s="13" t="s">
        <v>38</v>
      </c>
      <c r="I282" s="13">
        <v>3</v>
      </c>
      <c r="J282" s="13">
        <v>2</v>
      </c>
      <c r="K282" s="13">
        <v>2</v>
      </c>
      <c r="L282" s="13">
        <v>2</v>
      </c>
      <c r="M282" s="13" t="s">
        <v>32</v>
      </c>
      <c r="N282" s="13">
        <v>2</v>
      </c>
      <c r="O282" s="13" t="s">
        <v>59</v>
      </c>
      <c r="P282" s="13" t="s">
        <v>32</v>
      </c>
      <c r="Q282" s="13" t="s">
        <v>28</v>
      </c>
      <c r="R282" s="13" t="s">
        <v>28</v>
      </c>
      <c r="S282" s="13" t="s">
        <v>28</v>
      </c>
      <c r="T282" s="13" t="s">
        <v>33</v>
      </c>
      <c r="U282" s="13" t="s">
        <v>28</v>
      </c>
      <c r="V282" s="15">
        <v>0.1084649555774926</v>
      </c>
      <c r="W282" s="16" t="s">
        <v>34</v>
      </c>
      <c r="X282" s="13" t="s">
        <v>52</v>
      </c>
      <c r="Y282" s="13" t="s">
        <v>83</v>
      </c>
    </row>
    <row r="283" spans="1:25" ht="15" x14ac:dyDescent="0.25">
      <c r="A283" s="71" t="s">
        <v>886</v>
      </c>
      <c r="B283" s="72" t="s">
        <v>887</v>
      </c>
      <c r="C283" s="72" t="s">
        <v>888</v>
      </c>
      <c r="D283" s="13" t="s">
        <v>28</v>
      </c>
      <c r="E283" s="14">
        <v>595555.97955442732</v>
      </c>
      <c r="F283" s="13" t="s">
        <v>28</v>
      </c>
      <c r="G283" s="13" t="s">
        <v>28</v>
      </c>
      <c r="H283" s="13" t="s">
        <v>38</v>
      </c>
      <c r="I283" s="13">
        <v>3</v>
      </c>
      <c r="J283" s="13">
        <v>2</v>
      </c>
      <c r="K283" s="13">
        <v>2</v>
      </c>
      <c r="L283" s="13">
        <v>2</v>
      </c>
      <c r="M283" s="13" t="s">
        <v>30</v>
      </c>
      <c r="N283" s="13">
        <v>1</v>
      </c>
      <c r="O283" s="13" t="s">
        <v>47</v>
      </c>
      <c r="P283" s="13" t="s">
        <v>32</v>
      </c>
      <c r="Q283" s="13" t="s">
        <v>28</v>
      </c>
      <c r="R283" s="13" t="s">
        <v>28</v>
      </c>
      <c r="S283" s="13" t="s">
        <v>28</v>
      </c>
      <c r="T283" s="13" t="s">
        <v>33</v>
      </c>
      <c r="U283" s="13" t="s">
        <v>28</v>
      </c>
      <c r="V283" s="15">
        <v>1.2014787430683918E-2</v>
      </c>
      <c r="W283" s="16" t="s">
        <v>34</v>
      </c>
      <c r="X283" s="13" t="s">
        <v>52</v>
      </c>
      <c r="Y283" s="13" t="s">
        <v>83</v>
      </c>
    </row>
    <row r="284" spans="1:25" ht="15" x14ac:dyDescent="0.25">
      <c r="A284" s="71" t="s">
        <v>889</v>
      </c>
      <c r="B284" s="72" t="s">
        <v>890</v>
      </c>
      <c r="C284" s="72"/>
      <c r="D284" s="13" t="s">
        <v>34</v>
      </c>
      <c r="E284" s="14">
        <v>4453955.5505613014</v>
      </c>
      <c r="F284" s="13" t="s">
        <v>34</v>
      </c>
      <c r="G284" s="13" t="s">
        <v>55</v>
      </c>
      <c r="H284" s="13" t="s">
        <v>131</v>
      </c>
      <c r="I284" s="13">
        <v>3</v>
      </c>
      <c r="J284" s="13">
        <v>1</v>
      </c>
      <c r="K284" s="13">
        <v>2</v>
      </c>
      <c r="L284" s="13">
        <v>2</v>
      </c>
      <c r="M284" s="13" t="s">
        <v>30</v>
      </c>
      <c r="N284" s="13">
        <v>1</v>
      </c>
      <c r="O284" s="13" t="s">
        <v>582</v>
      </c>
      <c r="P284" s="13" t="s">
        <v>32</v>
      </c>
      <c r="Q284" s="13" t="s">
        <v>28</v>
      </c>
      <c r="R284" s="13" t="s">
        <v>34</v>
      </c>
      <c r="S284" s="13" t="s">
        <v>28</v>
      </c>
      <c r="T284" s="13" t="s">
        <v>34</v>
      </c>
      <c r="U284" s="13" t="s">
        <v>34</v>
      </c>
      <c r="V284" s="15">
        <v>0.17938247426976123</v>
      </c>
      <c r="W284" s="16" t="s">
        <v>34</v>
      </c>
      <c r="X284" s="13" t="s">
        <v>28</v>
      </c>
      <c r="Y284" s="13" t="s">
        <v>35</v>
      </c>
    </row>
    <row r="285" spans="1:25" ht="15" x14ac:dyDescent="0.25">
      <c r="A285" s="71" t="s">
        <v>891</v>
      </c>
      <c r="B285" s="72" t="s">
        <v>892</v>
      </c>
      <c r="C285" s="72" t="s">
        <v>893</v>
      </c>
      <c r="D285" s="13" t="s">
        <v>34</v>
      </c>
      <c r="E285" s="14">
        <v>2073685.7306675264</v>
      </c>
      <c r="F285" s="13" t="s">
        <v>34</v>
      </c>
      <c r="G285" s="13" t="s">
        <v>28</v>
      </c>
      <c r="H285" s="13" t="s">
        <v>38</v>
      </c>
      <c r="I285" s="13">
        <v>3</v>
      </c>
      <c r="J285" s="13">
        <v>2</v>
      </c>
      <c r="K285" s="13">
        <v>2</v>
      </c>
      <c r="L285" s="13">
        <v>2</v>
      </c>
      <c r="M285" s="13" t="s">
        <v>30</v>
      </c>
      <c r="N285" s="13">
        <v>1</v>
      </c>
      <c r="O285" s="13" t="s">
        <v>578</v>
      </c>
      <c r="P285" s="13" t="s">
        <v>32</v>
      </c>
      <c r="Q285" s="13" t="s">
        <v>34</v>
      </c>
      <c r="R285" s="13" t="s">
        <v>28</v>
      </c>
      <c r="S285" s="13" t="s">
        <v>28</v>
      </c>
      <c r="T285" s="13" t="s">
        <v>34</v>
      </c>
      <c r="U285" s="13" t="s">
        <v>34</v>
      </c>
      <c r="V285" s="15">
        <v>0.16589861751152074</v>
      </c>
      <c r="W285" s="16" t="s">
        <v>34</v>
      </c>
      <c r="X285" s="13" t="s">
        <v>34</v>
      </c>
      <c r="Y285" s="13" t="s">
        <v>35</v>
      </c>
    </row>
    <row r="286" spans="1:25" ht="15" x14ac:dyDescent="0.25">
      <c r="A286" s="71" t="s">
        <v>894</v>
      </c>
      <c r="B286" s="72" t="s">
        <v>895</v>
      </c>
      <c r="C286" s="72" t="s">
        <v>896</v>
      </c>
      <c r="D286" s="13" t="s">
        <v>34</v>
      </c>
      <c r="E286" s="14">
        <v>2671793.534706959</v>
      </c>
      <c r="F286" s="13" t="s">
        <v>34</v>
      </c>
      <c r="G286" s="13" t="s">
        <v>34</v>
      </c>
      <c r="H286" s="13" t="s">
        <v>29</v>
      </c>
      <c r="I286" s="13">
        <v>3</v>
      </c>
      <c r="J286" s="13">
        <v>2</v>
      </c>
      <c r="K286" s="13">
        <v>2</v>
      </c>
      <c r="L286" s="13">
        <v>2</v>
      </c>
      <c r="M286" s="13" t="s">
        <v>30</v>
      </c>
      <c r="N286" s="13">
        <v>1</v>
      </c>
      <c r="O286" s="13" t="s">
        <v>897</v>
      </c>
      <c r="P286" s="13" t="s">
        <v>32</v>
      </c>
      <c r="Q286" s="13" t="s">
        <v>28</v>
      </c>
      <c r="R286" s="13" t="s">
        <v>34</v>
      </c>
      <c r="S286" s="13" t="s">
        <v>28</v>
      </c>
      <c r="T286" s="13" t="s">
        <v>34</v>
      </c>
      <c r="U286" s="13" t="s">
        <v>34</v>
      </c>
      <c r="V286" s="15">
        <v>0.22812051649928264</v>
      </c>
      <c r="W286" s="16" t="s">
        <v>34</v>
      </c>
      <c r="X286" s="13" t="s">
        <v>34</v>
      </c>
      <c r="Y286" s="13" t="s">
        <v>35</v>
      </c>
    </row>
    <row r="287" spans="1:25" ht="15" x14ac:dyDescent="0.25">
      <c r="A287" s="71" t="s">
        <v>898</v>
      </c>
      <c r="B287" s="72" t="s">
        <v>899</v>
      </c>
      <c r="C287" s="72" t="s">
        <v>900</v>
      </c>
      <c r="D287" s="13" t="s">
        <v>28</v>
      </c>
      <c r="E287" s="14">
        <v>137290.40502980651</v>
      </c>
      <c r="F287" s="13" t="s">
        <v>28</v>
      </c>
      <c r="G287" s="13" t="s">
        <v>28</v>
      </c>
      <c r="H287" s="13" t="s">
        <v>29</v>
      </c>
      <c r="I287" s="13">
        <v>3</v>
      </c>
      <c r="J287" s="13">
        <v>2</v>
      </c>
      <c r="K287" s="13">
        <v>2</v>
      </c>
      <c r="L287" s="13">
        <v>2</v>
      </c>
      <c r="M287" s="13" t="s">
        <v>30</v>
      </c>
      <c r="N287" s="13">
        <v>1</v>
      </c>
      <c r="O287" s="13" t="s">
        <v>901</v>
      </c>
      <c r="P287" s="13" t="s">
        <v>32</v>
      </c>
      <c r="Q287" s="13" t="s">
        <v>28</v>
      </c>
      <c r="R287" s="13" t="s">
        <v>28</v>
      </c>
      <c r="S287" s="13" t="s">
        <v>28</v>
      </c>
      <c r="T287" s="13" t="s">
        <v>33</v>
      </c>
      <c r="U287" s="13" t="s">
        <v>28</v>
      </c>
      <c r="V287" s="15">
        <v>5.725567620927937E-2</v>
      </c>
      <c r="W287" s="16" t="s">
        <v>34</v>
      </c>
      <c r="X287" s="13" t="s">
        <v>34</v>
      </c>
      <c r="Y287" s="13" t="s">
        <v>83</v>
      </c>
    </row>
    <row r="288" spans="1:25" ht="15" x14ac:dyDescent="0.25">
      <c r="A288" s="71" t="s">
        <v>902</v>
      </c>
      <c r="B288" s="72" t="s">
        <v>903</v>
      </c>
      <c r="C288" s="72"/>
      <c r="D288" s="13" t="s">
        <v>28</v>
      </c>
      <c r="E288" s="14">
        <v>-2705996.342704617</v>
      </c>
      <c r="F288" s="13" t="s">
        <v>28</v>
      </c>
      <c r="G288" s="13" t="s">
        <v>28</v>
      </c>
      <c r="H288" s="13" t="s">
        <v>131</v>
      </c>
      <c r="I288" s="13">
        <v>3</v>
      </c>
      <c r="J288" s="13">
        <v>1</v>
      </c>
      <c r="K288" s="13">
        <v>2</v>
      </c>
      <c r="L288" s="13">
        <v>2</v>
      </c>
      <c r="M288" s="13" t="s">
        <v>32</v>
      </c>
      <c r="N288" s="13">
        <v>2</v>
      </c>
      <c r="O288" s="13" t="s">
        <v>42</v>
      </c>
      <c r="P288" s="13" t="s">
        <v>32</v>
      </c>
      <c r="Q288" s="13" t="s">
        <v>34</v>
      </c>
      <c r="R288" s="13" t="s">
        <v>34</v>
      </c>
      <c r="S288" s="13" t="s">
        <v>28</v>
      </c>
      <c r="T288" s="13" t="s">
        <v>33</v>
      </c>
      <c r="U288" s="13" t="s">
        <v>34</v>
      </c>
      <c r="V288" s="15">
        <v>0.47525149752085066</v>
      </c>
      <c r="W288" s="16" t="s">
        <v>34</v>
      </c>
      <c r="X288" s="13" t="s">
        <v>52</v>
      </c>
      <c r="Y288" s="13" t="s">
        <v>83</v>
      </c>
    </row>
    <row r="289" spans="1:25" ht="15" x14ac:dyDescent="0.25">
      <c r="A289" s="71" t="s">
        <v>904</v>
      </c>
      <c r="B289" s="72" t="s">
        <v>905</v>
      </c>
      <c r="C289" s="72" t="s">
        <v>906</v>
      </c>
      <c r="D289" s="13" t="s">
        <v>28</v>
      </c>
      <c r="E289" s="14">
        <v>2416618.3188326228</v>
      </c>
      <c r="F289" s="13" t="s">
        <v>28</v>
      </c>
      <c r="G289" s="13" t="s">
        <v>28</v>
      </c>
      <c r="H289" s="13" t="s">
        <v>38</v>
      </c>
      <c r="I289" s="13">
        <v>3</v>
      </c>
      <c r="J289" s="13">
        <v>2</v>
      </c>
      <c r="K289" s="13">
        <v>2</v>
      </c>
      <c r="L289" s="13">
        <v>2</v>
      </c>
      <c r="M289" s="13" t="s">
        <v>32</v>
      </c>
      <c r="N289" s="13">
        <v>2</v>
      </c>
      <c r="O289" s="13" t="s">
        <v>82</v>
      </c>
      <c r="P289" s="13" t="s">
        <v>32</v>
      </c>
      <c r="Q289" s="13" t="s">
        <v>28</v>
      </c>
      <c r="R289" s="13" t="s">
        <v>28</v>
      </c>
      <c r="S289" s="13" t="s">
        <v>28</v>
      </c>
      <c r="T289" s="13" t="s">
        <v>33</v>
      </c>
      <c r="U289" s="13" t="s">
        <v>28</v>
      </c>
      <c r="V289" s="15">
        <v>0.13921421310823354</v>
      </c>
      <c r="W289" s="16" t="s">
        <v>34</v>
      </c>
      <c r="X289" s="13" t="s">
        <v>28</v>
      </c>
      <c r="Y289" s="13" t="s">
        <v>83</v>
      </c>
    </row>
    <row r="290" spans="1:25" ht="15" x14ac:dyDescent="0.25">
      <c r="A290" s="71" t="s">
        <v>907</v>
      </c>
      <c r="B290" s="72" t="s">
        <v>908</v>
      </c>
      <c r="C290" s="72"/>
      <c r="D290" s="13" t="s">
        <v>34</v>
      </c>
      <c r="E290" s="14">
        <v>3528848.7343722479</v>
      </c>
      <c r="F290" s="13" t="s">
        <v>34</v>
      </c>
      <c r="G290" s="13" t="s">
        <v>34</v>
      </c>
      <c r="H290" s="13" t="s">
        <v>29</v>
      </c>
      <c r="I290" s="13">
        <v>3</v>
      </c>
      <c r="J290" s="13">
        <v>2</v>
      </c>
      <c r="K290" s="13">
        <v>2</v>
      </c>
      <c r="L290" s="13">
        <v>2</v>
      </c>
      <c r="M290" s="13" t="s">
        <v>30</v>
      </c>
      <c r="N290" s="13">
        <v>1</v>
      </c>
      <c r="O290" s="13" t="s">
        <v>909</v>
      </c>
      <c r="P290" s="13" t="s">
        <v>32</v>
      </c>
      <c r="Q290" s="13" t="s">
        <v>34</v>
      </c>
      <c r="R290" s="13" t="s">
        <v>34</v>
      </c>
      <c r="S290" s="13" t="s">
        <v>28</v>
      </c>
      <c r="T290" s="13" t="s">
        <v>34</v>
      </c>
      <c r="U290" s="13" t="s">
        <v>34</v>
      </c>
      <c r="V290" s="15">
        <v>0.25838796760509064</v>
      </c>
      <c r="W290" s="16" t="s">
        <v>34</v>
      </c>
      <c r="X290" s="13" t="s">
        <v>34</v>
      </c>
      <c r="Y290" s="13" t="s">
        <v>35</v>
      </c>
    </row>
    <row r="291" spans="1:25" ht="15" x14ac:dyDescent="0.25">
      <c r="A291" s="71" t="s">
        <v>910</v>
      </c>
      <c r="B291" s="72" t="s">
        <v>911</v>
      </c>
      <c r="C291" s="72"/>
      <c r="D291" s="13" t="s">
        <v>28</v>
      </c>
      <c r="E291" s="14">
        <v>2203751.7661807416</v>
      </c>
      <c r="F291" s="13" t="s">
        <v>28</v>
      </c>
      <c r="G291" s="13" t="s">
        <v>28</v>
      </c>
      <c r="H291" s="13" t="s">
        <v>38</v>
      </c>
      <c r="I291" s="13">
        <v>3</v>
      </c>
      <c r="J291" s="13">
        <v>2</v>
      </c>
      <c r="K291" s="13">
        <v>2</v>
      </c>
      <c r="L291" s="13">
        <v>2</v>
      </c>
      <c r="M291" s="13" t="s">
        <v>32</v>
      </c>
      <c r="N291" s="13">
        <v>2</v>
      </c>
      <c r="O291" s="13" t="s">
        <v>59</v>
      </c>
      <c r="P291" s="13" t="s">
        <v>32</v>
      </c>
      <c r="Q291" s="13" t="s">
        <v>28</v>
      </c>
      <c r="R291" s="13" t="s">
        <v>28</v>
      </c>
      <c r="S291" s="13" t="s">
        <v>28</v>
      </c>
      <c r="T291" s="13" t="s">
        <v>34</v>
      </c>
      <c r="U291" s="13" t="s">
        <v>34</v>
      </c>
      <c r="V291" s="15">
        <v>0.19625486381322957</v>
      </c>
      <c r="W291" s="16" t="s">
        <v>34</v>
      </c>
      <c r="X291" s="13" t="s">
        <v>34</v>
      </c>
      <c r="Y291" s="13" t="s">
        <v>35</v>
      </c>
    </row>
    <row r="292" spans="1:25" ht="15" x14ac:dyDescent="0.25">
      <c r="A292" s="71" t="s">
        <v>912</v>
      </c>
      <c r="B292" s="72" t="s">
        <v>913</v>
      </c>
      <c r="C292" s="72" t="s">
        <v>914</v>
      </c>
      <c r="D292" s="13" t="s">
        <v>28</v>
      </c>
      <c r="E292" s="14">
        <v>4980088.4850560399</v>
      </c>
      <c r="F292" s="13" t="s">
        <v>34</v>
      </c>
      <c r="G292" s="13" t="s">
        <v>28</v>
      </c>
      <c r="H292" s="13" t="s">
        <v>38</v>
      </c>
      <c r="I292" s="13">
        <v>3</v>
      </c>
      <c r="J292" s="13">
        <v>2</v>
      </c>
      <c r="K292" s="13">
        <v>2</v>
      </c>
      <c r="L292" s="13">
        <v>2</v>
      </c>
      <c r="M292" s="13" t="s">
        <v>30</v>
      </c>
      <c r="N292" s="13">
        <v>1</v>
      </c>
      <c r="O292" s="13" t="s">
        <v>855</v>
      </c>
      <c r="P292" s="13" t="s">
        <v>32</v>
      </c>
      <c r="Q292" s="13" t="s">
        <v>28</v>
      </c>
      <c r="R292" s="13" t="s">
        <v>28</v>
      </c>
      <c r="S292" s="13" t="s">
        <v>28</v>
      </c>
      <c r="T292" s="13" t="s">
        <v>34</v>
      </c>
      <c r="U292" s="13" t="s">
        <v>34</v>
      </c>
      <c r="V292" s="15">
        <v>0.23041554610913506</v>
      </c>
      <c r="W292" s="16" t="s">
        <v>34</v>
      </c>
      <c r="X292" s="13" t="s">
        <v>34</v>
      </c>
      <c r="Y292" s="13" t="s">
        <v>35</v>
      </c>
    </row>
    <row r="293" spans="1:25" ht="15" x14ac:dyDescent="0.25">
      <c r="A293" s="71" t="s">
        <v>915</v>
      </c>
      <c r="B293" s="72" t="s">
        <v>916</v>
      </c>
      <c r="C293" s="72"/>
      <c r="D293" s="13" t="s">
        <v>28</v>
      </c>
      <c r="E293" s="14">
        <v>1796596.257915315</v>
      </c>
      <c r="F293" s="13" t="s">
        <v>34</v>
      </c>
      <c r="G293" s="13" t="s">
        <v>28</v>
      </c>
      <c r="H293" s="13" t="s">
        <v>38</v>
      </c>
      <c r="I293" s="13">
        <v>3</v>
      </c>
      <c r="J293" s="13">
        <v>2</v>
      </c>
      <c r="K293" s="13">
        <v>2</v>
      </c>
      <c r="L293" s="13">
        <v>2</v>
      </c>
      <c r="M293" s="13" t="s">
        <v>30</v>
      </c>
      <c r="N293" s="13">
        <v>1</v>
      </c>
      <c r="O293" s="13" t="s">
        <v>917</v>
      </c>
      <c r="P293" s="13" t="s">
        <v>32</v>
      </c>
      <c r="Q293" s="13" t="s">
        <v>28</v>
      </c>
      <c r="R293" s="13" t="s">
        <v>28</v>
      </c>
      <c r="S293" s="13" t="s">
        <v>28</v>
      </c>
      <c r="T293" s="13" t="s">
        <v>34</v>
      </c>
      <c r="U293" s="13" t="s">
        <v>34</v>
      </c>
      <c r="V293" s="15">
        <v>3.7621359223300968E-2</v>
      </c>
      <c r="W293" s="16" t="s">
        <v>34</v>
      </c>
      <c r="X293" s="13" t="s">
        <v>34</v>
      </c>
      <c r="Y293" s="13" t="s">
        <v>35</v>
      </c>
    </row>
    <row r="294" spans="1:25" ht="15" x14ac:dyDescent="0.25">
      <c r="A294" s="71" t="s">
        <v>918</v>
      </c>
      <c r="B294" s="72" t="s">
        <v>919</v>
      </c>
      <c r="C294" s="72" t="s">
        <v>920</v>
      </c>
      <c r="D294" s="13" t="s">
        <v>28</v>
      </c>
      <c r="E294" s="14">
        <v>5926301.5955629526</v>
      </c>
      <c r="F294" s="13" t="s">
        <v>28</v>
      </c>
      <c r="G294" s="13" t="s">
        <v>28</v>
      </c>
      <c r="H294" s="13" t="s">
        <v>38</v>
      </c>
      <c r="I294" s="13">
        <v>3</v>
      </c>
      <c r="J294" s="13">
        <v>2</v>
      </c>
      <c r="K294" s="13">
        <v>2</v>
      </c>
      <c r="L294" s="13">
        <v>2</v>
      </c>
      <c r="M294" s="13" t="s">
        <v>32</v>
      </c>
      <c r="N294" s="13">
        <v>2</v>
      </c>
      <c r="O294" s="13" t="s">
        <v>42</v>
      </c>
      <c r="P294" s="13" t="s">
        <v>32</v>
      </c>
      <c r="Q294" s="13" t="s">
        <v>28</v>
      </c>
      <c r="R294" s="13" t="s">
        <v>28</v>
      </c>
      <c r="S294" s="13" t="s">
        <v>28</v>
      </c>
      <c r="T294" s="13" t="s">
        <v>33</v>
      </c>
      <c r="U294" s="13" t="s">
        <v>28</v>
      </c>
      <c r="V294" s="15">
        <v>0.1486355109474059</v>
      </c>
      <c r="W294" s="16" t="s">
        <v>34</v>
      </c>
      <c r="X294" s="13" t="s">
        <v>52</v>
      </c>
      <c r="Y294" s="13" t="s">
        <v>83</v>
      </c>
    </row>
    <row r="295" spans="1:25" ht="15" x14ac:dyDescent="0.25">
      <c r="A295" s="71" t="s">
        <v>921</v>
      </c>
      <c r="B295" s="72" t="s">
        <v>922</v>
      </c>
      <c r="C295" s="72" t="s">
        <v>923</v>
      </c>
      <c r="D295" s="13" t="s">
        <v>28</v>
      </c>
      <c r="E295" s="14">
        <v>800450.31526068668</v>
      </c>
      <c r="F295" s="13" t="s">
        <v>28</v>
      </c>
      <c r="G295" s="13" t="s">
        <v>28</v>
      </c>
      <c r="H295" s="13" t="s">
        <v>38</v>
      </c>
      <c r="I295" s="13">
        <v>3</v>
      </c>
      <c r="J295" s="13">
        <v>2</v>
      </c>
      <c r="K295" s="13">
        <v>2</v>
      </c>
      <c r="L295" s="13">
        <v>2</v>
      </c>
      <c r="M295" s="13" t="s">
        <v>32</v>
      </c>
      <c r="N295" s="13">
        <v>2</v>
      </c>
      <c r="O295" s="13" t="s">
        <v>42</v>
      </c>
      <c r="P295" s="13" t="s">
        <v>32</v>
      </c>
      <c r="Q295" s="13" t="s">
        <v>28</v>
      </c>
      <c r="R295" s="13" t="s">
        <v>28</v>
      </c>
      <c r="S295" s="13" t="s">
        <v>28</v>
      </c>
      <c r="T295" s="13" t="s">
        <v>33</v>
      </c>
      <c r="U295" s="13" t="s">
        <v>28</v>
      </c>
      <c r="V295" s="15">
        <v>6.6601514781333984E-2</v>
      </c>
      <c r="W295" s="16" t="s">
        <v>34</v>
      </c>
      <c r="X295" s="13" t="s">
        <v>52</v>
      </c>
      <c r="Y295" s="13" t="s">
        <v>83</v>
      </c>
    </row>
    <row r="296" spans="1:25" ht="15" x14ac:dyDescent="0.25">
      <c r="A296" s="71" t="s">
        <v>924</v>
      </c>
      <c r="B296" s="72" t="s">
        <v>925</v>
      </c>
      <c r="C296" s="72" t="s">
        <v>926</v>
      </c>
      <c r="D296" s="13" t="s">
        <v>28</v>
      </c>
      <c r="E296" s="14">
        <v>2095322.7221718719</v>
      </c>
      <c r="F296" s="13" t="s">
        <v>34</v>
      </c>
      <c r="G296" s="13" t="s">
        <v>28</v>
      </c>
      <c r="H296" s="13" t="s">
        <v>38</v>
      </c>
      <c r="I296" s="13">
        <v>3</v>
      </c>
      <c r="J296" s="13">
        <v>2</v>
      </c>
      <c r="K296" s="13">
        <v>2</v>
      </c>
      <c r="L296" s="13">
        <v>2</v>
      </c>
      <c r="M296" s="13" t="s">
        <v>30</v>
      </c>
      <c r="N296" s="13">
        <v>1</v>
      </c>
      <c r="O296" s="13" t="s">
        <v>927</v>
      </c>
      <c r="P296" s="13" t="s">
        <v>32</v>
      </c>
      <c r="Q296" s="13" t="s">
        <v>28</v>
      </c>
      <c r="R296" s="13" t="s">
        <v>28</v>
      </c>
      <c r="S296" s="13" t="s">
        <v>28</v>
      </c>
      <c r="T296" s="13" t="s">
        <v>34</v>
      </c>
      <c r="U296" s="13" t="s">
        <v>34</v>
      </c>
      <c r="V296" s="15">
        <v>0.12794612794612795</v>
      </c>
      <c r="W296" s="16" t="s">
        <v>34</v>
      </c>
      <c r="X296" s="13" t="s">
        <v>34</v>
      </c>
      <c r="Y296" s="13" t="s">
        <v>35</v>
      </c>
    </row>
    <row r="297" spans="1:25" ht="15" x14ac:dyDescent="0.25">
      <c r="A297" s="71" t="s">
        <v>928</v>
      </c>
      <c r="B297" s="72" t="s">
        <v>929</v>
      </c>
      <c r="C297" s="72" t="s">
        <v>930</v>
      </c>
      <c r="D297" s="13" t="s">
        <v>28</v>
      </c>
      <c r="E297" s="14">
        <v>746231.17636202555</v>
      </c>
      <c r="F297" s="13" t="s">
        <v>28</v>
      </c>
      <c r="G297" s="13" t="s">
        <v>55</v>
      </c>
      <c r="H297" s="13" t="s">
        <v>38</v>
      </c>
      <c r="I297" s="13">
        <v>3</v>
      </c>
      <c r="J297" s="13">
        <v>2</v>
      </c>
      <c r="K297" s="13">
        <v>2</v>
      </c>
      <c r="L297" s="13">
        <v>2</v>
      </c>
      <c r="M297" s="13" t="s">
        <v>30</v>
      </c>
      <c r="N297" s="13">
        <v>1</v>
      </c>
      <c r="O297" s="13" t="s">
        <v>490</v>
      </c>
      <c r="P297" s="13" t="s">
        <v>32</v>
      </c>
      <c r="Q297" s="13" t="s">
        <v>28</v>
      </c>
      <c r="R297" s="13" t="s">
        <v>28</v>
      </c>
      <c r="S297" s="13" t="s">
        <v>28</v>
      </c>
      <c r="T297" s="13" t="s">
        <v>33</v>
      </c>
      <c r="U297" s="13" t="s">
        <v>28</v>
      </c>
      <c r="V297" s="15">
        <v>1.2012012012012012E-2</v>
      </c>
      <c r="W297" s="16" t="s">
        <v>34</v>
      </c>
      <c r="X297" s="13" t="s">
        <v>28</v>
      </c>
      <c r="Y297" s="13" t="s">
        <v>83</v>
      </c>
    </row>
    <row r="298" spans="1:25" ht="15" x14ac:dyDescent="0.25">
      <c r="A298" s="71" t="s">
        <v>931</v>
      </c>
      <c r="B298" s="72" t="s">
        <v>932</v>
      </c>
      <c r="C298" s="72"/>
      <c r="D298" s="13" t="s">
        <v>28</v>
      </c>
      <c r="E298" s="14">
        <v>189918.28932926853</v>
      </c>
      <c r="F298" s="13" t="s">
        <v>28</v>
      </c>
      <c r="G298" s="13" t="s">
        <v>28</v>
      </c>
      <c r="H298" s="13" t="s">
        <v>38</v>
      </c>
      <c r="I298" s="13">
        <v>3</v>
      </c>
      <c r="J298" s="13">
        <v>2</v>
      </c>
      <c r="K298" s="13">
        <v>2</v>
      </c>
      <c r="L298" s="13">
        <v>2</v>
      </c>
      <c r="M298" s="13" t="s">
        <v>32</v>
      </c>
      <c r="N298" s="13">
        <v>2</v>
      </c>
      <c r="O298" s="13" t="s">
        <v>82</v>
      </c>
      <c r="P298" s="13" t="s">
        <v>32</v>
      </c>
      <c r="Q298" s="13" t="s">
        <v>34</v>
      </c>
      <c r="R298" s="13" t="s">
        <v>28</v>
      </c>
      <c r="S298" s="13" t="s">
        <v>28</v>
      </c>
      <c r="T298" s="13" t="s">
        <v>33</v>
      </c>
      <c r="U298" s="13" t="s">
        <v>28</v>
      </c>
      <c r="V298" s="15">
        <v>0.28841302073718539</v>
      </c>
      <c r="W298" s="16" t="s">
        <v>34</v>
      </c>
      <c r="X298" s="13" t="s">
        <v>52</v>
      </c>
      <c r="Y298" s="13" t="s">
        <v>83</v>
      </c>
    </row>
    <row r="299" spans="1:25" ht="15" x14ac:dyDescent="0.25">
      <c r="A299" s="71" t="s">
        <v>933</v>
      </c>
      <c r="B299" s="72" t="s">
        <v>934</v>
      </c>
      <c r="C299" s="72" t="s">
        <v>935</v>
      </c>
      <c r="D299" s="13" t="s">
        <v>28</v>
      </c>
      <c r="E299" s="14">
        <v>831176.9807969972</v>
      </c>
      <c r="F299" s="13" t="s">
        <v>28</v>
      </c>
      <c r="G299" s="13" t="s">
        <v>28</v>
      </c>
      <c r="H299" s="13" t="s">
        <v>29</v>
      </c>
      <c r="I299" s="13">
        <v>3</v>
      </c>
      <c r="J299" s="13">
        <v>2</v>
      </c>
      <c r="K299" s="13">
        <v>2</v>
      </c>
      <c r="L299" s="13">
        <v>2</v>
      </c>
      <c r="M299" s="13" t="s">
        <v>30</v>
      </c>
      <c r="N299" s="13">
        <v>1</v>
      </c>
      <c r="O299" s="13" t="s">
        <v>936</v>
      </c>
      <c r="P299" s="13" t="s">
        <v>32</v>
      </c>
      <c r="Q299" s="13" t="s">
        <v>28</v>
      </c>
      <c r="R299" s="13" t="s">
        <v>28</v>
      </c>
      <c r="S299" s="13" t="s">
        <v>28</v>
      </c>
      <c r="T299" s="13" t="s">
        <v>33</v>
      </c>
      <c r="U299" s="13" t="s">
        <v>28</v>
      </c>
      <c r="V299" s="15">
        <v>3.2312925170068028E-2</v>
      </c>
      <c r="W299" s="16" t="s">
        <v>34</v>
      </c>
      <c r="X299" s="13" t="s">
        <v>28</v>
      </c>
      <c r="Y299" s="13" t="s">
        <v>83</v>
      </c>
    </row>
    <row r="300" spans="1:25" ht="15" x14ac:dyDescent="0.25">
      <c r="A300" s="71" t="s">
        <v>937</v>
      </c>
      <c r="B300" s="72" t="s">
        <v>206</v>
      </c>
      <c r="C300" s="72" t="s">
        <v>938</v>
      </c>
      <c r="D300" s="13" t="s">
        <v>28</v>
      </c>
      <c r="E300" s="14">
        <v>3552575.3393609086</v>
      </c>
      <c r="F300" s="13" t="s">
        <v>28</v>
      </c>
      <c r="G300" s="13" t="s">
        <v>28</v>
      </c>
      <c r="H300" s="13" t="s">
        <v>38</v>
      </c>
      <c r="I300" s="13">
        <v>3</v>
      </c>
      <c r="J300" s="13">
        <v>2</v>
      </c>
      <c r="K300" s="13">
        <v>2</v>
      </c>
      <c r="L300" s="13">
        <v>2</v>
      </c>
      <c r="M300" s="13" t="s">
        <v>30</v>
      </c>
      <c r="N300" s="13">
        <v>1</v>
      </c>
      <c r="O300" s="13" t="s">
        <v>939</v>
      </c>
      <c r="P300" s="13" t="s">
        <v>32</v>
      </c>
      <c r="Q300" s="13" t="s">
        <v>28</v>
      </c>
      <c r="R300" s="13" t="s">
        <v>28</v>
      </c>
      <c r="S300" s="13" t="s">
        <v>28</v>
      </c>
      <c r="T300" s="13" t="s">
        <v>33</v>
      </c>
      <c r="U300" s="13" t="s">
        <v>28</v>
      </c>
      <c r="V300" s="15">
        <v>9.6327096327096323E-2</v>
      </c>
      <c r="W300" s="16" t="s">
        <v>34</v>
      </c>
      <c r="X300" s="13" t="s">
        <v>28</v>
      </c>
      <c r="Y300" s="13" t="s">
        <v>83</v>
      </c>
    </row>
    <row r="301" spans="1:25" ht="15" x14ac:dyDescent="0.25">
      <c r="A301" s="71" t="s">
        <v>940</v>
      </c>
      <c r="B301" s="72" t="s">
        <v>941</v>
      </c>
      <c r="C301" s="72" t="s">
        <v>942</v>
      </c>
      <c r="D301" s="13" t="s">
        <v>28</v>
      </c>
      <c r="E301" s="14">
        <v>-8275922.2171911085</v>
      </c>
      <c r="F301" s="13" t="s">
        <v>28</v>
      </c>
      <c r="G301" s="13" t="s">
        <v>34</v>
      </c>
      <c r="H301" s="13" t="s">
        <v>38</v>
      </c>
      <c r="I301" s="13">
        <v>3</v>
      </c>
      <c r="J301" s="13">
        <v>2</v>
      </c>
      <c r="K301" s="13">
        <v>2</v>
      </c>
      <c r="L301" s="13">
        <v>1</v>
      </c>
      <c r="M301" s="13" t="s">
        <v>32</v>
      </c>
      <c r="N301" s="13">
        <v>2</v>
      </c>
      <c r="O301" s="13" t="s">
        <v>171</v>
      </c>
      <c r="P301" s="13" t="s">
        <v>34</v>
      </c>
      <c r="Q301" s="13" t="s">
        <v>34</v>
      </c>
      <c r="R301" s="13" t="s">
        <v>34</v>
      </c>
      <c r="S301" s="13" t="s">
        <v>28</v>
      </c>
      <c r="T301" s="13" t="s">
        <v>33</v>
      </c>
      <c r="U301" s="13" t="s">
        <v>34</v>
      </c>
      <c r="V301" s="15">
        <v>0.50041644211454606</v>
      </c>
      <c r="W301" s="16" t="s">
        <v>34</v>
      </c>
      <c r="X301" s="13" t="s">
        <v>34</v>
      </c>
      <c r="Y301" s="13" t="s">
        <v>83</v>
      </c>
    </row>
    <row r="302" spans="1:25" ht="15" x14ac:dyDescent="0.25">
      <c r="A302" s="103" t="s">
        <v>943</v>
      </c>
      <c r="B302" s="72" t="s">
        <v>944</v>
      </c>
      <c r="C302" s="72"/>
      <c r="D302" s="13" t="s">
        <v>34</v>
      </c>
      <c r="E302" s="14">
        <v>2227004.9117741478</v>
      </c>
      <c r="F302" s="13" t="s">
        <v>34</v>
      </c>
      <c r="G302" s="13" t="s">
        <v>34</v>
      </c>
      <c r="H302" s="13" t="s">
        <v>38</v>
      </c>
      <c r="I302" s="13">
        <v>3</v>
      </c>
      <c r="J302" s="13">
        <v>2</v>
      </c>
      <c r="K302" s="13">
        <v>2</v>
      </c>
      <c r="L302" s="13">
        <v>2</v>
      </c>
      <c r="M302" s="13" t="s">
        <v>30</v>
      </c>
      <c r="N302" s="13">
        <v>1</v>
      </c>
      <c r="O302" s="13" t="s">
        <v>68</v>
      </c>
      <c r="P302" s="13" t="s">
        <v>32</v>
      </c>
      <c r="Q302" s="13" t="s">
        <v>34</v>
      </c>
      <c r="R302" s="13" t="s">
        <v>28</v>
      </c>
      <c r="S302" s="13" t="s">
        <v>28</v>
      </c>
      <c r="T302" s="13" t="s">
        <v>34</v>
      </c>
      <c r="U302" s="13" t="s">
        <v>34</v>
      </c>
      <c r="V302" s="15">
        <v>0.29145372243893281</v>
      </c>
      <c r="W302" s="16" t="s">
        <v>34</v>
      </c>
      <c r="X302" s="13" t="s">
        <v>34</v>
      </c>
      <c r="Y302" s="13" t="s">
        <v>35</v>
      </c>
    </row>
    <row r="303" spans="1:25" ht="15" x14ac:dyDescent="0.25">
      <c r="A303" s="71" t="s">
        <v>945</v>
      </c>
      <c r="B303" s="72" t="s">
        <v>946</v>
      </c>
      <c r="C303" s="72"/>
      <c r="D303" s="13" t="s">
        <v>34</v>
      </c>
      <c r="E303" s="14">
        <v>938450.23044804879</v>
      </c>
      <c r="F303" s="13" t="s">
        <v>34</v>
      </c>
      <c r="G303" s="13" t="s">
        <v>34</v>
      </c>
      <c r="H303" s="13" t="s">
        <v>38</v>
      </c>
      <c r="I303" s="13">
        <v>3</v>
      </c>
      <c r="J303" s="13">
        <v>2</v>
      </c>
      <c r="K303" s="13">
        <v>2</v>
      </c>
      <c r="L303" s="13">
        <v>2</v>
      </c>
      <c r="M303" s="13" t="s">
        <v>30</v>
      </c>
      <c r="N303" s="13">
        <v>1</v>
      </c>
      <c r="O303" s="13" t="s">
        <v>68</v>
      </c>
      <c r="P303" s="13" t="s">
        <v>32</v>
      </c>
      <c r="Q303" s="13" t="s">
        <v>34</v>
      </c>
      <c r="R303" s="13" t="s">
        <v>34</v>
      </c>
      <c r="S303" s="13" t="s">
        <v>28</v>
      </c>
      <c r="T303" s="13" t="s">
        <v>34</v>
      </c>
      <c r="U303" s="13" t="s">
        <v>34</v>
      </c>
      <c r="V303" s="15">
        <v>0.37553800592300096</v>
      </c>
      <c r="W303" s="16" t="s">
        <v>34</v>
      </c>
      <c r="X303" s="13" t="s">
        <v>34</v>
      </c>
      <c r="Y303" s="13" t="s">
        <v>35</v>
      </c>
    </row>
    <row r="304" spans="1:25" ht="15" x14ac:dyDescent="0.25">
      <c r="A304" s="71" t="s">
        <v>947</v>
      </c>
      <c r="B304" s="72" t="s">
        <v>948</v>
      </c>
      <c r="C304" s="72" t="s">
        <v>949</v>
      </c>
      <c r="D304" s="13" t="s">
        <v>28</v>
      </c>
      <c r="E304" s="14">
        <v>3313258.7384269666</v>
      </c>
      <c r="F304" s="13" t="s">
        <v>28</v>
      </c>
      <c r="G304" s="13" t="s">
        <v>28</v>
      </c>
      <c r="H304" s="13" t="s">
        <v>38</v>
      </c>
      <c r="I304" s="13">
        <v>3</v>
      </c>
      <c r="J304" s="13">
        <v>2</v>
      </c>
      <c r="K304" s="13">
        <v>2</v>
      </c>
      <c r="L304" s="13">
        <v>2</v>
      </c>
      <c r="M304" s="13" t="s">
        <v>32</v>
      </c>
      <c r="N304" s="13">
        <v>2</v>
      </c>
      <c r="O304" s="13" t="s">
        <v>251</v>
      </c>
      <c r="P304" s="13" t="s">
        <v>32</v>
      </c>
      <c r="Q304" s="13" t="s">
        <v>28</v>
      </c>
      <c r="R304" s="13" t="s">
        <v>28</v>
      </c>
      <c r="S304" s="13" t="s">
        <v>28</v>
      </c>
      <c r="T304" s="13" t="s">
        <v>33</v>
      </c>
      <c r="U304" s="13" t="s">
        <v>34</v>
      </c>
      <c r="V304" s="15">
        <v>0.23766628658304828</v>
      </c>
      <c r="W304" s="16" t="s">
        <v>34</v>
      </c>
      <c r="X304" s="13" t="s">
        <v>52</v>
      </c>
      <c r="Y304" s="13" t="s">
        <v>34</v>
      </c>
    </row>
    <row r="305" spans="1:25" ht="15" x14ac:dyDescent="0.25">
      <c r="A305" s="71" t="s">
        <v>950</v>
      </c>
      <c r="B305" s="72" t="s">
        <v>951</v>
      </c>
      <c r="C305" s="72" t="s">
        <v>952</v>
      </c>
      <c r="D305" s="13" t="s">
        <v>34</v>
      </c>
      <c r="E305" s="14">
        <v>1639171.145705157</v>
      </c>
      <c r="F305" s="13" t="s">
        <v>34</v>
      </c>
      <c r="G305" s="13" t="s">
        <v>34</v>
      </c>
      <c r="H305" s="13" t="s">
        <v>38</v>
      </c>
      <c r="I305" s="13">
        <v>3</v>
      </c>
      <c r="J305" s="13">
        <v>2</v>
      </c>
      <c r="K305" s="13">
        <v>2</v>
      </c>
      <c r="L305" s="13">
        <v>2</v>
      </c>
      <c r="M305" s="13" t="s">
        <v>30</v>
      </c>
      <c r="N305" s="13">
        <v>1</v>
      </c>
      <c r="O305" s="13" t="s">
        <v>953</v>
      </c>
      <c r="P305" s="13" t="s">
        <v>32</v>
      </c>
      <c r="Q305" s="13" t="s">
        <v>34</v>
      </c>
      <c r="R305" s="13" t="s">
        <v>28</v>
      </c>
      <c r="S305" s="13" t="s">
        <v>28</v>
      </c>
      <c r="T305" s="13" t="s">
        <v>34</v>
      </c>
      <c r="U305" s="13" t="s">
        <v>34</v>
      </c>
      <c r="V305" s="15">
        <v>0.15936106983655274</v>
      </c>
      <c r="W305" s="16" t="s">
        <v>34</v>
      </c>
      <c r="X305" s="13" t="s">
        <v>34</v>
      </c>
      <c r="Y305" s="13" t="s">
        <v>35</v>
      </c>
    </row>
    <row r="306" spans="1:25" ht="15" x14ac:dyDescent="0.25">
      <c r="A306" s="71" t="s">
        <v>954</v>
      </c>
      <c r="B306" s="72" t="s">
        <v>955</v>
      </c>
      <c r="C306" s="72"/>
      <c r="D306" s="13" t="s">
        <v>28</v>
      </c>
      <c r="E306" s="14">
        <v>907928.57606396044</v>
      </c>
      <c r="F306" s="13" t="s">
        <v>34</v>
      </c>
      <c r="G306" s="13" t="s">
        <v>28</v>
      </c>
      <c r="H306" s="13" t="s">
        <v>38</v>
      </c>
      <c r="I306" s="13">
        <v>3</v>
      </c>
      <c r="J306" s="13">
        <v>2</v>
      </c>
      <c r="K306" s="13">
        <v>2</v>
      </c>
      <c r="L306" s="13">
        <v>2</v>
      </c>
      <c r="M306" s="13" t="s">
        <v>30</v>
      </c>
      <c r="N306" s="13">
        <v>1</v>
      </c>
      <c r="O306" s="13" t="s">
        <v>956</v>
      </c>
      <c r="P306" s="13" t="s">
        <v>32</v>
      </c>
      <c r="Q306" s="13" t="s">
        <v>28</v>
      </c>
      <c r="R306" s="13" t="s">
        <v>28</v>
      </c>
      <c r="S306" s="13" t="s">
        <v>28</v>
      </c>
      <c r="T306" s="13" t="s">
        <v>34</v>
      </c>
      <c r="U306" s="13" t="s">
        <v>34</v>
      </c>
      <c r="V306" s="15">
        <v>9.975619666802113E-2</v>
      </c>
      <c r="W306" s="16" t="s">
        <v>34</v>
      </c>
      <c r="X306" s="13" t="s">
        <v>34</v>
      </c>
      <c r="Y306" s="13" t="s">
        <v>35</v>
      </c>
    </row>
    <row r="307" spans="1:25" ht="15" x14ac:dyDescent="0.25">
      <c r="A307" s="71" t="s">
        <v>957</v>
      </c>
      <c r="B307" s="72" t="s">
        <v>958</v>
      </c>
      <c r="C307" s="72" t="s">
        <v>959</v>
      </c>
      <c r="D307" s="13" t="s">
        <v>34</v>
      </c>
      <c r="E307" s="14">
        <v>11601427.10002096</v>
      </c>
      <c r="F307" s="13" t="s">
        <v>34</v>
      </c>
      <c r="G307" s="13" t="s">
        <v>28</v>
      </c>
      <c r="H307" s="13" t="s">
        <v>38</v>
      </c>
      <c r="I307" s="13">
        <v>3</v>
      </c>
      <c r="J307" s="13">
        <v>2</v>
      </c>
      <c r="K307" s="13">
        <v>2</v>
      </c>
      <c r="L307" s="13">
        <v>2</v>
      </c>
      <c r="M307" s="13" t="s">
        <v>30</v>
      </c>
      <c r="N307" s="13">
        <v>1</v>
      </c>
      <c r="O307" s="13" t="s">
        <v>145</v>
      </c>
      <c r="P307" s="13" t="s">
        <v>32</v>
      </c>
      <c r="Q307" s="13" t="s">
        <v>28</v>
      </c>
      <c r="R307" s="13" t="s">
        <v>34</v>
      </c>
      <c r="S307" s="13" t="s">
        <v>28</v>
      </c>
      <c r="T307" s="13" t="s">
        <v>34</v>
      </c>
      <c r="U307" s="13" t="s">
        <v>34</v>
      </c>
      <c r="V307" s="15">
        <v>0.22576400058488083</v>
      </c>
      <c r="W307" s="16" t="s">
        <v>34</v>
      </c>
      <c r="X307" s="13" t="s">
        <v>34</v>
      </c>
      <c r="Y307" s="13" t="s">
        <v>35</v>
      </c>
    </row>
    <row r="308" spans="1:25" ht="15" x14ac:dyDescent="0.25">
      <c r="A308" s="71" t="s">
        <v>960</v>
      </c>
      <c r="B308" s="72" t="s">
        <v>961</v>
      </c>
      <c r="C308" s="72" t="s">
        <v>962</v>
      </c>
      <c r="D308" s="13" t="s">
        <v>34</v>
      </c>
      <c r="E308" s="14">
        <v>15508337.341965767</v>
      </c>
      <c r="F308" s="13" t="s">
        <v>34</v>
      </c>
      <c r="G308" s="13" t="s">
        <v>28</v>
      </c>
      <c r="H308" s="13" t="s">
        <v>38</v>
      </c>
      <c r="I308" s="13">
        <v>3</v>
      </c>
      <c r="J308" s="13">
        <v>2</v>
      </c>
      <c r="K308" s="13">
        <v>2</v>
      </c>
      <c r="L308" s="13">
        <v>2</v>
      </c>
      <c r="M308" s="13" t="s">
        <v>30</v>
      </c>
      <c r="N308" s="13">
        <v>1</v>
      </c>
      <c r="O308" s="13" t="s">
        <v>532</v>
      </c>
      <c r="P308" s="13" t="s">
        <v>32</v>
      </c>
      <c r="Q308" s="13" t="s">
        <v>28</v>
      </c>
      <c r="R308" s="13" t="s">
        <v>28</v>
      </c>
      <c r="S308" s="13" t="s">
        <v>34</v>
      </c>
      <c r="T308" s="13" t="s">
        <v>34</v>
      </c>
      <c r="U308" s="13" t="s">
        <v>34</v>
      </c>
      <c r="V308" s="15">
        <v>0.16246663662518632</v>
      </c>
      <c r="W308" s="16" t="s">
        <v>34</v>
      </c>
      <c r="X308" s="13" t="s">
        <v>34</v>
      </c>
      <c r="Y308" s="13" t="s">
        <v>35</v>
      </c>
    </row>
    <row r="309" spans="1:25" ht="15" x14ac:dyDescent="0.25">
      <c r="A309" s="71" t="s">
        <v>963</v>
      </c>
      <c r="B309" s="72" t="s">
        <v>964</v>
      </c>
      <c r="C309" s="72" t="s">
        <v>965</v>
      </c>
      <c r="D309" s="13" t="s">
        <v>28</v>
      </c>
      <c r="E309" s="14">
        <v>-243173.67423964126</v>
      </c>
      <c r="F309" s="13" t="s">
        <v>28</v>
      </c>
      <c r="G309" s="13" t="s">
        <v>28</v>
      </c>
      <c r="H309" s="13" t="s">
        <v>38</v>
      </c>
      <c r="I309" s="13">
        <v>3</v>
      </c>
      <c r="J309" s="13">
        <v>2</v>
      </c>
      <c r="K309" s="13">
        <v>2</v>
      </c>
      <c r="L309" s="13">
        <v>2</v>
      </c>
      <c r="M309" s="13" t="s">
        <v>32</v>
      </c>
      <c r="N309" s="13">
        <v>2</v>
      </c>
      <c r="O309" s="13" t="s">
        <v>100</v>
      </c>
      <c r="P309" s="13" t="s">
        <v>32</v>
      </c>
      <c r="Q309" s="13" t="s">
        <v>28</v>
      </c>
      <c r="R309" s="13" t="s">
        <v>28</v>
      </c>
      <c r="S309" s="13" t="s">
        <v>28</v>
      </c>
      <c r="T309" s="13" t="s">
        <v>33</v>
      </c>
      <c r="U309" s="13" t="s">
        <v>34</v>
      </c>
      <c r="V309" s="15">
        <v>7.6974467107872813E-2</v>
      </c>
      <c r="W309" s="16" t="s">
        <v>34</v>
      </c>
      <c r="X309" s="13" t="s">
        <v>52</v>
      </c>
      <c r="Y309" s="13" t="s">
        <v>35</v>
      </c>
    </row>
    <row r="310" spans="1:25" ht="15" x14ac:dyDescent="0.25">
      <c r="A310" s="71" t="s">
        <v>966</v>
      </c>
      <c r="B310" s="72" t="s">
        <v>967</v>
      </c>
      <c r="C310" s="72" t="s">
        <v>968</v>
      </c>
      <c r="D310" s="13" t="s">
        <v>34</v>
      </c>
      <c r="E310" s="14">
        <v>27799648.209378116</v>
      </c>
      <c r="F310" s="13" t="s">
        <v>34</v>
      </c>
      <c r="G310" s="13" t="s">
        <v>34</v>
      </c>
      <c r="H310" s="13" t="s">
        <v>38</v>
      </c>
      <c r="I310" s="13">
        <v>3</v>
      </c>
      <c r="J310" s="13">
        <v>2</v>
      </c>
      <c r="K310" s="13">
        <v>2</v>
      </c>
      <c r="L310" s="13">
        <v>1</v>
      </c>
      <c r="M310" s="13" t="s">
        <v>32</v>
      </c>
      <c r="N310" s="13">
        <v>2</v>
      </c>
      <c r="O310" s="13" t="s">
        <v>59</v>
      </c>
      <c r="P310" s="13" t="s">
        <v>34</v>
      </c>
      <c r="Q310" s="13" t="s">
        <v>34</v>
      </c>
      <c r="R310" s="13" t="s">
        <v>34</v>
      </c>
      <c r="S310" s="13" t="s">
        <v>28</v>
      </c>
      <c r="T310" s="13" t="s">
        <v>34</v>
      </c>
      <c r="U310" s="13" t="s">
        <v>34</v>
      </c>
      <c r="V310" s="15">
        <v>0.43220601923673596</v>
      </c>
      <c r="W310" s="16" t="s">
        <v>34</v>
      </c>
      <c r="X310" s="13" t="s">
        <v>34</v>
      </c>
      <c r="Y310" s="13" t="s">
        <v>83</v>
      </c>
    </row>
    <row r="311" spans="1:25" ht="15" x14ac:dyDescent="0.25">
      <c r="A311" s="71" t="s">
        <v>969</v>
      </c>
      <c r="B311" s="72" t="s">
        <v>970</v>
      </c>
      <c r="C311" s="72" t="s">
        <v>971</v>
      </c>
      <c r="D311" s="13" t="s">
        <v>28</v>
      </c>
      <c r="E311" s="14">
        <v>23198.41004856522</v>
      </c>
      <c r="F311" s="13" t="s">
        <v>28</v>
      </c>
      <c r="G311" s="13" t="s">
        <v>28</v>
      </c>
      <c r="H311" s="13" t="s">
        <v>29</v>
      </c>
      <c r="I311" s="13">
        <v>3</v>
      </c>
      <c r="J311" s="13">
        <v>2</v>
      </c>
      <c r="K311" s="13">
        <v>2</v>
      </c>
      <c r="L311" s="13">
        <v>2</v>
      </c>
      <c r="M311" s="13" t="s">
        <v>30</v>
      </c>
      <c r="N311" s="13">
        <v>1</v>
      </c>
      <c r="O311" s="13" t="s">
        <v>972</v>
      </c>
      <c r="P311" s="13" t="s">
        <v>32</v>
      </c>
      <c r="Q311" s="13" t="s">
        <v>28</v>
      </c>
      <c r="R311" s="13" t="s">
        <v>28</v>
      </c>
      <c r="S311" s="13" t="s">
        <v>28</v>
      </c>
      <c r="T311" s="13" t="s">
        <v>33</v>
      </c>
      <c r="U311" s="13" t="s">
        <v>34</v>
      </c>
      <c r="V311" s="15">
        <v>5.1652892561983473E-2</v>
      </c>
      <c r="W311" s="16" t="s">
        <v>34</v>
      </c>
      <c r="X311" s="13" t="s">
        <v>52</v>
      </c>
      <c r="Y311" s="13" t="s">
        <v>35</v>
      </c>
    </row>
    <row r="312" spans="1:25" ht="15" x14ac:dyDescent="0.25">
      <c r="A312" s="71" t="s">
        <v>973</v>
      </c>
      <c r="B312" s="72" t="s">
        <v>974</v>
      </c>
      <c r="C312" s="72" t="s">
        <v>975</v>
      </c>
      <c r="D312" s="13" t="s">
        <v>28</v>
      </c>
      <c r="E312" s="14">
        <v>8118098.5067320205</v>
      </c>
      <c r="F312" s="13" t="s">
        <v>34</v>
      </c>
      <c r="G312" s="13" t="s">
        <v>28</v>
      </c>
      <c r="H312" s="13" t="s">
        <v>38</v>
      </c>
      <c r="I312" s="13">
        <v>3</v>
      </c>
      <c r="J312" s="13">
        <v>2</v>
      </c>
      <c r="K312" s="13">
        <v>2</v>
      </c>
      <c r="L312" s="13">
        <v>2</v>
      </c>
      <c r="M312" s="13" t="s">
        <v>32</v>
      </c>
      <c r="N312" s="13">
        <v>2</v>
      </c>
      <c r="O312" s="13" t="s">
        <v>71</v>
      </c>
      <c r="P312" s="13" t="s">
        <v>32</v>
      </c>
      <c r="Q312" s="13" t="s">
        <v>28</v>
      </c>
      <c r="R312" s="13" t="s">
        <v>28</v>
      </c>
      <c r="S312" s="13" t="s">
        <v>28</v>
      </c>
      <c r="T312" s="13" t="s">
        <v>34</v>
      </c>
      <c r="U312" s="13" t="s">
        <v>34</v>
      </c>
      <c r="V312" s="15">
        <v>0.11191629255187528</v>
      </c>
      <c r="W312" s="16" t="s">
        <v>34</v>
      </c>
      <c r="X312" s="13" t="s">
        <v>34</v>
      </c>
      <c r="Y312" s="13" t="s">
        <v>35</v>
      </c>
    </row>
    <row r="313" spans="1:25" ht="15" x14ac:dyDescent="0.25">
      <c r="A313" s="71" t="s">
        <v>976</v>
      </c>
      <c r="B313" s="72" t="s">
        <v>977</v>
      </c>
      <c r="C313" s="72" t="s">
        <v>978</v>
      </c>
      <c r="D313" s="13" t="s">
        <v>34</v>
      </c>
      <c r="E313" s="14">
        <v>1208171.3216240848</v>
      </c>
      <c r="F313" s="13" t="s">
        <v>34</v>
      </c>
      <c r="G313" s="13" t="s">
        <v>34</v>
      </c>
      <c r="H313" s="13" t="s">
        <v>38</v>
      </c>
      <c r="I313" s="13">
        <v>3</v>
      </c>
      <c r="J313" s="13">
        <v>2</v>
      </c>
      <c r="K313" s="13">
        <v>2</v>
      </c>
      <c r="L313" s="13">
        <v>2</v>
      </c>
      <c r="M313" s="13" t="s">
        <v>30</v>
      </c>
      <c r="N313" s="13">
        <v>1</v>
      </c>
      <c r="O313" s="13" t="s">
        <v>979</v>
      </c>
      <c r="P313" s="13" t="s">
        <v>32</v>
      </c>
      <c r="Q313" s="13" t="s">
        <v>34</v>
      </c>
      <c r="R313" s="13" t="s">
        <v>28</v>
      </c>
      <c r="S313" s="13" t="s">
        <v>28</v>
      </c>
      <c r="T313" s="13" t="s">
        <v>34</v>
      </c>
      <c r="U313" s="13" t="s">
        <v>34</v>
      </c>
      <c r="V313" s="15">
        <v>0.2161605764282038</v>
      </c>
      <c r="W313" s="16" t="s">
        <v>34</v>
      </c>
      <c r="X313" s="13" t="s">
        <v>34</v>
      </c>
      <c r="Y313" s="13" t="s">
        <v>35</v>
      </c>
    </row>
    <row r="314" spans="1:25" ht="15" x14ac:dyDescent="0.25">
      <c r="A314" s="71" t="s">
        <v>980</v>
      </c>
      <c r="B314" s="72" t="s">
        <v>981</v>
      </c>
      <c r="C314" s="72"/>
      <c r="D314" s="13" t="s">
        <v>34</v>
      </c>
      <c r="E314" s="14">
        <v>33018557.448634807</v>
      </c>
      <c r="F314" s="13" t="s">
        <v>34</v>
      </c>
      <c r="G314" s="13" t="s">
        <v>34</v>
      </c>
      <c r="H314" s="13" t="s">
        <v>38</v>
      </c>
      <c r="I314" s="13">
        <v>3</v>
      </c>
      <c r="J314" s="13">
        <v>2</v>
      </c>
      <c r="K314" s="13">
        <v>2</v>
      </c>
      <c r="L314" s="13">
        <v>2</v>
      </c>
      <c r="M314" s="13" t="s">
        <v>30</v>
      </c>
      <c r="N314" s="13">
        <v>1</v>
      </c>
      <c r="O314" s="13" t="s">
        <v>670</v>
      </c>
      <c r="P314" s="13" t="s">
        <v>32</v>
      </c>
      <c r="Q314" s="13" t="s">
        <v>28</v>
      </c>
      <c r="R314" s="13" t="s">
        <v>28</v>
      </c>
      <c r="S314" s="13" t="s">
        <v>34</v>
      </c>
      <c r="T314" s="13" t="s">
        <v>34</v>
      </c>
      <c r="U314" s="13" t="s">
        <v>34</v>
      </c>
      <c r="V314" s="15">
        <v>0.13031342058241174</v>
      </c>
      <c r="W314" s="16" t="s">
        <v>34</v>
      </c>
      <c r="X314" s="13" t="s">
        <v>34</v>
      </c>
      <c r="Y314" s="13" t="s">
        <v>35</v>
      </c>
    </row>
    <row r="315" spans="1:25" ht="15" x14ac:dyDescent="0.25">
      <c r="A315" s="71" t="s">
        <v>982</v>
      </c>
      <c r="B315" s="72" t="s">
        <v>983</v>
      </c>
      <c r="C315" s="72" t="s">
        <v>984</v>
      </c>
      <c r="D315" s="13" t="s">
        <v>28</v>
      </c>
      <c r="E315" s="14">
        <v>1358447.3365751791</v>
      </c>
      <c r="F315" s="13" t="s">
        <v>34</v>
      </c>
      <c r="G315" s="13" t="s">
        <v>34</v>
      </c>
      <c r="H315" s="13" t="s">
        <v>38</v>
      </c>
      <c r="I315" s="13">
        <v>3</v>
      </c>
      <c r="J315" s="13">
        <v>2</v>
      </c>
      <c r="K315" s="13">
        <v>2</v>
      </c>
      <c r="L315" s="13">
        <v>2</v>
      </c>
      <c r="M315" s="13" t="s">
        <v>30</v>
      </c>
      <c r="N315" s="13">
        <v>1</v>
      </c>
      <c r="O315" s="13" t="s">
        <v>985</v>
      </c>
      <c r="P315" s="13" t="s">
        <v>32</v>
      </c>
      <c r="Q315" s="13" t="s">
        <v>28</v>
      </c>
      <c r="R315" s="13" t="s">
        <v>28</v>
      </c>
      <c r="S315" s="13" t="s">
        <v>28</v>
      </c>
      <c r="T315" s="13" t="s">
        <v>34</v>
      </c>
      <c r="U315" s="13" t="s">
        <v>34</v>
      </c>
      <c r="V315" s="15">
        <v>0.11208151382823872</v>
      </c>
      <c r="W315" s="16" t="s">
        <v>34</v>
      </c>
      <c r="X315" s="13" t="s">
        <v>34</v>
      </c>
      <c r="Y315" s="13" t="s">
        <v>35</v>
      </c>
    </row>
    <row r="316" spans="1:25" ht="15" x14ac:dyDescent="0.25">
      <c r="A316" s="71" t="s">
        <v>986</v>
      </c>
      <c r="B316" s="72" t="s">
        <v>987</v>
      </c>
      <c r="C316" s="72"/>
      <c r="D316" s="13" t="s">
        <v>34</v>
      </c>
      <c r="E316" s="14">
        <v>10429231.057849512</v>
      </c>
      <c r="F316" s="13" t="s">
        <v>34</v>
      </c>
      <c r="G316" s="13" t="s">
        <v>28</v>
      </c>
      <c r="H316" s="13" t="s">
        <v>38</v>
      </c>
      <c r="I316" s="13">
        <v>3</v>
      </c>
      <c r="J316" s="13">
        <v>2</v>
      </c>
      <c r="K316" s="13">
        <v>2</v>
      </c>
      <c r="L316" s="13">
        <v>2</v>
      </c>
      <c r="M316" s="13" t="s">
        <v>30</v>
      </c>
      <c r="N316" s="13">
        <v>1</v>
      </c>
      <c r="O316" s="13" t="s">
        <v>452</v>
      </c>
      <c r="P316" s="13" t="s">
        <v>32</v>
      </c>
      <c r="Q316" s="13" t="s">
        <v>28</v>
      </c>
      <c r="R316" s="13" t="s">
        <v>28</v>
      </c>
      <c r="S316" s="13" t="s">
        <v>34</v>
      </c>
      <c r="T316" s="13" t="s">
        <v>34</v>
      </c>
      <c r="U316" s="13" t="s">
        <v>34</v>
      </c>
      <c r="V316" s="15">
        <v>0.16941850265724162</v>
      </c>
      <c r="W316" s="16" t="s">
        <v>34</v>
      </c>
      <c r="X316" s="13" t="s">
        <v>34</v>
      </c>
      <c r="Y316" s="13" t="s">
        <v>35</v>
      </c>
    </row>
    <row r="317" spans="1:25" ht="15" x14ac:dyDescent="0.25">
      <c r="A317" s="71" t="s">
        <v>988</v>
      </c>
      <c r="B317" s="72" t="s">
        <v>989</v>
      </c>
      <c r="C317" s="72" t="s">
        <v>990</v>
      </c>
      <c r="D317" s="13" t="s">
        <v>28</v>
      </c>
      <c r="E317" s="14">
        <v>48858.27749917686</v>
      </c>
      <c r="F317" s="13" t="s">
        <v>28</v>
      </c>
      <c r="G317" s="13" t="s">
        <v>28</v>
      </c>
      <c r="H317" s="13" t="s">
        <v>38</v>
      </c>
      <c r="I317" s="13">
        <v>3</v>
      </c>
      <c r="J317" s="13">
        <v>2</v>
      </c>
      <c r="K317" s="13">
        <v>2</v>
      </c>
      <c r="L317" s="13">
        <v>2</v>
      </c>
      <c r="M317" s="13" t="s">
        <v>32</v>
      </c>
      <c r="N317" s="13">
        <v>2</v>
      </c>
      <c r="O317" s="13" t="s">
        <v>82</v>
      </c>
      <c r="P317" s="13" t="s">
        <v>32</v>
      </c>
      <c r="Q317" s="13" t="s">
        <v>28</v>
      </c>
      <c r="R317" s="13" t="s">
        <v>28</v>
      </c>
      <c r="S317" s="13" t="s">
        <v>28</v>
      </c>
      <c r="T317" s="13" t="s">
        <v>33</v>
      </c>
      <c r="U317" s="13" t="s">
        <v>28</v>
      </c>
      <c r="V317" s="15">
        <v>1.5832950894905919E-2</v>
      </c>
      <c r="W317" s="16" t="s">
        <v>34</v>
      </c>
      <c r="X317" s="13" t="s">
        <v>52</v>
      </c>
      <c r="Y317" s="13" t="s">
        <v>83</v>
      </c>
    </row>
    <row r="318" spans="1:25" ht="15" x14ac:dyDescent="0.25">
      <c r="A318" s="71" t="s">
        <v>991</v>
      </c>
      <c r="B318" s="72" t="s">
        <v>992</v>
      </c>
      <c r="C318" s="72"/>
      <c r="D318" s="13" t="s">
        <v>28</v>
      </c>
      <c r="E318" s="14">
        <v>1696844.2186503476</v>
      </c>
      <c r="F318" s="13" t="s">
        <v>28</v>
      </c>
      <c r="G318" s="13" t="s">
        <v>28</v>
      </c>
      <c r="H318" s="13" t="s">
        <v>29</v>
      </c>
      <c r="I318" s="13">
        <v>3</v>
      </c>
      <c r="J318" s="13">
        <v>2</v>
      </c>
      <c r="K318" s="13">
        <v>2</v>
      </c>
      <c r="L318" s="13">
        <v>2</v>
      </c>
      <c r="M318" s="13" t="s">
        <v>30</v>
      </c>
      <c r="N318" s="13">
        <v>1</v>
      </c>
      <c r="O318" s="13" t="s">
        <v>993</v>
      </c>
      <c r="P318" s="13" t="s">
        <v>32</v>
      </c>
      <c r="Q318" s="13" t="s">
        <v>28</v>
      </c>
      <c r="R318" s="13" t="s">
        <v>28</v>
      </c>
      <c r="S318" s="13" t="s">
        <v>28</v>
      </c>
      <c r="T318" s="13" t="s">
        <v>33</v>
      </c>
      <c r="U318" s="13" t="s">
        <v>34</v>
      </c>
      <c r="V318" s="15">
        <v>6.456513482719331E-2</v>
      </c>
      <c r="W318" s="16" t="s">
        <v>34</v>
      </c>
      <c r="X318" s="13" t="s">
        <v>28</v>
      </c>
      <c r="Y318" s="13" t="s">
        <v>35</v>
      </c>
    </row>
    <row r="319" spans="1:25" ht="15" x14ac:dyDescent="0.25">
      <c r="A319" s="71" t="s">
        <v>994</v>
      </c>
      <c r="B319" s="72" t="s">
        <v>995</v>
      </c>
      <c r="C319" s="72"/>
      <c r="D319" s="13" t="s">
        <v>28</v>
      </c>
      <c r="E319" s="14">
        <v>-1339435.8150822516</v>
      </c>
      <c r="F319" s="13" t="s">
        <v>28</v>
      </c>
      <c r="G319" s="13" t="s">
        <v>28</v>
      </c>
      <c r="H319" s="13" t="s">
        <v>131</v>
      </c>
      <c r="I319" s="13">
        <v>3</v>
      </c>
      <c r="J319" s="13">
        <v>1</v>
      </c>
      <c r="K319" s="13">
        <v>2</v>
      </c>
      <c r="L319" s="13">
        <v>2</v>
      </c>
      <c r="M319" s="13" t="s">
        <v>32</v>
      </c>
      <c r="N319" s="13">
        <v>2</v>
      </c>
      <c r="O319" s="13" t="s">
        <v>134</v>
      </c>
      <c r="P319" s="13" t="s">
        <v>32</v>
      </c>
      <c r="Q319" s="13" t="s">
        <v>34</v>
      </c>
      <c r="R319" s="13" t="s">
        <v>34</v>
      </c>
      <c r="S319" s="13" t="s">
        <v>28</v>
      </c>
      <c r="T319" s="13" t="s">
        <v>33</v>
      </c>
      <c r="U319" s="13" t="s">
        <v>34</v>
      </c>
      <c r="V319" s="15">
        <v>0.35285699141312415</v>
      </c>
      <c r="W319" s="16" t="s">
        <v>34</v>
      </c>
      <c r="X319" s="13" t="s">
        <v>52</v>
      </c>
      <c r="Y319" s="13" t="s">
        <v>83</v>
      </c>
    </row>
    <row r="320" spans="1:25" ht="15" x14ac:dyDescent="0.25">
      <c r="A320" s="71" t="s">
        <v>996</v>
      </c>
      <c r="B320" s="72" t="s">
        <v>997</v>
      </c>
      <c r="C320" s="72"/>
      <c r="D320" s="13" t="s">
        <v>34</v>
      </c>
      <c r="E320" s="14">
        <v>2206696.38549871</v>
      </c>
      <c r="F320" s="13" t="s">
        <v>34</v>
      </c>
      <c r="G320" s="13" t="s">
        <v>28</v>
      </c>
      <c r="H320" s="13" t="s">
        <v>131</v>
      </c>
      <c r="I320" s="13">
        <v>3</v>
      </c>
      <c r="J320" s="13">
        <v>1</v>
      </c>
      <c r="K320" s="13">
        <v>2</v>
      </c>
      <c r="L320" s="13">
        <v>2</v>
      </c>
      <c r="M320" s="13" t="s">
        <v>32</v>
      </c>
      <c r="N320" s="13">
        <v>2</v>
      </c>
      <c r="O320" s="13" t="s">
        <v>59</v>
      </c>
      <c r="P320" s="13" t="s">
        <v>32</v>
      </c>
      <c r="Q320" s="13" t="s">
        <v>34</v>
      </c>
      <c r="R320" s="13" t="s">
        <v>34</v>
      </c>
      <c r="S320" s="13" t="s">
        <v>28</v>
      </c>
      <c r="T320" s="13" t="s">
        <v>34</v>
      </c>
      <c r="U320" s="13" t="s">
        <v>34</v>
      </c>
      <c r="V320" s="15">
        <v>0.43936507936507935</v>
      </c>
      <c r="W320" s="16" t="s">
        <v>34</v>
      </c>
      <c r="X320" s="13" t="s">
        <v>34</v>
      </c>
      <c r="Y320" s="13" t="s">
        <v>83</v>
      </c>
    </row>
    <row r="321" spans="1:25" ht="15" x14ac:dyDescent="0.25">
      <c r="A321" s="71" t="s">
        <v>998</v>
      </c>
      <c r="B321" s="72" t="s">
        <v>999</v>
      </c>
      <c r="C321" s="72"/>
      <c r="D321" s="13" t="s">
        <v>34</v>
      </c>
      <c r="E321" s="14">
        <v>2907872.9127483643</v>
      </c>
      <c r="F321" s="13" t="s">
        <v>34</v>
      </c>
      <c r="G321" s="13" t="s">
        <v>34</v>
      </c>
      <c r="H321" s="13" t="s">
        <v>131</v>
      </c>
      <c r="I321" s="13">
        <v>3</v>
      </c>
      <c r="J321" s="13">
        <v>1</v>
      </c>
      <c r="K321" s="13">
        <v>2</v>
      </c>
      <c r="L321" s="13">
        <v>2</v>
      </c>
      <c r="M321" s="13" t="s">
        <v>30</v>
      </c>
      <c r="N321" s="13">
        <v>1</v>
      </c>
      <c r="O321" s="13" t="s">
        <v>713</v>
      </c>
      <c r="P321" s="13" t="s">
        <v>32</v>
      </c>
      <c r="Q321" s="13" t="s">
        <v>34</v>
      </c>
      <c r="R321" s="13" t="s">
        <v>34</v>
      </c>
      <c r="S321" s="13" t="s">
        <v>34</v>
      </c>
      <c r="T321" s="13" t="s">
        <v>34</v>
      </c>
      <c r="U321" s="13" t="s">
        <v>34</v>
      </c>
      <c r="V321" s="15">
        <v>0.40828349944629017</v>
      </c>
      <c r="W321" s="16" t="s">
        <v>34</v>
      </c>
      <c r="X321" s="13" t="s">
        <v>28</v>
      </c>
      <c r="Y321" s="13" t="s">
        <v>83</v>
      </c>
    </row>
    <row r="322" spans="1:25" ht="15" x14ac:dyDescent="0.25">
      <c r="A322" s="71" t="s">
        <v>1000</v>
      </c>
      <c r="B322" s="72" t="s">
        <v>1001</v>
      </c>
      <c r="C322" s="72" t="s">
        <v>1002</v>
      </c>
      <c r="D322" s="13" t="s">
        <v>28</v>
      </c>
      <c r="E322" s="14">
        <v>-999185.46292870247</v>
      </c>
      <c r="F322" s="13" t="s">
        <v>28</v>
      </c>
      <c r="G322" s="13" t="s">
        <v>28</v>
      </c>
      <c r="H322" s="13" t="s">
        <v>38</v>
      </c>
      <c r="I322" s="13">
        <v>3</v>
      </c>
      <c r="J322" s="13">
        <v>2</v>
      </c>
      <c r="K322" s="13">
        <v>2</v>
      </c>
      <c r="L322" s="13">
        <v>2</v>
      </c>
      <c r="M322" s="13" t="s">
        <v>32</v>
      </c>
      <c r="N322" s="13">
        <v>2</v>
      </c>
      <c r="O322" s="13" t="s">
        <v>42</v>
      </c>
      <c r="P322" s="13" t="s">
        <v>32</v>
      </c>
      <c r="Q322" s="13" t="s">
        <v>28</v>
      </c>
      <c r="R322" s="13" t="s">
        <v>28</v>
      </c>
      <c r="S322" s="13" t="s">
        <v>28</v>
      </c>
      <c r="T322" s="13" t="s">
        <v>33</v>
      </c>
      <c r="U322" s="13" t="s">
        <v>28</v>
      </c>
      <c r="V322" s="15">
        <v>7.1956668923493575E-2</v>
      </c>
      <c r="W322" s="16" t="s">
        <v>34</v>
      </c>
      <c r="X322" s="13" t="s">
        <v>52</v>
      </c>
      <c r="Y322" s="13" t="s">
        <v>83</v>
      </c>
    </row>
    <row r="323" spans="1:25" ht="15" x14ac:dyDescent="0.25">
      <c r="A323" s="71" t="s">
        <v>1003</v>
      </c>
      <c r="B323" s="72" t="s">
        <v>1004</v>
      </c>
      <c r="C323" s="72" t="s">
        <v>1005</v>
      </c>
      <c r="D323" s="13" t="s">
        <v>34</v>
      </c>
      <c r="E323" s="14">
        <v>5004962.1853512553</v>
      </c>
      <c r="F323" s="13" t="s">
        <v>34</v>
      </c>
      <c r="G323" s="13" t="s">
        <v>34</v>
      </c>
      <c r="H323" s="13" t="s">
        <v>131</v>
      </c>
      <c r="I323" s="13">
        <v>3</v>
      </c>
      <c r="J323" s="13">
        <v>1</v>
      </c>
      <c r="K323" s="13">
        <v>2</v>
      </c>
      <c r="L323" s="13">
        <v>2</v>
      </c>
      <c r="M323" s="13" t="s">
        <v>30</v>
      </c>
      <c r="N323" s="13">
        <v>1</v>
      </c>
      <c r="O323" s="13" t="s">
        <v>620</v>
      </c>
      <c r="P323" s="13" t="s">
        <v>32</v>
      </c>
      <c r="Q323" s="13" t="s">
        <v>34</v>
      </c>
      <c r="R323" s="13" t="s">
        <v>34</v>
      </c>
      <c r="S323" s="13" t="s">
        <v>28</v>
      </c>
      <c r="T323" s="13" t="s">
        <v>34</v>
      </c>
      <c r="U323" s="13" t="s">
        <v>34</v>
      </c>
      <c r="V323" s="15">
        <v>0.32916278450685477</v>
      </c>
      <c r="W323" s="16" t="s">
        <v>34</v>
      </c>
      <c r="X323" s="13" t="s">
        <v>28</v>
      </c>
      <c r="Y323" s="13" t="s">
        <v>83</v>
      </c>
    </row>
    <row r="324" spans="1:25" ht="15" x14ac:dyDescent="0.25">
      <c r="A324" s="71" t="s">
        <v>1006</v>
      </c>
      <c r="B324" s="72" t="s">
        <v>1007</v>
      </c>
      <c r="C324" s="72"/>
      <c r="D324" s="13" t="s">
        <v>28</v>
      </c>
      <c r="E324" s="14">
        <v>371589.95657215721</v>
      </c>
      <c r="F324" s="13" t="s">
        <v>28</v>
      </c>
      <c r="G324" s="13" t="s">
        <v>28</v>
      </c>
      <c r="H324" s="13" t="s">
        <v>29</v>
      </c>
      <c r="I324" s="13">
        <v>3</v>
      </c>
      <c r="J324" s="13">
        <v>2</v>
      </c>
      <c r="K324" s="13">
        <v>2</v>
      </c>
      <c r="L324" s="13">
        <v>2</v>
      </c>
      <c r="M324" s="13" t="s">
        <v>30</v>
      </c>
      <c r="N324" s="13">
        <v>1</v>
      </c>
      <c r="O324" s="13" t="s">
        <v>1008</v>
      </c>
      <c r="P324" s="13" t="s">
        <v>32</v>
      </c>
      <c r="Q324" s="13" t="s">
        <v>28</v>
      </c>
      <c r="R324" s="13" t="s">
        <v>28</v>
      </c>
      <c r="S324" s="13" t="s">
        <v>28</v>
      </c>
      <c r="T324" s="13" t="s">
        <v>33</v>
      </c>
      <c r="U324" s="13" t="s">
        <v>34</v>
      </c>
      <c r="V324" s="15">
        <v>4.7787610619469026E-2</v>
      </c>
      <c r="W324" s="16" t="s">
        <v>34</v>
      </c>
      <c r="X324" s="13" t="s">
        <v>52</v>
      </c>
      <c r="Y324" s="13" t="s">
        <v>35</v>
      </c>
    </row>
    <row r="325" spans="1:25" ht="15" x14ac:dyDescent="0.25">
      <c r="A325" s="71" t="s">
        <v>1009</v>
      </c>
      <c r="B325" s="72" t="s">
        <v>1010</v>
      </c>
      <c r="C325" s="72"/>
      <c r="D325" s="13" t="s">
        <v>28</v>
      </c>
      <c r="E325" s="14">
        <v>2145515.9902095883</v>
      </c>
      <c r="F325" s="13" t="s">
        <v>28</v>
      </c>
      <c r="G325" s="13" t="s">
        <v>28</v>
      </c>
      <c r="H325" s="13" t="s">
        <v>38</v>
      </c>
      <c r="I325" s="13">
        <v>3</v>
      </c>
      <c r="J325" s="13">
        <v>2</v>
      </c>
      <c r="K325" s="13">
        <v>2</v>
      </c>
      <c r="L325" s="13">
        <v>2</v>
      </c>
      <c r="M325" s="13" t="s">
        <v>32</v>
      </c>
      <c r="N325" s="13">
        <v>2</v>
      </c>
      <c r="O325" s="13" t="s">
        <v>42</v>
      </c>
      <c r="P325" s="13" t="s">
        <v>32</v>
      </c>
      <c r="Q325" s="13" t="s">
        <v>28</v>
      </c>
      <c r="R325" s="13" t="s">
        <v>28</v>
      </c>
      <c r="S325" s="13" t="s">
        <v>28</v>
      </c>
      <c r="T325" s="13" t="s">
        <v>33</v>
      </c>
      <c r="U325" s="13" t="s">
        <v>34</v>
      </c>
      <c r="V325" s="15">
        <v>0.15846094946401226</v>
      </c>
      <c r="W325" s="16" t="s">
        <v>34</v>
      </c>
      <c r="X325" s="13" t="s">
        <v>28</v>
      </c>
      <c r="Y325" s="13" t="s">
        <v>34</v>
      </c>
    </row>
    <row r="326" spans="1:25" ht="15" x14ac:dyDescent="0.25">
      <c r="A326" s="71" t="s">
        <v>1011</v>
      </c>
      <c r="B326" s="72" t="s">
        <v>1012</v>
      </c>
      <c r="C326" s="72"/>
      <c r="D326" s="13" t="s">
        <v>34</v>
      </c>
      <c r="E326" s="14">
        <v>1238245.7548631013</v>
      </c>
      <c r="F326" s="13" t="s">
        <v>34</v>
      </c>
      <c r="G326" s="13" t="s">
        <v>55</v>
      </c>
      <c r="H326" s="13" t="s">
        <v>131</v>
      </c>
      <c r="I326" s="13">
        <v>3</v>
      </c>
      <c r="J326" s="13">
        <v>1</v>
      </c>
      <c r="K326" s="13">
        <v>2</v>
      </c>
      <c r="L326" s="13">
        <v>2</v>
      </c>
      <c r="M326" s="13" t="s">
        <v>32</v>
      </c>
      <c r="N326" s="13">
        <v>2</v>
      </c>
      <c r="O326" s="13" t="s">
        <v>71</v>
      </c>
      <c r="P326" s="13" t="s">
        <v>32</v>
      </c>
      <c r="Q326" s="13" t="s">
        <v>28</v>
      </c>
      <c r="R326" s="13" t="s">
        <v>34</v>
      </c>
      <c r="S326" s="13" t="s">
        <v>28</v>
      </c>
      <c r="T326" s="13" t="s">
        <v>34</v>
      </c>
      <c r="U326" s="13" t="s">
        <v>34</v>
      </c>
      <c r="V326" s="15">
        <v>0.27300699300699299</v>
      </c>
      <c r="W326" s="16" t="s">
        <v>34</v>
      </c>
      <c r="X326" s="13" t="s">
        <v>28</v>
      </c>
      <c r="Y326" s="13" t="s">
        <v>83</v>
      </c>
    </row>
    <row r="327" spans="1:25" ht="15" x14ac:dyDescent="0.25">
      <c r="A327" s="71" t="s">
        <v>1013</v>
      </c>
      <c r="B327" s="72" t="s">
        <v>1014</v>
      </c>
      <c r="C327" s="72" t="s">
        <v>1015</v>
      </c>
      <c r="D327" s="13" t="s">
        <v>28</v>
      </c>
      <c r="E327" s="14">
        <v>5389010.5842025531</v>
      </c>
      <c r="F327" s="13" t="s">
        <v>34</v>
      </c>
      <c r="G327" s="13" t="s">
        <v>28</v>
      </c>
      <c r="H327" s="13" t="s">
        <v>38</v>
      </c>
      <c r="I327" s="13">
        <v>3</v>
      </c>
      <c r="J327" s="13">
        <v>2</v>
      </c>
      <c r="K327" s="13">
        <v>2</v>
      </c>
      <c r="L327" s="13">
        <v>2</v>
      </c>
      <c r="M327" s="13" t="s">
        <v>30</v>
      </c>
      <c r="N327" s="13">
        <v>1</v>
      </c>
      <c r="O327" s="13" t="s">
        <v>1016</v>
      </c>
      <c r="P327" s="13" t="s">
        <v>32</v>
      </c>
      <c r="Q327" s="13" t="s">
        <v>28</v>
      </c>
      <c r="R327" s="13" t="s">
        <v>28</v>
      </c>
      <c r="S327" s="13" t="s">
        <v>28</v>
      </c>
      <c r="T327" s="13" t="s">
        <v>34</v>
      </c>
      <c r="U327" s="13" t="s">
        <v>34</v>
      </c>
      <c r="V327" s="15">
        <v>9.6224362332272231E-2</v>
      </c>
      <c r="W327" s="16" t="s">
        <v>34</v>
      </c>
      <c r="X327" s="13" t="s">
        <v>52</v>
      </c>
      <c r="Y327" s="13" t="s">
        <v>35</v>
      </c>
    </row>
    <row r="328" spans="1:25" ht="15" x14ac:dyDescent="0.25">
      <c r="A328" s="71" t="s">
        <v>1017</v>
      </c>
      <c r="B328" s="72" t="s">
        <v>1018</v>
      </c>
      <c r="C328" s="72"/>
      <c r="D328" s="13" t="s">
        <v>34</v>
      </c>
      <c r="E328" s="14">
        <v>1841428.7281177451</v>
      </c>
      <c r="F328" s="13" t="s">
        <v>34</v>
      </c>
      <c r="G328" s="13" t="s">
        <v>55</v>
      </c>
      <c r="H328" s="13" t="s">
        <v>131</v>
      </c>
      <c r="I328" s="13">
        <v>3</v>
      </c>
      <c r="J328" s="13">
        <v>1</v>
      </c>
      <c r="K328" s="13">
        <v>2</v>
      </c>
      <c r="L328" s="13">
        <v>2</v>
      </c>
      <c r="M328" s="13" t="s">
        <v>32</v>
      </c>
      <c r="N328" s="13">
        <v>2</v>
      </c>
      <c r="O328" s="13" t="s">
        <v>251</v>
      </c>
      <c r="P328" s="13" t="s">
        <v>32</v>
      </c>
      <c r="Q328" s="13" t="s">
        <v>34</v>
      </c>
      <c r="R328" s="13" t="s">
        <v>34</v>
      </c>
      <c r="S328" s="13" t="s">
        <v>28</v>
      </c>
      <c r="T328" s="13" t="s">
        <v>34</v>
      </c>
      <c r="U328" s="13" t="s">
        <v>34</v>
      </c>
      <c r="V328" s="15">
        <v>0.31126562300046923</v>
      </c>
      <c r="W328" s="16" t="s">
        <v>34</v>
      </c>
      <c r="X328" s="13" t="s">
        <v>28</v>
      </c>
      <c r="Y328" s="13" t="s">
        <v>83</v>
      </c>
    </row>
    <row r="329" spans="1:25" ht="15" x14ac:dyDescent="0.25">
      <c r="A329" s="71" t="s">
        <v>1019</v>
      </c>
      <c r="B329" s="72" t="s">
        <v>1020</v>
      </c>
      <c r="C329" s="72"/>
      <c r="D329" s="13" t="s">
        <v>34</v>
      </c>
      <c r="E329" s="14">
        <v>551930.94581844937</v>
      </c>
      <c r="F329" s="13" t="s">
        <v>34</v>
      </c>
      <c r="G329" s="13" t="s">
        <v>34</v>
      </c>
      <c r="H329" s="13" t="s">
        <v>131</v>
      </c>
      <c r="I329" s="13">
        <v>3</v>
      </c>
      <c r="J329" s="13">
        <v>1</v>
      </c>
      <c r="K329" s="13">
        <v>2</v>
      </c>
      <c r="L329" s="13">
        <v>2</v>
      </c>
      <c r="M329" s="13" t="s">
        <v>30</v>
      </c>
      <c r="N329" s="13">
        <v>1</v>
      </c>
      <c r="O329" s="13" t="s">
        <v>74</v>
      </c>
      <c r="P329" s="13" t="s">
        <v>32</v>
      </c>
      <c r="Q329" s="13" t="s">
        <v>34</v>
      </c>
      <c r="R329" s="13" t="s">
        <v>34</v>
      </c>
      <c r="S329" s="13" t="s">
        <v>28</v>
      </c>
      <c r="T329" s="13" t="s">
        <v>34</v>
      </c>
      <c r="U329" s="13" t="s">
        <v>34</v>
      </c>
      <c r="V329" s="15">
        <v>0.31175373874409934</v>
      </c>
      <c r="W329" s="16" t="s">
        <v>34</v>
      </c>
      <c r="X329" s="13" t="s">
        <v>34</v>
      </c>
      <c r="Y329" s="13" t="s">
        <v>83</v>
      </c>
    </row>
    <row r="330" spans="1:25" ht="15" x14ac:dyDescent="0.25">
      <c r="A330" s="71" t="s">
        <v>1021</v>
      </c>
      <c r="B330" s="72" t="s">
        <v>1022</v>
      </c>
      <c r="C330" s="72"/>
      <c r="D330" s="13" t="s">
        <v>28</v>
      </c>
      <c r="E330" s="14">
        <v>1297903.6101389802</v>
      </c>
      <c r="F330" s="13" t="s">
        <v>34</v>
      </c>
      <c r="G330" s="13" t="s">
        <v>34</v>
      </c>
      <c r="H330" s="13" t="s">
        <v>29</v>
      </c>
      <c r="I330" s="13">
        <v>3</v>
      </c>
      <c r="J330" s="13">
        <v>2</v>
      </c>
      <c r="K330" s="13">
        <v>2</v>
      </c>
      <c r="L330" s="13">
        <v>2</v>
      </c>
      <c r="M330" s="13" t="s">
        <v>30</v>
      </c>
      <c r="N330" s="13">
        <v>1</v>
      </c>
      <c r="O330" s="13" t="s">
        <v>275</v>
      </c>
      <c r="P330" s="13" t="s">
        <v>32</v>
      </c>
      <c r="Q330" s="13" t="s">
        <v>28</v>
      </c>
      <c r="R330" s="13" t="s">
        <v>28</v>
      </c>
      <c r="S330" s="13" t="s">
        <v>28</v>
      </c>
      <c r="T330" s="13" t="s">
        <v>34</v>
      </c>
      <c r="U330" s="13" t="s">
        <v>34</v>
      </c>
      <c r="V330" s="15">
        <v>5.0092764378478663E-2</v>
      </c>
      <c r="W330" s="16" t="s">
        <v>34</v>
      </c>
      <c r="X330" s="13" t="s">
        <v>34</v>
      </c>
      <c r="Y330" s="13" t="s">
        <v>35</v>
      </c>
    </row>
    <row r="331" spans="1:25" ht="15" x14ac:dyDescent="0.25">
      <c r="A331" s="71" t="s">
        <v>1023</v>
      </c>
      <c r="B331" s="72" t="s">
        <v>1024</v>
      </c>
      <c r="C331" s="72" t="s">
        <v>1024</v>
      </c>
      <c r="D331" s="13" t="s">
        <v>34</v>
      </c>
      <c r="E331" s="14">
        <v>1839005.5296822882</v>
      </c>
      <c r="F331" s="13" t="s">
        <v>34</v>
      </c>
      <c r="G331" s="13" t="s">
        <v>28</v>
      </c>
      <c r="H331" s="13" t="s">
        <v>131</v>
      </c>
      <c r="I331" s="13">
        <v>3</v>
      </c>
      <c r="J331" s="13">
        <v>1</v>
      </c>
      <c r="K331" s="13">
        <v>2</v>
      </c>
      <c r="L331" s="13">
        <v>2</v>
      </c>
      <c r="M331" s="13" t="s">
        <v>32</v>
      </c>
      <c r="N331" s="13">
        <v>2</v>
      </c>
      <c r="O331" s="13" t="s">
        <v>42</v>
      </c>
      <c r="P331" s="13" t="s">
        <v>32</v>
      </c>
      <c r="Q331" s="13" t="s">
        <v>34</v>
      </c>
      <c r="R331" s="13" t="s">
        <v>34</v>
      </c>
      <c r="S331" s="13" t="s">
        <v>34</v>
      </c>
      <c r="T331" s="13" t="s">
        <v>34</v>
      </c>
      <c r="U331" s="13" t="s">
        <v>34</v>
      </c>
      <c r="V331" s="15">
        <v>0.46033573991230015</v>
      </c>
      <c r="W331" s="16" t="s">
        <v>34</v>
      </c>
      <c r="X331" s="13" t="s">
        <v>34</v>
      </c>
      <c r="Y331" s="13" t="s">
        <v>83</v>
      </c>
    </row>
    <row r="332" spans="1:25" ht="15" x14ac:dyDescent="0.25">
      <c r="A332" s="71" t="s">
        <v>1025</v>
      </c>
      <c r="B332" s="72" t="s">
        <v>1026</v>
      </c>
      <c r="C332" s="72"/>
      <c r="D332" s="13" t="s">
        <v>34</v>
      </c>
      <c r="E332" s="14">
        <v>1267373.4602221558</v>
      </c>
      <c r="F332" s="13" t="s">
        <v>34</v>
      </c>
      <c r="G332" s="13" t="s">
        <v>34</v>
      </c>
      <c r="H332" s="13" t="s">
        <v>131</v>
      </c>
      <c r="I332" s="13">
        <v>3</v>
      </c>
      <c r="J332" s="13">
        <v>1</v>
      </c>
      <c r="K332" s="13">
        <v>2</v>
      </c>
      <c r="L332" s="13">
        <v>2</v>
      </c>
      <c r="M332" s="13" t="s">
        <v>32</v>
      </c>
      <c r="N332" s="13">
        <v>2</v>
      </c>
      <c r="O332" s="13" t="s">
        <v>51</v>
      </c>
      <c r="P332" s="13" t="s">
        <v>32</v>
      </c>
      <c r="Q332" s="13" t="s">
        <v>34</v>
      </c>
      <c r="R332" s="13" t="s">
        <v>34</v>
      </c>
      <c r="S332" s="13" t="s">
        <v>34</v>
      </c>
      <c r="T332" s="13" t="s">
        <v>34</v>
      </c>
      <c r="U332" s="13" t="s">
        <v>34</v>
      </c>
      <c r="V332" s="15">
        <v>0.47460092638670903</v>
      </c>
      <c r="W332" s="16" t="s">
        <v>34</v>
      </c>
      <c r="X332" s="13" t="s">
        <v>34</v>
      </c>
      <c r="Y332" s="13" t="s">
        <v>83</v>
      </c>
    </row>
    <row r="333" spans="1:25" ht="15" x14ac:dyDescent="0.25">
      <c r="A333" s="71" t="s">
        <v>1027</v>
      </c>
      <c r="B333" s="72" t="s">
        <v>1028</v>
      </c>
      <c r="C333" s="72"/>
      <c r="D333" s="13" t="s">
        <v>28</v>
      </c>
      <c r="E333" s="14">
        <v>9447797.1910225488</v>
      </c>
      <c r="F333" s="13" t="s">
        <v>28</v>
      </c>
      <c r="G333" s="13" t="s">
        <v>28</v>
      </c>
      <c r="H333" s="13" t="s">
        <v>38</v>
      </c>
      <c r="I333" s="13">
        <v>3</v>
      </c>
      <c r="J333" s="13">
        <v>2</v>
      </c>
      <c r="K333" s="13">
        <v>2</v>
      </c>
      <c r="L333" s="13">
        <v>2</v>
      </c>
      <c r="M333" s="13" t="s">
        <v>30</v>
      </c>
      <c r="N333" s="13">
        <v>1</v>
      </c>
      <c r="O333" s="13" t="s">
        <v>104</v>
      </c>
      <c r="P333" s="13" t="s">
        <v>32</v>
      </c>
      <c r="Q333" s="13" t="s">
        <v>28</v>
      </c>
      <c r="R333" s="13" t="s">
        <v>34</v>
      </c>
      <c r="S333" s="13" t="s">
        <v>28</v>
      </c>
      <c r="T333" s="13" t="s">
        <v>33</v>
      </c>
      <c r="U333" s="13" t="s">
        <v>34</v>
      </c>
      <c r="V333" s="15">
        <v>0.13227250124316262</v>
      </c>
      <c r="W333" s="16" t="s">
        <v>34</v>
      </c>
      <c r="X333" s="13" t="s">
        <v>34</v>
      </c>
      <c r="Y333" s="13" t="s">
        <v>35</v>
      </c>
    </row>
    <row r="334" spans="1:25" ht="15" x14ac:dyDescent="0.25">
      <c r="A334" s="71" t="s">
        <v>1029</v>
      </c>
      <c r="B334" s="72" t="s">
        <v>1030</v>
      </c>
      <c r="C334" s="72" t="s">
        <v>1031</v>
      </c>
      <c r="D334" s="13" t="s">
        <v>28</v>
      </c>
      <c r="E334" s="14">
        <v>288649.71888529632</v>
      </c>
      <c r="F334" s="13" t="s">
        <v>28</v>
      </c>
      <c r="G334" s="13" t="s">
        <v>28</v>
      </c>
      <c r="H334" s="13" t="s">
        <v>38</v>
      </c>
      <c r="I334" s="13">
        <v>3</v>
      </c>
      <c r="J334" s="13">
        <v>2</v>
      </c>
      <c r="K334" s="13">
        <v>2</v>
      </c>
      <c r="L334" s="13">
        <v>2</v>
      </c>
      <c r="M334" s="13" t="s">
        <v>30</v>
      </c>
      <c r="N334" s="13">
        <v>1</v>
      </c>
      <c r="O334" s="13" t="s">
        <v>1032</v>
      </c>
      <c r="P334" s="13" t="s">
        <v>32</v>
      </c>
      <c r="Q334" s="13" t="s">
        <v>28</v>
      </c>
      <c r="R334" s="13" t="s">
        <v>28</v>
      </c>
      <c r="S334" s="13" t="s">
        <v>28</v>
      </c>
      <c r="T334" s="13" t="s">
        <v>33</v>
      </c>
      <c r="U334" s="13" t="s">
        <v>28</v>
      </c>
      <c r="V334" s="15">
        <v>8.2236842105263164E-2</v>
      </c>
      <c r="W334" s="16" t="s">
        <v>34</v>
      </c>
      <c r="X334" s="13" t="s">
        <v>28</v>
      </c>
      <c r="Y334" s="13" t="s">
        <v>83</v>
      </c>
    </row>
    <row r="335" spans="1:25" ht="15" x14ac:dyDescent="0.25">
      <c r="A335" s="71" t="s">
        <v>1033</v>
      </c>
      <c r="B335" s="72" t="s">
        <v>1034</v>
      </c>
      <c r="C335" s="72"/>
      <c r="D335" s="13" t="s">
        <v>28</v>
      </c>
      <c r="E335" s="14">
        <v>-127405.48193250381</v>
      </c>
      <c r="F335" s="13" t="s">
        <v>28</v>
      </c>
      <c r="G335" s="13" t="s">
        <v>28</v>
      </c>
      <c r="H335" s="13" t="s">
        <v>38</v>
      </c>
      <c r="I335" s="13">
        <v>3</v>
      </c>
      <c r="J335" s="13">
        <v>2</v>
      </c>
      <c r="K335" s="13">
        <v>2</v>
      </c>
      <c r="L335" s="13">
        <v>2</v>
      </c>
      <c r="M335" s="13" t="s">
        <v>32</v>
      </c>
      <c r="N335" s="13">
        <v>2</v>
      </c>
      <c r="O335" s="13" t="s">
        <v>71</v>
      </c>
      <c r="P335" s="13" t="s">
        <v>32</v>
      </c>
      <c r="Q335" s="13" t="s">
        <v>28</v>
      </c>
      <c r="R335" s="13" t="s">
        <v>28</v>
      </c>
      <c r="S335" s="13" t="s">
        <v>28</v>
      </c>
      <c r="T335" s="13" t="s">
        <v>33</v>
      </c>
      <c r="U335" s="13" t="s">
        <v>34</v>
      </c>
      <c r="V335" s="15">
        <v>0.18249462602656671</v>
      </c>
      <c r="W335" s="16" t="s">
        <v>34</v>
      </c>
      <c r="X335" s="13" t="s">
        <v>34</v>
      </c>
      <c r="Y335" s="13" t="s">
        <v>35</v>
      </c>
    </row>
    <row r="336" spans="1:25" ht="15" x14ac:dyDescent="0.25">
      <c r="A336" s="71" t="s">
        <v>1035</v>
      </c>
      <c r="B336" s="72" t="s">
        <v>1036</v>
      </c>
      <c r="C336" s="72" t="s">
        <v>1037</v>
      </c>
      <c r="D336" s="13" t="s">
        <v>34</v>
      </c>
      <c r="E336" s="14">
        <v>7614471.9789499231</v>
      </c>
      <c r="F336" s="13" t="s">
        <v>34</v>
      </c>
      <c r="G336" s="13" t="s">
        <v>34</v>
      </c>
      <c r="H336" s="13" t="s">
        <v>38</v>
      </c>
      <c r="I336" s="13">
        <v>3</v>
      </c>
      <c r="J336" s="13">
        <v>2</v>
      </c>
      <c r="K336" s="13">
        <v>2</v>
      </c>
      <c r="L336" s="13">
        <v>2</v>
      </c>
      <c r="M336" s="13" t="s">
        <v>30</v>
      </c>
      <c r="N336" s="13">
        <v>1</v>
      </c>
      <c r="O336" s="13" t="s">
        <v>208</v>
      </c>
      <c r="P336" s="13" t="s">
        <v>32</v>
      </c>
      <c r="Q336" s="13" t="s">
        <v>28</v>
      </c>
      <c r="R336" s="13" t="s">
        <v>34</v>
      </c>
      <c r="S336" s="13" t="s">
        <v>28</v>
      </c>
      <c r="T336" s="13" t="s">
        <v>34</v>
      </c>
      <c r="U336" s="13" t="s">
        <v>34</v>
      </c>
      <c r="V336" s="15">
        <v>0.12896446312571647</v>
      </c>
      <c r="W336" s="16" t="s">
        <v>34</v>
      </c>
      <c r="X336" s="13" t="s">
        <v>34</v>
      </c>
      <c r="Y336" s="13" t="s">
        <v>35</v>
      </c>
    </row>
    <row r="337" spans="1:25" ht="15" x14ac:dyDescent="0.25">
      <c r="A337" s="71" t="s">
        <v>1038</v>
      </c>
      <c r="B337" s="72" t="s">
        <v>1039</v>
      </c>
      <c r="C337" s="72" t="s">
        <v>1040</v>
      </c>
      <c r="D337" s="13" t="s">
        <v>34</v>
      </c>
      <c r="E337" s="14">
        <v>14174275.299367096</v>
      </c>
      <c r="F337" s="13" t="s">
        <v>34</v>
      </c>
      <c r="G337" s="13" t="s">
        <v>34</v>
      </c>
      <c r="H337" s="13" t="s">
        <v>38</v>
      </c>
      <c r="I337" s="13">
        <v>3</v>
      </c>
      <c r="J337" s="13">
        <v>2</v>
      </c>
      <c r="K337" s="13">
        <v>2</v>
      </c>
      <c r="L337" s="13">
        <v>2</v>
      </c>
      <c r="M337" s="13" t="s">
        <v>32</v>
      </c>
      <c r="N337" s="13">
        <v>2</v>
      </c>
      <c r="O337" s="13" t="s">
        <v>59</v>
      </c>
      <c r="P337" s="13" t="s">
        <v>32</v>
      </c>
      <c r="Q337" s="13" t="s">
        <v>34</v>
      </c>
      <c r="R337" s="13" t="s">
        <v>28</v>
      </c>
      <c r="S337" s="13" t="s">
        <v>28</v>
      </c>
      <c r="T337" s="13" t="s">
        <v>34</v>
      </c>
      <c r="U337" s="13" t="s">
        <v>34</v>
      </c>
      <c r="V337" s="15">
        <v>0.35457642370484638</v>
      </c>
      <c r="W337" s="16" t="s">
        <v>34</v>
      </c>
      <c r="X337" s="13" t="s">
        <v>34</v>
      </c>
      <c r="Y337" s="13" t="s">
        <v>35</v>
      </c>
    </row>
    <row r="338" spans="1:25" ht="15" x14ac:dyDescent="0.25">
      <c r="A338" s="71" t="s">
        <v>1041</v>
      </c>
      <c r="B338" s="72" t="s">
        <v>1042</v>
      </c>
      <c r="C338" s="72"/>
      <c r="D338" s="13" t="s">
        <v>34</v>
      </c>
      <c r="E338" s="14">
        <v>-28086160.750445969</v>
      </c>
      <c r="F338" s="13" t="s">
        <v>34</v>
      </c>
      <c r="G338" s="13" t="s">
        <v>34</v>
      </c>
      <c r="H338" s="13" t="s">
        <v>38</v>
      </c>
      <c r="I338" s="13">
        <v>3</v>
      </c>
      <c r="J338" s="13">
        <v>2</v>
      </c>
      <c r="K338" s="13">
        <v>2</v>
      </c>
      <c r="L338" s="13">
        <v>1</v>
      </c>
      <c r="M338" s="13" t="s">
        <v>32</v>
      </c>
      <c r="N338" s="13">
        <v>2</v>
      </c>
      <c r="O338" s="13" t="s">
        <v>100</v>
      </c>
      <c r="P338" s="13" t="s">
        <v>34</v>
      </c>
      <c r="Q338" s="13" t="s">
        <v>28</v>
      </c>
      <c r="R338" s="13" t="s">
        <v>34</v>
      </c>
      <c r="S338" s="13" t="s">
        <v>28</v>
      </c>
      <c r="T338" s="13" t="s">
        <v>34</v>
      </c>
      <c r="U338" s="13" t="s">
        <v>34</v>
      </c>
      <c r="V338" s="15">
        <v>0.20920840064620355</v>
      </c>
      <c r="W338" s="16" t="s">
        <v>34</v>
      </c>
      <c r="X338" s="13" t="s">
        <v>34</v>
      </c>
      <c r="Y338" s="13" t="s">
        <v>35</v>
      </c>
    </row>
    <row r="339" spans="1:25" ht="15" x14ac:dyDescent="0.25">
      <c r="A339" s="71" t="s">
        <v>1043</v>
      </c>
      <c r="B339" s="72" t="s">
        <v>1044</v>
      </c>
      <c r="C339" s="72" t="s">
        <v>1045</v>
      </c>
      <c r="D339" s="13" t="s">
        <v>34</v>
      </c>
      <c r="E339" s="14">
        <v>4492734.153123741</v>
      </c>
      <c r="F339" s="13" t="s">
        <v>34</v>
      </c>
      <c r="G339" s="13" t="s">
        <v>34</v>
      </c>
      <c r="H339" s="13" t="s">
        <v>131</v>
      </c>
      <c r="I339" s="13">
        <v>3</v>
      </c>
      <c r="J339" s="13">
        <v>1</v>
      </c>
      <c r="K339" s="13">
        <v>2</v>
      </c>
      <c r="L339" s="13">
        <v>2</v>
      </c>
      <c r="M339" s="13" t="s">
        <v>32</v>
      </c>
      <c r="N339" s="13">
        <v>2</v>
      </c>
      <c r="O339" s="13" t="s">
        <v>42</v>
      </c>
      <c r="P339" s="13" t="s">
        <v>32</v>
      </c>
      <c r="Q339" s="13" t="s">
        <v>34</v>
      </c>
      <c r="R339" s="13" t="s">
        <v>34</v>
      </c>
      <c r="S339" s="13" t="s">
        <v>28</v>
      </c>
      <c r="T339" s="13" t="s">
        <v>34</v>
      </c>
      <c r="U339" s="13" t="s">
        <v>34</v>
      </c>
      <c r="V339" s="15">
        <v>0.45689491525423731</v>
      </c>
      <c r="W339" s="16" t="s">
        <v>34</v>
      </c>
      <c r="X339" s="13" t="s">
        <v>28</v>
      </c>
      <c r="Y339" s="13" t="s">
        <v>83</v>
      </c>
    </row>
    <row r="340" spans="1:25" ht="15" x14ac:dyDescent="0.25">
      <c r="A340" s="71" t="s">
        <v>1046</v>
      </c>
      <c r="B340" s="72" t="s">
        <v>1047</v>
      </c>
      <c r="C340" s="72" t="s">
        <v>1047</v>
      </c>
      <c r="D340" s="13" t="s">
        <v>28</v>
      </c>
      <c r="E340" s="14">
        <v>342556.42615957052</v>
      </c>
      <c r="F340" s="13" t="s">
        <v>28</v>
      </c>
      <c r="G340" s="13" t="s">
        <v>28</v>
      </c>
      <c r="H340" s="13" t="s">
        <v>29</v>
      </c>
      <c r="I340" s="13">
        <v>3</v>
      </c>
      <c r="J340" s="13">
        <v>2</v>
      </c>
      <c r="K340" s="13">
        <v>2</v>
      </c>
      <c r="L340" s="13">
        <v>2</v>
      </c>
      <c r="M340" s="13" t="s">
        <v>30</v>
      </c>
      <c r="N340" s="13">
        <v>1</v>
      </c>
      <c r="O340" s="13" t="s">
        <v>1048</v>
      </c>
      <c r="P340" s="13" t="s">
        <v>32</v>
      </c>
      <c r="Q340" s="13" t="s">
        <v>28</v>
      </c>
      <c r="R340" s="13" t="s">
        <v>28</v>
      </c>
      <c r="S340" s="13" t="s">
        <v>28</v>
      </c>
      <c r="T340" s="13" t="s">
        <v>33</v>
      </c>
      <c r="U340" s="13" t="s">
        <v>28</v>
      </c>
      <c r="V340" s="15">
        <v>0.18766066838046272</v>
      </c>
      <c r="W340" s="16" t="s">
        <v>34</v>
      </c>
      <c r="X340" s="13" t="s">
        <v>28</v>
      </c>
      <c r="Y340" s="13" t="s">
        <v>83</v>
      </c>
    </row>
    <row r="341" spans="1:25" ht="15" x14ac:dyDescent="0.25">
      <c r="A341" s="71" t="s">
        <v>1049</v>
      </c>
      <c r="B341" s="72" t="s">
        <v>1050</v>
      </c>
      <c r="C341" s="72"/>
      <c r="D341" s="13" t="s">
        <v>34</v>
      </c>
      <c r="E341" s="14">
        <v>9112435.0167131461</v>
      </c>
      <c r="F341" s="13" t="s">
        <v>34</v>
      </c>
      <c r="G341" s="13" t="s">
        <v>34</v>
      </c>
      <c r="H341" s="13" t="s">
        <v>38</v>
      </c>
      <c r="I341" s="13">
        <v>3</v>
      </c>
      <c r="J341" s="13">
        <v>2</v>
      </c>
      <c r="K341" s="13">
        <v>2</v>
      </c>
      <c r="L341" s="13">
        <v>2</v>
      </c>
      <c r="M341" s="13" t="s">
        <v>30</v>
      </c>
      <c r="N341" s="13">
        <v>1</v>
      </c>
      <c r="O341" s="13" t="s">
        <v>1051</v>
      </c>
      <c r="P341" s="13" t="s">
        <v>32</v>
      </c>
      <c r="Q341" s="13" t="s">
        <v>34</v>
      </c>
      <c r="R341" s="13" t="s">
        <v>28</v>
      </c>
      <c r="S341" s="13" t="s">
        <v>28</v>
      </c>
      <c r="T341" s="13" t="s">
        <v>34</v>
      </c>
      <c r="U341" s="13" t="s">
        <v>34</v>
      </c>
      <c r="V341" s="15">
        <v>0.17464477055672023</v>
      </c>
      <c r="W341" s="16" t="s">
        <v>34</v>
      </c>
      <c r="X341" s="13" t="s">
        <v>34</v>
      </c>
      <c r="Y341" s="13" t="s">
        <v>35</v>
      </c>
    </row>
    <row r="342" spans="1:25" ht="15" x14ac:dyDescent="0.25">
      <c r="A342" s="71" t="s">
        <v>1052</v>
      </c>
      <c r="B342" s="72" t="s">
        <v>1053</v>
      </c>
      <c r="C342" s="72" t="s">
        <v>1054</v>
      </c>
      <c r="D342" s="13" t="s">
        <v>28</v>
      </c>
      <c r="E342" s="14">
        <v>12527593.243538266</v>
      </c>
      <c r="F342" s="13" t="s">
        <v>34</v>
      </c>
      <c r="G342" s="13" t="s">
        <v>28</v>
      </c>
      <c r="H342" s="13" t="s">
        <v>38</v>
      </c>
      <c r="I342" s="13">
        <v>3</v>
      </c>
      <c r="J342" s="13">
        <v>2</v>
      </c>
      <c r="K342" s="13">
        <v>2</v>
      </c>
      <c r="L342" s="13">
        <v>2</v>
      </c>
      <c r="M342" s="13" t="s">
        <v>32</v>
      </c>
      <c r="N342" s="13">
        <v>2</v>
      </c>
      <c r="O342" s="13" t="s">
        <v>171</v>
      </c>
      <c r="P342" s="13" t="s">
        <v>32</v>
      </c>
      <c r="Q342" s="13" t="s">
        <v>28</v>
      </c>
      <c r="R342" s="13" t="s">
        <v>28</v>
      </c>
      <c r="S342" s="13" t="s">
        <v>28</v>
      </c>
      <c r="T342" s="13" t="s">
        <v>34</v>
      </c>
      <c r="U342" s="13" t="s">
        <v>34</v>
      </c>
      <c r="V342" s="15">
        <v>0.21067573251086499</v>
      </c>
      <c r="W342" s="16" t="s">
        <v>34</v>
      </c>
      <c r="X342" s="13" t="s">
        <v>52</v>
      </c>
      <c r="Y342" s="13" t="s">
        <v>35</v>
      </c>
    </row>
    <row r="343" spans="1:25" ht="15" x14ac:dyDescent="0.25">
      <c r="A343" s="71" t="s">
        <v>1055</v>
      </c>
      <c r="B343" s="72" t="s">
        <v>1056</v>
      </c>
      <c r="C343" s="72" t="s">
        <v>1057</v>
      </c>
      <c r="D343" s="13" t="s">
        <v>34</v>
      </c>
      <c r="E343" s="14">
        <v>3797518.0711355847</v>
      </c>
      <c r="F343" s="13" t="s">
        <v>34</v>
      </c>
      <c r="G343" s="13" t="s">
        <v>34</v>
      </c>
      <c r="H343" s="13" t="s">
        <v>131</v>
      </c>
      <c r="I343" s="13">
        <v>3</v>
      </c>
      <c r="J343" s="13">
        <v>1</v>
      </c>
      <c r="K343" s="13">
        <v>2</v>
      </c>
      <c r="L343" s="13">
        <v>2</v>
      </c>
      <c r="M343" s="13" t="s">
        <v>30</v>
      </c>
      <c r="N343" s="13">
        <v>1</v>
      </c>
      <c r="O343" s="13" t="s">
        <v>68</v>
      </c>
      <c r="P343" s="13" t="s">
        <v>32</v>
      </c>
      <c r="Q343" s="13" t="s">
        <v>34</v>
      </c>
      <c r="R343" s="13" t="s">
        <v>34</v>
      </c>
      <c r="S343" s="13" t="s">
        <v>28</v>
      </c>
      <c r="T343" s="13" t="s">
        <v>34</v>
      </c>
      <c r="U343" s="13" t="s">
        <v>34</v>
      </c>
      <c r="V343" s="15">
        <v>0.51084430673896208</v>
      </c>
      <c r="W343" s="16" t="s">
        <v>34</v>
      </c>
      <c r="X343" s="13" t="s">
        <v>34</v>
      </c>
      <c r="Y343" s="13" t="s">
        <v>83</v>
      </c>
    </row>
    <row r="344" spans="1:25" ht="15" x14ac:dyDescent="0.25">
      <c r="A344" s="71" t="s">
        <v>1058</v>
      </c>
      <c r="B344" s="72" t="s">
        <v>1059</v>
      </c>
      <c r="C344" s="72" t="s">
        <v>1059</v>
      </c>
      <c r="D344" s="13" t="s">
        <v>28</v>
      </c>
      <c r="E344" s="14">
        <v>977754.44965021522</v>
      </c>
      <c r="F344" s="13" t="s">
        <v>28</v>
      </c>
      <c r="G344" s="13" t="s">
        <v>28</v>
      </c>
      <c r="H344" s="13" t="s">
        <v>29</v>
      </c>
      <c r="I344" s="13">
        <v>3</v>
      </c>
      <c r="J344" s="13">
        <v>2</v>
      </c>
      <c r="K344" s="13">
        <v>2</v>
      </c>
      <c r="L344" s="13">
        <v>2</v>
      </c>
      <c r="M344" s="13" t="s">
        <v>30</v>
      </c>
      <c r="N344" s="13">
        <v>1</v>
      </c>
      <c r="O344" s="13" t="s">
        <v>1060</v>
      </c>
      <c r="P344" s="13" t="s">
        <v>32</v>
      </c>
      <c r="Q344" s="13" t="s">
        <v>28</v>
      </c>
      <c r="R344" s="13" t="s">
        <v>34</v>
      </c>
      <c r="S344" s="13" t="s">
        <v>28</v>
      </c>
      <c r="T344" s="13" t="s">
        <v>33</v>
      </c>
      <c r="U344" s="13" t="s">
        <v>34</v>
      </c>
      <c r="V344" s="15">
        <v>0.11547619047619048</v>
      </c>
      <c r="W344" s="16" t="s">
        <v>34</v>
      </c>
      <c r="X344" s="13" t="s">
        <v>34</v>
      </c>
      <c r="Y344" s="13" t="s">
        <v>35</v>
      </c>
    </row>
    <row r="345" spans="1:25" ht="15" x14ac:dyDescent="0.25">
      <c r="A345" s="71" t="s">
        <v>1061</v>
      </c>
      <c r="B345" s="72" t="s">
        <v>1062</v>
      </c>
      <c r="C345" s="72"/>
      <c r="D345" s="13" t="s">
        <v>28</v>
      </c>
      <c r="E345" s="14">
        <v>1100735.0813624565</v>
      </c>
      <c r="F345" s="13" t="s">
        <v>28</v>
      </c>
      <c r="G345" s="13" t="s">
        <v>28</v>
      </c>
      <c r="H345" s="13" t="s">
        <v>38</v>
      </c>
      <c r="I345" s="13">
        <v>3</v>
      </c>
      <c r="J345" s="13">
        <v>2</v>
      </c>
      <c r="K345" s="13">
        <v>2</v>
      </c>
      <c r="L345" s="13">
        <v>2</v>
      </c>
      <c r="M345" s="13" t="s">
        <v>30</v>
      </c>
      <c r="N345" s="13">
        <v>1</v>
      </c>
      <c r="O345" s="13" t="s">
        <v>47</v>
      </c>
      <c r="P345" s="13" t="s">
        <v>32</v>
      </c>
      <c r="Q345" s="13" t="s">
        <v>28</v>
      </c>
      <c r="R345" s="13" t="s">
        <v>28</v>
      </c>
      <c r="S345" s="13" t="s">
        <v>28</v>
      </c>
      <c r="T345" s="13" t="s">
        <v>33</v>
      </c>
      <c r="U345" s="13" t="s">
        <v>28</v>
      </c>
      <c r="V345" s="15">
        <v>4.9037605696484202E-2</v>
      </c>
      <c r="W345" s="16" t="s">
        <v>34</v>
      </c>
      <c r="X345" s="13" t="s">
        <v>52</v>
      </c>
      <c r="Y345" s="13" t="s">
        <v>83</v>
      </c>
    </row>
    <row r="346" spans="1:25" ht="15" x14ac:dyDescent="0.25">
      <c r="A346" s="71" t="s">
        <v>1063</v>
      </c>
      <c r="B346" s="72" t="s">
        <v>1064</v>
      </c>
      <c r="C346" s="72"/>
      <c r="D346" s="13" t="s">
        <v>28</v>
      </c>
      <c r="E346" s="14">
        <v>16565986.985519998</v>
      </c>
      <c r="F346" s="13" t="s">
        <v>34</v>
      </c>
      <c r="G346" s="13" t="s">
        <v>55</v>
      </c>
      <c r="H346" s="13" t="s">
        <v>38</v>
      </c>
      <c r="I346" s="13">
        <v>3</v>
      </c>
      <c r="J346" s="13">
        <v>2</v>
      </c>
      <c r="K346" s="13">
        <v>2</v>
      </c>
      <c r="L346" s="13">
        <v>2</v>
      </c>
      <c r="M346" s="13" t="s">
        <v>32</v>
      </c>
      <c r="N346" s="13">
        <v>2</v>
      </c>
      <c r="O346" s="13" t="s">
        <v>42</v>
      </c>
      <c r="P346" s="13" t="s">
        <v>32</v>
      </c>
      <c r="Q346" s="13" t="s">
        <v>28</v>
      </c>
      <c r="R346" s="13" t="s">
        <v>28</v>
      </c>
      <c r="S346" s="13" t="s">
        <v>28</v>
      </c>
      <c r="T346" s="13" t="s">
        <v>34</v>
      </c>
      <c r="U346" s="13" t="s">
        <v>34</v>
      </c>
      <c r="V346" s="15">
        <v>0.14832943565200052</v>
      </c>
      <c r="W346" s="16" t="s">
        <v>34</v>
      </c>
      <c r="X346" s="13" t="s">
        <v>34</v>
      </c>
      <c r="Y346" s="13" t="s">
        <v>35</v>
      </c>
    </row>
    <row r="347" spans="1:25" ht="15" x14ac:dyDescent="0.25">
      <c r="A347" s="71" t="s">
        <v>1065</v>
      </c>
      <c r="B347" s="72" t="s">
        <v>1066</v>
      </c>
      <c r="C347" s="72"/>
      <c r="D347" s="13" t="s">
        <v>28</v>
      </c>
      <c r="E347" s="14">
        <v>-872417.52408551413</v>
      </c>
      <c r="F347" s="13" t="s">
        <v>28</v>
      </c>
      <c r="G347" s="13" t="s">
        <v>28</v>
      </c>
      <c r="H347" s="13" t="s">
        <v>38</v>
      </c>
      <c r="I347" s="13">
        <v>3</v>
      </c>
      <c r="J347" s="13">
        <v>2</v>
      </c>
      <c r="K347" s="13">
        <v>2</v>
      </c>
      <c r="L347" s="13">
        <v>2</v>
      </c>
      <c r="M347" s="13" t="s">
        <v>32</v>
      </c>
      <c r="N347" s="13">
        <v>2</v>
      </c>
      <c r="O347" s="13" t="s">
        <v>42</v>
      </c>
      <c r="P347" s="13" t="s">
        <v>32</v>
      </c>
      <c r="Q347" s="13" t="s">
        <v>28</v>
      </c>
      <c r="R347" s="13" t="s">
        <v>28</v>
      </c>
      <c r="S347" s="13" t="s">
        <v>28</v>
      </c>
      <c r="T347" s="13" t="s">
        <v>33</v>
      </c>
      <c r="U347" s="13" t="s">
        <v>28</v>
      </c>
      <c r="V347" s="15">
        <v>0.14939100173999503</v>
      </c>
      <c r="W347" s="16" t="s">
        <v>34</v>
      </c>
      <c r="X347" s="13" t="s">
        <v>52</v>
      </c>
      <c r="Y347" s="13" t="s">
        <v>83</v>
      </c>
    </row>
    <row r="348" spans="1:25" ht="15" x14ac:dyDescent="0.25">
      <c r="A348" s="71" t="s">
        <v>1067</v>
      </c>
      <c r="B348" s="72" t="s">
        <v>1068</v>
      </c>
      <c r="C348" s="72"/>
      <c r="D348" s="13" t="s">
        <v>34</v>
      </c>
      <c r="E348" s="14">
        <v>1815618.2506032176</v>
      </c>
      <c r="F348" s="13" t="s">
        <v>34</v>
      </c>
      <c r="G348" s="13" t="s">
        <v>34</v>
      </c>
      <c r="H348" s="13" t="s">
        <v>38</v>
      </c>
      <c r="I348" s="13">
        <v>3</v>
      </c>
      <c r="J348" s="13">
        <v>2</v>
      </c>
      <c r="K348" s="13">
        <v>2</v>
      </c>
      <c r="L348" s="13">
        <v>2</v>
      </c>
      <c r="M348" s="13" t="s">
        <v>30</v>
      </c>
      <c r="N348" s="13">
        <v>1</v>
      </c>
      <c r="O348" s="13" t="s">
        <v>1069</v>
      </c>
      <c r="P348" s="13" t="s">
        <v>32</v>
      </c>
      <c r="Q348" s="13" t="s">
        <v>28</v>
      </c>
      <c r="R348" s="13" t="s">
        <v>34</v>
      </c>
      <c r="S348" s="13" t="s">
        <v>28</v>
      </c>
      <c r="T348" s="13" t="s">
        <v>34</v>
      </c>
      <c r="U348" s="13" t="s">
        <v>34</v>
      </c>
      <c r="V348" s="15">
        <v>0.14441055562922689</v>
      </c>
      <c r="W348" s="16" t="s">
        <v>34</v>
      </c>
      <c r="X348" s="13" t="s">
        <v>34</v>
      </c>
      <c r="Y348" s="13" t="s">
        <v>35</v>
      </c>
    </row>
    <row r="349" spans="1:25" ht="15" x14ac:dyDescent="0.25">
      <c r="A349" s="71" t="s">
        <v>1070</v>
      </c>
      <c r="B349" s="72" t="s">
        <v>1071</v>
      </c>
      <c r="C349" s="72"/>
      <c r="D349" s="13" t="s">
        <v>28</v>
      </c>
      <c r="E349" s="14">
        <v>-2898055.0452111592</v>
      </c>
      <c r="F349" s="13" t="s">
        <v>28</v>
      </c>
      <c r="G349" s="13" t="s">
        <v>28</v>
      </c>
      <c r="H349" s="13" t="s">
        <v>38</v>
      </c>
      <c r="I349" s="13">
        <v>3</v>
      </c>
      <c r="J349" s="13">
        <v>2</v>
      </c>
      <c r="K349" s="13">
        <v>2</v>
      </c>
      <c r="L349" s="13">
        <v>2</v>
      </c>
      <c r="M349" s="13" t="s">
        <v>30</v>
      </c>
      <c r="N349" s="13">
        <v>1</v>
      </c>
      <c r="O349" s="13" t="s">
        <v>1072</v>
      </c>
      <c r="P349" s="13" t="s">
        <v>32</v>
      </c>
      <c r="Q349" s="13" t="s">
        <v>28</v>
      </c>
      <c r="R349" s="13" t="s">
        <v>28</v>
      </c>
      <c r="S349" s="13" t="s">
        <v>28</v>
      </c>
      <c r="T349" s="13" t="s">
        <v>33</v>
      </c>
      <c r="U349" s="13" t="s">
        <v>34</v>
      </c>
      <c r="V349" s="15">
        <v>0.14336351212845919</v>
      </c>
      <c r="W349" s="16" t="s">
        <v>34</v>
      </c>
      <c r="X349" s="13" t="s">
        <v>34</v>
      </c>
      <c r="Y349" s="13" t="s">
        <v>35</v>
      </c>
    </row>
    <row r="350" spans="1:25" ht="15" x14ac:dyDescent="0.25">
      <c r="A350" s="71" t="s">
        <v>1073</v>
      </c>
      <c r="B350" s="72" t="s">
        <v>1074</v>
      </c>
      <c r="C350" s="72" t="s">
        <v>1075</v>
      </c>
      <c r="D350" s="13" t="s">
        <v>34</v>
      </c>
      <c r="E350" s="14">
        <v>5474309.1753801219</v>
      </c>
      <c r="F350" s="13" t="s">
        <v>34</v>
      </c>
      <c r="G350" s="13" t="s">
        <v>34</v>
      </c>
      <c r="H350" s="13" t="s">
        <v>38</v>
      </c>
      <c r="I350" s="13">
        <v>3</v>
      </c>
      <c r="J350" s="13">
        <v>2</v>
      </c>
      <c r="K350" s="13">
        <v>2</v>
      </c>
      <c r="L350" s="13">
        <v>2</v>
      </c>
      <c r="M350" s="13" t="s">
        <v>30</v>
      </c>
      <c r="N350" s="13">
        <v>1</v>
      </c>
      <c r="O350" s="13" t="s">
        <v>1076</v>
      </c>
      <c r="P350" s="13" t="s">
        <v>32</v>
      </c>
      <c r="Q350" s="13" t="s">
        <v>28</v>
      </c>
      <c r="R350" s="13" t="s">
        <v>34</v>
      </c>
      <c r="S350" s="13" t="s">
        <v>28</v>
      </c>
      <c r="T350" s="13" t="s">
        <v>34</v>
      </c>
      <c r="U350" s="13" t="s">
        <v>34</v>
      </c>
      <c r="V350" s="15">
        <v>0.19651605879150788</v>
      </c>
      <c r="W350" s="16" t="s">
        <v>34</v>
      </c>
      <c r="X350" s="13" t="s">
        <v>34</v>
      </c>
      <c r="Y350" s="13" t="s">
        <v>35</v>
      </c>
    </row>
    <row r="351" spans="1:25" ht="15" x14ac:dyDescent="0.25">
      <c r="A351" s="71" t="s">
        <v>1077</v>
      </c>
      <c r="B351" s="72" t="s">
        <v>1078</v>
      </c>
      <c r="C351" s="72" t="s">
        <v>1079</v>
      </c>
      <c r="D351" s="13" t="s">
        <v>34</v>
      </c>
      <c r="E351" s="14">
        <v>6738716.8710536845</v>
      </c>
      <c r="F351" s="13" t="s">
        <v>34</v>
      </c>
      <c r="G351" s="13" t="s">
        <v>34</v>
      </c>
      <c r="H351" s="13" t="s">
        <v>38</v>
      </c>
      <c r="I351" s="13">
        <v>3</v>
      </c>
      <c r="J351" s="13">
        <v>2</v>
      </c>
      <c r="K351" s="13">
        <v>2</v>
      </c>
      <c r="L351" s="13">
        <v>2</v>
      </c>
      <c r="M351" s="13" t="s">
        <v>30</v>
      </c>
      <c r="N351" s="13">
        <v>1</v>
      </c>
      <c r="O351" s="13" t="s">
        <v>559</v>
      </c>
      <c r="P351" s="13" t="s">
        <v>32</v>
      </c>
      <c r="Q351" s="13" t="s">
        <v>34</v>
      </c>
      <c r="R351" s="13" t="s">
        <v>34</v>
      </c>
      <c r="S351" s="13" t="s">
        <v>28</v>
      </c>
      <c r="T351" s="13" t="s">
        <v>34</v>
      </c>
      <c r="U351" s="13" t="s">
        <v>34</v>
      </c>
      <c r="V351" s="15">
        <v>0.24270462633451959</v>
      </c>
      <c r="W351" s="16" t="s">
        <v>34</v>
      </c>
      <c r="X351" s="13" t="s">
        <v>34</v>
      </c>
      <c r="Y351" s="13" t="s">
        <v>35</v>
      </c>
    </row>
    <row r="352" spans="1:25" ht="15" x14ac:dyDescent="0.25">
      <c r="A352" s="71" t="s">
        <v>1080</v>
      </c>
      <c r="B352" s="72" t="s">
        <v>1081</v>
      </c>
      <c r="C352" s="72" t="s">
        <v>1082</v>
      </c>
      <c r="D352" s="13" t="s">
        <v>34</v>
      </c>
      <c r="E352" s="14">
        <v>8796251.7206178717</v>
      </c>
      <c r="F352" s="13" t="s">
        <v>34</v>
      </c>
      <c r="G352" s="13" t="s">
        <v>34</v>
      </c>
      <c r="H352" s="102" t="s">
        <v>38</v>
      </c>
      <c r="I352" s="13">
        <v>3</v>
      </c>
      <c r="J352" s="13">
        <v>2</v>
      </c>
      <c r="K352" s="13">
        <v>2</v>
      </c>
      <c r="L352" s="13">
        <v>2</v>
      </c>
      <c r="M352" s="13" t="s">
        <v>30</v>
      </c>
      <c r="N352" s="13">
        <v>1</v>
      </c>
      <c r="O352" s="13" t="s">
        <v>1083</v>
      </c>
      <c r="P352" s="13" t="s">
        <v>32</v>
      </c>
      <c r="Q352" s="13" t="s">
        <v>34</v>
      </c>
      <c r="R352" s="13" t="s">
        <v>28</v>
      </c>
      <c r="S352" s="13" t="s">
        <v>28</v>
      </c>
      <c r="T352" s="13" t="s">
        <v>34</v>
      </c>
      <c r="U352" s="13" t="s">
        <v>34</v>
      </c>
      <c r="V352" s="15">
        <v>0.21575769672172046</v>
      </c>
      <c r="W352" s="16" t="s">
        <v>34</v>
      </c>
      <c r="X352" s="13" t="s">
        <v>34</v>
      </c>
      <c r="Y352" s="13" t="s">
        <v>35</v>
      </c>
    </row>
    <row r="353" spans="1:25" ht="15" x14ac:dyDescent="0.25">
      <c r="A353" s="71" t="s">
        <v>1084</v>
      </c>
      <c r="B353" s="72" t="s">
        <v>1085</v>
      </c>
      <c r="C353" s="72" t="s">
        <v>1086</v>
      </c>
      <c r="D353" s="13" t="s">
        <v>34</v>
      </c>
      <c r="E353" s="14">
        <v>2875922.7918105796</v>
      </c>
      <c r="F353" s="13" t="s">
        <v>34</v>
      </c>
      <c r="G353" s="13" t="s">
        <v>34</v>
      </c>
      <c r="H353" s="102" t="s">
        <v>38</v>
      </c>
      <c r="I353" s="13">
        <v>3</v>
      </c>
      <c r="J353" s="13">
        <v>2</v>
      </c>
      <c r="K353" s="13">
        <v>2</v>
      </c>
      <c r="L353" s="13">
        <v>2</v>
      </c>
      <c r="M353" s="13" t="s">
        <v>30</v>
      </c>
      <c r="N353" s="13">
        <v>1</v>
      </c>
      <c r="O353" s="13" t="s">
        <v>1087</v>
      </c>
      <c r="P353" s="13" t="s">
        <v>32</v>
      </c>
      <c r="Q353" s="13" t="s">
        <v>28</v>
      </c>
      <c r="R353" s="13" t="s">
        <v>34</v>
      </c>
      <c r="S353" s="13" t="s">
        <v>28</v>
      </c>
      <c r="T353" s="13" t="s">
        <v>34</v>
      </c>
      <c r="U353" s="13" t="s">
        <v>34</v>
      </c>
      <c r="V353" s="15">
        <v>0.11539931218952999</v>
      </c>
      <c r="W353" s="16" t="s">
        <v>34</v>
      </c>
      <c r="X353" s="13" t="s">
        <v>34</v>
      </c>
      <c r="Y353" s="13" t="s">
        <v>35</v>
      </c>
    </row>
    <row r="354" spans="1:25" ht="15" x14ac:dyDescent="0.25">
      <c r="A354" s="71" t="s">
        <v>1088</v>
      </c>
      <c r="B354" s="72" t="s">
        <v>1089</v>
      </c>
      <c r="C354" s="72" t="s">
        <v>1089</v>
      </c>
      <c r="D354" s="13" t="s">
        <v>28</v>
      </c>
      <c r="E354" s="14">
        <v>397031.13269379002</v>
      </c>
      <c r="F354" s="13" t="s">
        <v>28</v>
      </c>
      <c r="G354" s="13" t="s">
        <v>28</v>
      </c>
      <c r="H354" s="13" t="s">
        <v>38</v>
      </c>
      <c r="I354" s="13">
        <v>3</v>
      </c>
      <c r="J354" s="13">
        <v>2</v>
      </c>
      <c r="K354" s="13">
        <v>2</v>
      </c>
      <c r="L354" s="13">
        <v>2</v>
      </c>
      <c r="M354" s="13" t="s">
        <v>32</v>
      </c>
      <c r="N354" s="13">
        <v>2</v>
      </c>
      <c r="O354" s="13" t="s">
        <v>100</v>
      </c>
      <c r="P354" s="13" t="s">
        <v>32</v>
      </c>
      <c r="Q354" s="13" t="s">
        <v>28</v>
      </c>
      <c r="R354" s="13" t="s">
        <v>28</v>
      </c>
      <c r="S354" s="13" t="s">
        <v>28</v>
      </c>
      <c r="T354" s="13" t="s">
        <v>33</v>
      </c>
      <c r="U354" s="13" t="s">
        <v>34</v>
      </c>
      <c r="V354" s="15">
        <v>7.5967149340825588E-2</v>
      </c>
      <c r="W354" s="16" t="s">
        <v>34</v>
      </c>
      <c r="X354" s="13" t="s">
        <v>34</v>
      </c>
      <c r="Y354" s="13" t="s">
        <v>35</v>
      </c>
    </row>
    <row r="355" spans="1:25" ht="15" x14ac:dyDescent="0.25">
      <c r="A355" s="71" t="s">
        <v>1090</v>
      </c>
      <c r="B355" s="72" t="s">
        <v>1091</v>
      </c>
      <c r="C355" s="72" t="s">
        <v>1092</v>
      </c>
      <c r="D355" s="13" t="s">
        <v>34</v>
      </c>
      <c r="E355" s="14">
        <v>35746998.17989745</v>
      </c>
      <c r="F355" s="13" t="s">
        <v>34</v>
      </c>
      <c r="G355" s="13" t="s">
        <v>34</v>
      </c>
      <c r="H355" s="13" t="s">
        <v>38</v>
      </c>
      <c r="I355" s="13">
        <v>3</v>
      </c>
      <c r="J355" s="13">
        <v>2</v>
      </c>
      <c r="K355" s="13">
        <v>2</v>
      </c>
      <c r="L355" s="13">
        <v>2</v>
      </c>
      <c r="M355" s="13" t="s">
        <v>30</v>
      </c>
      <c r="N355" s="13">
        <v>1</v>
      </c>
      <c r="O355" s="13" t="s">
        <v>167</v>
      </c>
      <c r="P355" s="13" t="s">
        <v>32</v>
      </c>
      <c r="Q355" s="13" t="s">
        <v>28</v>
      </c>
      <c r="R355" s="13" t="s">
        <v>28</v>
      </c>
      <c r="S355" s="13" t="s">
        <v>34</v>
      </c>
      <c r="T355" s="13" t="s">
        <v>34</v>
      </c>
      <c r="U355" s="13" t="s">
        <v>34</v>
      </c>
      <c r="V355" s="15">
        <v>0.13782039919169001</v>
      </c>
      <c r="W355" s="16" t="s">
        <v>34</v>
      </c>
      <c r="X355" s="13" t="s">
        <v>34</v>
      </c>
      <c r="Y355" s="13" t="s">
        <v>35</v>
      </c>
    </row>
    <row r="356" spans="1:25" ht="15" x14ac:dyDescent="0.25">
      <c r="A356" s="71" t="s">
        <v>1093</v>
      </c>
      <c r="B356" s="72" t="s">
        <v>1094</v>
      </c>
      <c r="C356" s="72" t="s">
        <v>1095</v>
      </c>
      <c r="D356" s="13" t="s">
        <v>28</v>
      </c>
      <c r="E356" s="14">
        <v>1367857.6145076356</v>
      </c>
      <c r="F356" s="13" t="s">
        <v>28</v>
      </c>
      <c r="G356" s="13" t="s">
        <v>55</v>
      </c>
      <c r="H356" s="13" t="s">
        <v>38</v>
      </c>
      <c r="I356" s="13">
        <v>3</v>
      </c>
      <c r="J356" s="13">
        <v>2</v>
      </c>
      <c r="K356" s="13">
        <v>2</v>
      </c>
      <c r="L356" s="13">
        <v>2</v>
      </c>
      <c r="M356" s="13" t="s">
        <v>30</v>
      </c>
      <c r="N356" s="13">
        <v>1</v>
      </c>
      <c r="O356" s="13" t="s">
        <v>145</v>
      </c>
      <c r="P356" s="13" t="s">
        <v>32</v>
      </c>
      <c r="Q356" s="13" t="s">
        <v>28</v>
      </c>
      <c r="R356" s="13" t="s">
        <v>28</v>
      </c>
      <c r="S356" s="13" t="s">
        <v>28</v>
      </c>
      <c r="T356" s="13" t="s">
        <v>33</v>
      </c>
      <c r="U356" s="13" t="s">
        <v>28</v>
      </c>
      <c r="V356" s="15">
        <v>0.15385814497272018</v>
      </c>
      <c r="W356" s="16" t="s">
        <v>34</v>
      </c>
      <c r="X356" s="13" t="s">
        <v>52</v>
      </c>
      <c r="Y356" s="13" t="s">
        <v>83</v>
      </c>
    </row>
    <row r="357" spans="1:25" ht="15" x14ac:dyDescent="0.25">
      <c r="A357" s="71" t="s">
        <v>1096</v>
      </c>
      <c r="B357" s="72" t="s">
        <v>1097</v>
      </c>
      <c r="C357" s="72" t="s">
        <v>1098</v>
      </c>
      <c r="D357" s="13" t="s">
        <v>28</v>
      </c>
      <c r="E357" s="14">
        <v>5442769.9933435107</v>
      </c>
      <c r="F357" s="13" t="s">
        <v>34</v>
      </c>
      <c r="G357" s="13" t="s">
        <v>34</v>
      </c>
      <c r="H357" s="13" t="s">
        <v>38</v>
      </c>
      <c r="I357" s="13">
        <v>3</v>
      </c>
      <c r="J357" s="13">
        <v>2</v>
      </c>
      <c r="K357" s="13">
        <v>2</v>
      </c>
      <c r="L357" s="13">
        <v>2</v>
      </c>
      <c r="M357" s="13" t="s">
        <v>30</v>
      </c>
      <c r="N357" s="13">
        <v>1</v>
      </c>
      <c r="O357" s="13" t="s">
        <v>1099</v>
      </c>
      <c r="P357" s="13" t="s">
        <v>32</v>
      </c>
      <c r="Q357" s="13" t="s">
        <v>28</v>
      </c>
      <c r="R357" s="13" t="s">
        <v>28</v>
      </c>
      <c r="S357" s="13" t="s">
        <v>28</v>
      </c>
      <c r="T357" s="13" t="s">
        <v>34</v>
      </c>
      <c r="U357" s="13" t="s">
        <v>34</v>
      </c>
      <c r="V357" s="15">
        <v>0.12375366568914956</v>
      </c>
      <c r="W357" s="16" t="s">
        <v>34</v>
      </c>
      <c r="X357" s="13" t="s">
        <v>34</v>
      </c>
      <c r="Y357" s="13" t="s">
        <v>35</v>
      </c>
    </row>
    <row r="358" spans="1:25" ht="15" x14ac:dyDescent="0.25">
      <c r="A358" s="71" t="s">
        <v>1100</v>
      </c>
      <c r="B358" s="72" t="s">
        <v>1101</v>
      </c>
      <c r="C358" s="72" t="s">
        <v>1102</v>
      </c>
      <c r="D358" s="13" t="s">
        <v>28</v>
      </c>
      <c r="E358" s="14">
        <v>3626605.4235413615</v>
      </c>
      <c r="F358" s="13" t="s">
        <v>28</v>
      </c>
      <c r="G358" s="13" t="s">
        <v>28</v>
      </c>
      <c r="H358" s="13" t="s">
        <v>38</v>
      </c>
      <c r="I358" s="13">
        <v>3</v>
      </c>
      <c r="J358" s="13">
        <v>2</v>
      </c>
      <c r="K358" s="13">
        <v>2</v>
      </c>
      <c r="L358" s="13">
        <v>2</v>
      </c>
      <c r="M358" s="13" t="s">
        <v>30</v>
      </c>
      <c r="N358" s="13">
        <v>1</v>
      </c>
      <c r="O358" s="13" t="s">
        <v>472</v>
      </c>
      <c r="P358" s="13" t="s">
        <v>32</v>
      </c>
      <c r="Q358" s="13" t="s">
        <v>28</v>
      </c>
      <c r="R358" s="13" t="s">
        <v>28</v>
      </c>
      <c r="S358" s="13" t="s">
        <v>28</v>
      </c>
      <c r="T358" s="13" t="s">
        <v>33</v>
      </c>
      <c r="U358" s="13" t="s">
        <v>34</v>
      </c>
      <c r="V358" s="15">
        <v>0.14356580099212138</v>
      </c>
      <c r="W358" s="16" t="s">
        <v>34</v>
      </c>
      <c r="X358" s="13" t="s">
        <v>34</v>
      </c>
      <c r="Y358" s="13" t="s">
        <v>35</v>
      </c>
    </row>
    <row r="359" spans="1:25" ht="15" x14ac:dyDescent="0.25">
      <c r="A359" s="71" t="s">
        <v>1103</v>
      </c>
      <c r="B359" s="72" t="s">
        <v>1104</v>
      </c>
      <c r="C359" s="72" t="s">
        <v>1105</v>
      </c>
      <c r="D359" s="13" t="s">
        <v>28</v>
      </c>
      <c r="E359" s="14">
        <v>475818.60622336256</v>
      </c>
      <c r="F359" s="13" t="s">
        <v>28</v>
      </c>
      <c r="G359" s="13" t="s">
        <v>28</v>
      </c>
      <c r="H359" s="13" t="s">
        <v>38</v>
      </c>
      <c r="I359" s="13">
        <v>3</v>
      </c>
      <c r="J359" s="13">
        <v>2</v>
      </c>
      <c r="K359" s="13">
        <v>2</v>
      </c>
      <c r="L359" s="13">
        <v>2</v>
      </c>
      <c r="M359" s="13" t="s">
        <v>30</v>
      </c>
      <c r="N359" s="13">
        <v>1</v>
      </c>
      <c r="O359" s="13" t="s">
        <v>167</v>
      </c>
      <c r="P359" s="13" t="s">
        <v>32</v>
      </c>
      <c r="Q359" s="13" t="s">
        <v>28</v>
      </c>
      <c r="R359" s="13" t="s">
        <v>28</v>
      </c>
      <c r="S359" s="13" t="s">
        <v>28</v>
      </c>
      <c r="T359" s="13" t="s">
        <v>33</v>
      </c>
      <c r="U359" s="13" t="s">
        <v>28</v>
      </c>
      <c r="V359" s="15">
        <v>0.10067443286327407</v>
      </c>
      <c r="W359" s="16" t="s">
        <v>34</v>
      </c>
      <c r="X359" s="13" t="s">
        <v>28</v>
      </c>
      <c r="Y359" s="13" t="s">
        <v>83</v>
      </c>
    </row>
    <row r="360" spans="1:25" ht="15" x14ac:dyDescent="0.25">
      <c r="A360" s="71" t="s">
        <v>1106</v>
      </c>
      <c r="B360" s="72" t="s">
        <v>1107</v>
      </c>
      <c r="C360" s="72" t="s">
        <v>1108</v>
      </c>
      <c r="D360" s="13" t="s">
        <v>28</v>
      </c>
      <c r="E360" s="14">
        <v>-129442.29186806388</v>
      </c>
      <c r="F360" s="13" t="s">
        <v>28</v>
      </c>
      <c r="G360" s="13" t="s">
        <v>28</v>
      </c>
      <c r="H360" s="13" t="s">
        <v>38</v>
      </c>
      <c r="I360" s="13">
        <v>3</v>
      </c>
      <c r="J360" s="13">
        <v>2</v>
      </c>
      <c r="K360" s="13">
        <v>2</v>
      </c>
      <c r="L360" s="13">
        <v>2</v>
      </c>
      <c r="M360" s="13" t="s">
        <v>30</v>
      </c>
      <c r="N360" s="13">
        <v>1</v>
      </c>
      <c r="O360" s="13" t="s">
        <v>167</v>
      </c>
      <c r="P360" s="13" t="s">
        <v>32</v>
      </c>
      <c r="Q360" s="13" t="s">
        <v>28</v>
      </c>
      <c r="R360" s="13" t="s">
        <v>28</v>
      </c>
      <c r="S360" s="13" t="s">
        <v>28</v>
      </c>
      <c r="T360" s="13" t="s">
        <v>33</v>
      </c>
      <c r="U360" s="13" t="s">
        <v>28</v>
      </c>
      <c r="V360" s="15">
        <v>2.5512337933918862E-2</v>
      </c>
      <c r="W360" s="16" t="s">
        <v>28</v>
      </c>
      <c r="X360" s="13" t="s">
        <v>28</v>
      </c>
      <c r="Y360" s="13" t="s">
        <v>83</v>
      </c>
    </row>
    <row r="361" spans="1:25" ht="15" x14ac:dyDescent="0.25">
      <c r="A361" s="71" t="s">
        <v>1109</v>
      </c>
      <c r="B361" s="72" t="s">
        <v>1110</v>
      </c>
      <c r="C361" s="72"/>
      <c r="D361" s="13" t="s">
        <v>34</v>
      </c>
      <c r="E361" s="14">
        <v>2923589.0265024947</v>
      </c>
      <c r="F361" s="13" t="s">
        <v>34</v>
      </c>
      <c r="G361" s="13" t="s">
        <v>55</v>
      </c>
      <c r="H361" s="13" t="s">
        <v>131</v>
      </c>
      <c r="I361" s="13">
        <v>3</v>
      </c>
      <c r="J361" s="13">
        <v>1</v>
      </c>
      <c r="K361" s="13">
        <v>2</v>
      </c>
      <c r="L361" s="13">
        <v>2</v>
      </c>
      <c r="M361" s="13" t="s">
        <v>30</v>
      </c>
      <c r="N361" s="13">
        <v>1</v>
      </c>
      <c r="O361" s="13" t="s">
        <v>47</v>
      </c>
      <c r="P361" s="13" t="s">
        <v>32</v>
      </c>
      <c r="Q361" s="13" t="s">
        <v>34</v>
      </c>
      <c r="R361" s="13" t="s">
        <v>34</v>
      </c>
      <c r="S361" s="13" t="s">
        <v>28</v>
      </c>
      <c r="T361" s="13" t="s">
        <v>34</v>
      </c>
      <c r="U361" s="13" t="s">
        <v>34</v>
      </c>
      <c r="V361" s="15">
        <v>0.29647462053207119</v>
      </c>
      <c r="W361" s="16" t="s">
        <v>34</v>
      </c>
      <c r="X361" s="13" t="s">
        <v>28</v>
      </c>
      <c r="Y361" s="13" t="s">
        <v>83</v>
      </c>
    </row>
    <row r="362" spans="1:25" ht="15" x14ac:dyDescent="0.25">
      <c r="A362" s="71" t="s">
        <v>1111</v>
      </c>
      <c r="B362" s="72" t="s">
        <v>1112</v>
      </c>
      <c r="C362" s="72" t="s">
        <v>1113</v>
      </c>
      <c r="D362" s="13" t="s">
        <v>34</v>
      </c>
      <c r="E362" s="14">
        <v>11299124.467542537</v>
      </c>
      <c r="F362" s="13" t="s">
        <v>34</v>
      </c>
      <c r="G362" s="13" t="s">
        <v>28</v>
      </c>
      <c r="H362" s="13" t="s">
        <v>38</v>
      </c>
      <c r="I362" s="13">
        <v>3</v>
      </c>
      <c r="J362" s="13">
        <v>2</v>
      </c>
      <c r="K362" s="13">
        <v>2</v>
      </c>
      <c r="L362" s="13">
        <v>2</v>
      </c>
      <c r="M362" s="13" t="s">
        <v>32</v>
      </c>
      <c r="N362" s="13">
        <v>2</v>
      </c>
      <c r="O362" s="13" t="s">
        <v>59</v>
      </c>
      <c r="P362" s="13" t="s">
        <v>32</v>
      </c>
      <c r="Q362" s="13" t="s">
        <v>34</v>
      </c>
      <c r="R362" s="13" t="s">
        <v>28</v>
      </c>
      <c r="S362" s="13" t="s">
        <v>28</v>
      </c>
      <c r="T362" s="13" t="s">
        <v>34</v>
      </c>
      <c r="U362" s="13" t="s">
        <v>34</v>
      </c>
      <c r="V362" s="15">
        <v>0.31370060823524265</v>
      </c>
      <c r="W362" s="16" t="s">
        <v>34</v>
      </c>
      <c r="X362" s="13" t="s">
        <v>34</v>
      </c>
      <c r="Y362" s="13" t="s">
        <v>34</v>
      </c>
    </row>
    <row r="363" spans="1:25" ht="15" x14ac:dyDescent="0.25">
      <c r="A363" s="71" t="s">
        <v>1114</v>
      </c>
      <c r="B363" s="72" t="s">
        <v>1115</v>
      </c>
      <c r="C363" s="72" t="s">
        <v>1116</v>
      </c>
      <c r="D363" s="13" t="s">
        <v>28</v>
      </c>
      <c r="E363" s="14">
        <v>68807.563777040574</v>
      </c>
      <c r="F363" s="13" t="s">
        <v>28</v>
      </c>
      <c r="G363" s="13" t="s">
        <v>28</v>
      </c>
      <c r="H363" s="13" t="s">
        <v>38</v>
      </c>
      <c r="I363" s="13">
        <v>3</v>
      </c>
      <c r="J363" s="13">
        <v>2</v>
      </c>
      <c r="K363" s="13">
        <v>2</v>
      </c>
      <c r="L363" s="13">
        <v>2</v>
      </c>
      <c r="M363" s="13" t="s">
        <v>30</v>
      </c>
      <c r="N363" s="13">
        <v>1</v>
      </c>
      <c r="O363" s="13" t="s">
        <v>1117</v>
      </c>
      <c r="P363" s="13" t="s">
        <v>32</v>
      </c>
      <c r="Q363" s="13" t="s">
        <v>28</v>
      </c>
      <c r="R363" s="13" t="s">
        <v>28</v>
      </c>
      <c r="S363" s="13" t="s">
        <v>28</v>
      </c>
      <c r="T363" s="13" t="s">
        <v>33</v>
      </c>
      <c r="U363" s="13" t="s">
        <v>28</v>
      </c>
      <c r="V363" s="15">
        <v>6.0563380281690143E-2</v>
      </c>
      <c r="W363" s="16" t="s">
        <v>34</v>
      </c>
      <c r="X363" s="13" t="s">
        <v>52</v>
      </c>
      <c r="Y363" s="13" t="s">
        <v>83</v>
      </c>
    </row>
    <row r="364" spans="1:25" ht="15" x14ac:dyDescent="0.25">
      <c r="A364" s="71" t="s">
        <v>1118</v>
      </c>
      <c r="B364" s="72" t="s">
        <v>1119</v>
      </c>
      <c r="C364" s="72" t="s">
        <v>1120</v>
      </c>
      <c r="D364" s="13" t="s">
        <v>28</v>
      </c>
      <c r="E364" s="14">
        <v>295225.71982805815</v>
      </c>
      <c r="F364" s="13" t="s">
        <v>28</v>
      </c>
      <c r="G364" s="13" t="s">
        <v>28</v>
      </c>
      <c r="H364" s="13" t="s">
        <v>38</v>
      </c>
      <c r="I364" s="13">
        <v>3</v>
      </c>
      <c r="J364" s="13">
        <v>2</v>
      </c>
      <c r="K364" s="13">
        <v>2</v>
      </c>
      <c r="L364" s="13">
        <v>2</v>
      </c>
      <c r="M364" s="13" t="s">
        <v>32</v>
      </c>
      <c r="N364" s="13">
        <v>2</v>
      </c>
      <c r="O364" s="13" t="s">
        <v>134</v>
      </c>
      <c r="P364" s="13" t="s">
        <v>32</v>
      </c>
      <c r="Q364" s="13" t="s">
        <v>28</v>
      </c>
      <c r="R364" s="13" t="s">
        <v>28</v>
      </c>
      <c r="S364" s="13" t="s">
        <v>28</v>
      </c>
      <c r="T364" s="13" t="s">
        <v>33</v>
      </c>
      <c r="U364" s="13" t="s">
        <v>28</v>
      </c>
      <c r="V364" s="15">
        <v>4.8089038219235616E-2</v>
      </c>
      <c r="W364" s="16" t="s">
        <v>34</v>
      </c>
      <c r="X364" s="13" t="s">
        <v>52</v>
      </c>
      <c r="Y364" s="13" t="s">
        <v>83</v>
      </c>
    </row>
    <row r="365" spans="1:25" ht="15" x14ac:dyDescent="0.25">
      <c r="A365" s="71" t="s">
        <v>1121</v>
      </c>
      <c r="B365" s="72" t="s">
        <v>1122</v>
      </c>
      <c r="C365" s="72" t="s">
        <v>1123</v>
      </c>
      <c r="D365" s="13" t="s">
        <v>28</v>
      </c>
      <c r="E365" s="14">
        <v>3405352.901151841</v>
      </c>
      <c r="F365" s="13" t="s">
        <v>34</v>
      </c>
      <c r="G365" s="13" t="s">
        <v>34</v>
      </c>
      <c r="H365" s="13" t="s">
        <v>38</v>
      </c>
      <c r="I365" s="13">
        <v>3</v>
      </c>
      <c r="J365" s="13">
        <v>2</v>
      </c>
      <c r="K365" s="13">
        <v>2</v>
      </c>
      <c r="L365" s="13">
        <v>2</v>
      </c>
      <c r="M365" s="13" t="s">
        <v>30</v>
      </c>
      <c r="N365" s="13">
        <v>1</v>
      </c>
      <c r="O365" s="13" t="s">
        <v>376</v>
      </c>
      <c r="P365" s="13" t="s">
        <v>32</v>
      </c>
      <c r="Q365" s="13" t="s">
        <v>28</v>
      </c>
      <c r="R365" s="13" t="s">
        <v>28</v>
      </c>
      <c r="S365" s="13" t="s">
        <v>28</v>
      </c>
      <c r="T365" s="13" t="s">
        <v>34</v>
      </c>
      <c r="U365" s="13" t="s">
        <v>34</v>
      </c>
      <c r="V365" s="15">
        <v>0.14723218862121989</v>
      </c>
      <c r="W365" s="16" t="s">
        <v>34</v>
      </c>
      <c r="X365" s="13" t="s">
        <v>34</v>
      </c>
      <c r="Y365" s="13" t="s">
        <v>35</v>
      </c>
    </row>
    <row r="366" spans="1:25" ht="15" x14ac:dyDescent="0.25">
      <c r="A366" s="71" t="s">
        <v>1124</v>
      </c>
      <c r="B366" s="72" t="s">
        <v>1125</v>
      </c>
      <c r="C366" s="72" t="s">
        <v>1126</v>
      </c>
      <c r="D366" s="13" t="s">
        <v>34</v>
      </c>
      <c r="E366" s="14">
        <v>1646459.0241073098</v>
      </c>
      <c r="F366" s="13" t="s">
        <v>34</v>
      </c>
      <c r="G366" s="13" t="s">
        <v>34</v>
      </c>
      <c r="H366" s="13" t="s">
        <v>29</v>
      </c>
      <c r="I366" s="13">
        <v>3</v>
      </c>
      <c r="J366" s="13">
        <v>2</v>
      </c>
      <c r="K366" s="13">
        <v>2</v>
      </c>
      <c r="L366" s="13">
        <v>2</v>
      </c>
      <c r="M366" s="13" t="s">
        <v>30</v>
      </c>
      <c r="N366" s="13">
        <v>1</v>
      </c>
      <c r="O366" s="13" t="s">
        <v>1127</v>
      </c>
      <c r="P366" s="13" t="s">
        <v>32</v>
      </c>
      <c r="Q366" s="13" t="s">
        <v>34</v>
      </c>
      <c r="R366" s="13" t="s">
        <v>34</v>
      </c>
      <c r="S366" s="13" t="s">
        <v>28</v>
      </c>
      <c r="T366" s="13" t="s">
        <v>34</v>
      </c>
      <c r="U366" s="13" t="s">
        <v>34</v>
      </c>
      <c r="V366" s="15">
        <v>0.24828017510944339</v>
      </c>
      <c r="W366" s="16" t="s">
        <v>34</v>
      </c>
      <c r="X366" s="13" t="s">
        <v>34</v>
      </c>
      <c r="Y366" s="13" t="s">
        <v>35</v>
      </c>
    </row>
    <row r="367" spans="1:25" ht="15" x14ac:dyDescent="0.25">
      <c r="A367" s="71" t="s">
        <v>1128</v>
      </c>
      <c r="B367" s="72" t="s">
        <v>1129</v>
      </c>
      <c r="C367" s="72" t="s">
        <v>1130</v>
      </c>
      <c r="D367" s="13" t="s">
        <v>28</v>
      </c>
      <c r="E367" s="14">
        <v>379082.43880867067</v>
      </c>
      <c r="F367" s="13" t="s">
        <v>28</v>
      </c>
      <c r="G367" s="13" t="s">
        <v>28</v>
      </c>
      <c r="H367" s="13" t="s">
        <v>29</v>
      </c>
      <c r="I367" s="13">
        <v>3</v>
      </c>
      <c r="J367" s="13">
        <v>2</v>
      </c>
      <c r="K367" s="13">
        <v>2</v>
      </c>
      <c r="L367" s="13">
        <v>2</v>
      </c>
      <c r="M367" s="13" t="s">
        <v>30</v>
      </c>
      <c r="N367" s="13">
        <v>1</v>
      </c>
      <c r="O367" s="13" t="s">
        <v>1131</v>
      </c>
      <c r="P367" s="13" t="s">
        <v>32</v>
      </c>
      <c r="Q367" s="13" t="s">
        <v>28</v>
      </c>
      <c r="R367" s="13" t="s">
        <v>28</v>
      </c>
      <c r="S367" s="13" t="s">
        <v>28</v>
      </c>
      <c r="T367" s="13" t="s">
        <v>33</v>
      </c>
      <c r="U367" s="13" t="s">
        <v>28</v>
      </c>
      <c r="V367" s="15">
        <v>6.9529652351738247E-2</v>
      </c>
      <c r="W367" s="16" t="s">
        <v>34</v>
      </c>
      <c r="X367" s="13" t="s">
        <v>52</v>
      </c>
      <c r="Y367" s="13" t="s">
        <v>83</v>
      </c>
    </row>
    <row r="368" spans="1:25" ht="15" x14ac:dyDescent="0.25">
      <c r="A368" s="71" t="s">
        <v>1132</v>
      </c>
      <c r="B368" s="72" t="s">
        <v>1133</v>
      </c>
      <c r="C368" s="72"/>
      <c r="D368" s="13" t="s">
        <v>34</v>
      </c>
      <c r="E368" s="14">
        <v>7765596.4491742253</v>
      </c>
      <c r="F368" s="13" t="s">
        <v>34</v>
      </c>
      <c r="G368" s="13" t="s">
        <v>28</v>
      </c>
      <c r="H368" s="13" t="s">
        <v>38</v>
      </c>
      <c r="I368" s="13">
        <v>3</v>
      </c>
      <c r="J368" s="13">
        <v>2</v>
      </c>
      <c r="K368" s="13">
        <v>2</v>
      </c>
      <c r="L368" s="13">
        <v>2</v>
      </c>
      <c r="M368" s="13" t="s">
        <v>30</v>
      </c>
      <c r="N368" s="13">
        <v>1</v>
      </c>
      <c r="O368" s="13" t="s">
        <v>689</v>
      </c>
      <c r="P368" s="13" t="s">
        <v>32</v>
      </c>
      <c r="Q368" s="13" t="s">
        <v>34</v>
      </c>
      <c r="R368" s="13" t="s">
        <v>34</v>
      </c>
      <c r="S368" s="13" t="s">
        <v>28</v>
      </c>
      <c r="T368" s="13" t="s">
        <v>34</v>
      </c>
      <c r="U368" s="13" t="s">
        <v>34</v>
      </c>
      <c r="V368" s="15">
        <v>0.18276296451816082</v>
      </c>
      <c r="W368" s="16" t="s">
        <v>34</v>
      </c>
      <c r="X368" s="13" t="s">
        <v>34</v>
      </c>
      <c r="Y368" s="13" t="s">
        <v>35</v>
      </c>
    </row>
    <row r="369" spans="1:25" ht="15" x14ac:dyDescent="0.25">
      <c r="A369" s="71" t="s">
        <v>1134</v>
      </c>
      <c r="B369" s="72" t="s">
        <v>1135</v>
      </c>
      <c r="C369" s="72"/>
      <c r="D369" s="13" t="s">
        <v>34</v>
      </c>
      <c r="E369" s="14">
        <v>1224641.51129968</v>
      </c>
      <c r="F369" s="13" t="s">
        <v>34</v>
      </c>
      <c r="G369" s="13" t="s">
        <v>55</v>
      </c>
      <c r="H369" s="13" t="s">
        <v>131</v>
      </c>
      <c r="I369" s="13">
        <v>3</v>
      </c>
      <c r="J369" s="13">
        <v>1</v>
      </c>
      <c r="K369" s="13">
        <v>2</v>
      </c>
      <c r="L369" s="13">
        <v>2</v>
      </c>
      <c r="M369" s="13" t="s">
        <v>32</v>
      </c>
      <c r="N369" s="13">
        <v>2</v>
      </c>
      <c r="O369" s="13" t="s">
        <v>71</v>
      </c>
      <c r="P369" s="13" t="s">
        <v>32</v>
      </c>
      <c r="Q369" s="13" t="s">
        <v>34</v>
      </c>
      <c r="R369" s="13" t="s">
        <v>34</v>
      </c>
      <c r="S369" s="13" t="s">
        <v>28</v>
      </c>
      <c r="T369" s="13" t="s">
        <v>34</v>
      </c>
      <c r="U369" s="13" t="s">
        <v>34</v>
      </c>
      <c r="V369" s="15">
        <v>0.47330689444783403</v>
      </c>
      <c r="W369" s="16" t="s">
        <v>34</v>
      </c>
      <c r="X369" s="13" t="s">
        <v>28</v>
      </c>
      <c r="Y369" s="13" t="s">
        <v>83</v>
      </c>
    </row>
    <row r="370" spans="1:25" ht="15" x14ac:dyDescent="0.25">
      <c r="A370" s="71" t="s">
        <v>1136</v>
      </c>
      <c r="B370" s="72" t="s">
        <v>1119</v>
      </c>
      <c r="C370" s="72" t="s">
        <v>1137</v>
      </c>
      <c r="D370" s="13" t="s">
        <v>28</v>
      </c>
      <c r="E370" s="14">
        <v>877608.88653922477</v>
      </c>
      <c r="F370" s="13" t="s">
        <v>28</v>
      </c>
      <c r="G370" s="13" t="s">
        <v>28</v>
      </c>
      <c r="H370" s="13" t="s">
        <v>38</v>
      </c>
      <c r="I370" s="13">
        <v>3</v>
      </c>
      <c r="J370" s="13">
        <v>2</v>
      </c>
      <c r="K370" s="13">
        <v>2</v>
      </c>
      <c r="L370" s="13">
        <v>2</v>
      </c>
      <c r="M370" s="13" t="s">
        <v>30</v>
      </c>
      <c r="N370" s="13">
        <v>1</v>
      </c>
      <c r="O370" s="13" t="s">
        <v>773</v>
      </c>
      <c r="P370" s="13" t="s">
        <v>32</v>
      </c>
      <c r="Q370" s="13" t="s">
        <v>28</v>
      </c>
      <c r="R370" s="13" t="s">
        <v>28</v>
      </c>
      <c r="S370" s="13" t="s">
        <v>28</v>
      </c>
      <c r="T370" s="13" t="s">
        <v>33</v>
      </c>
      <c r="U370" s="13" t="s">
        <v>28</v>
      </c>
      <c r="V370" s="15">
        <v>6.5335753176043551E-2</v>
      </c>
      <c r="W370" s="16" t="s">
        <v>34</v>
      </c>
      <c r="X370" s="13" t="s">
        <v>52</v>
      </c>
      <c r="Y370" s="13" t="s">
        <v>83</v>
      </c>
    </row>
    <row r="371" spans="1:25" ht="15" x14ac:dyDescent="0.25">
      <c r="A371" s="71" t="s">
        <v>1138</v>
      </c>
      <c r="B371" s="72" t="s">
        <v>1139</v>
      </c>
      <c r="C371" s="72" t="s">
        <v>1140</v>
      </c>
      <c r="D371" s="13" t="s">
        <v>34</v>
      </c>
      <c r="E371" s="14">
        <v>1574317.5021378372</v>
      </c>
      <c r="F371" s="13" t="s">
        <v>34</v>
      </c>
      <c r="G371" s="13" t="s">
        <v>55</v>
      </c>
      <c r="H371" s="13" t="s">
        <v>131</v>
      </c>
      <c r="I371" s="13">
        <v>3</v>
      </c>
      <c r="J371" s="13">
        <v>1</v>
      </c>
      <c r="K371" s="13">
        <v>2</v>
      </c>
      <c r="L371" s="13">
        <v>2</v>
      </c>
      <c r="M371" s="13" t="s">
        <v>32</v>
      </c>
      <c r="N371" s="13">
        <v>2</v>
      </c>
      <c r="O371" s="13" t="s">
        <v>59</v>
      </c>
      <c r="P371" s="13" t="s">
        <v>32</v>
      </c>
      <c r="Q371" s="13" t="s">
        <v>34</v>
      </c>
      <c r="R371" s="13" t="s">
        <v>34</v>
      </c>
      <c r="S371" s="13" t="s">
        <v>28</v>
      </c>
      <c r="T371" s="13" t="s">
        <v>34</v>
      </c>
      <c r="U371" s="13" t="s">
        <v>34</v>
      </c>
      <c r="V371" s="15">
        <v>0.37701572765279712</v>
      </c>
      <c r="W371" s="16" t="s">
        <v>34</v>
      </c>
      <c r="X371" s="13" t="s">
        <v>28</v>
      </c>
      <c r="Y371" s="13" t="s">
        <v>83</v>
      </c>
    </row>
    <row r="372" spans="1:25" ht="15" x14ac:dyDescent="0.25">
      <c r="A372" s="71" t="s">
        <v>1141</v>
      </c>
      <c r="B372" s="72" t="s">
        <v>1142</v>
      </c>
      <c r="C372" s="72"/>
      <c r="D372" s="13" t="s">
        <v>34</v>
      </c>
      <c r="E372" s="14">
        <v>33022949.705251038</v>
      </c>
      <c r="F372" s="13" t="s">
        <v>34</v>
      </c>
      <c r="G372" s="13" t="s">
        <v>34</v>
      </c>
      <c r="H372" s="13" t="s">
        <v>38</v>
      </c>
      <c r="I372" s="13">
        <v>3</v>
      </c>
      <c r="J372" s="13">
        <v>2</v>
      </c>
      <c r="K372" s="13">
        <v>2</v>
      </c>
      <c r="L372" s="13">
        <v>2</v>
      </c>
      <c r="M372" s="13" t="s">
        <v>30</v>
      </c>
      <c r="N372" s="13">
        <v>1</v>
      </c>
      <c r="O372" s="13" t="s">
        <v>490</v>
      </c>
      <c r="P372" s="13" t="s">
        <v>32</v>
      </c>
      <c r="Q372" s="13" t="s">
        <v>28</v>
      </c>
      <c r="R372" s="13" t="s">
        <v>28</v>
      </c>
      <c r="S372" s="13" t="s">
        <v>34</v>
      </c>
      <c r="T372" s="13" t="s">
        <v>34</v>
      </c>
      <c r="U372" s="13" t="s">
        <v>34</v>
      </c>
      <c r="V372" s="15">
        <v>0.11445450179854486</v>
      </c>
      <c r="W372" s="16" t="s">
        <v>34</v>
      </c>
      <c r="X372" s="13" t="s">
        <v>34</v>
      </c>
      <c r="Y372" s="13" t="s">
        <v>35</v>
      </c>
    </row>
    <row r="373" spans="1:25" ht="15" x14ac:dyDescent="0.25">
      <c r="A373" s="71" t="s">
        <v>1143</v>
      </c>
      <c r="B373" s="72" t="s">
        <v>1119</v>
      </c>
      <c r="C373" s="72" t="s">
        <v>1144</v>
      </c>
      <c r="D373" s="13" t="s">
        <v>28</v>
      </c>
      <c r="E373" s="14">
        <v>381560.68598586507</v>
      </c>
      <c r="F373" s="13" t="s">
        <v>28</v>
      </c>
      <c r="G373" s="13" t="s">
        <v>28</v>
      </c>
      <c r="H373" s="13" t="s">
        <v>38</v>
      </c>
      <c r="I373" s="13">
        <v>3</v>
      </c>
      <c r="J373" s="13">
        <v>2</v>
      </c>
      <c r="K373" s="13">
        <v>2</v>
      </c>
      <c r="L373" s="13">
        <v>2</v>
      </c>
      <c r="M373" s="13" t="s">
        <v>32</v>
      </c>
      <c r="N373" s="13">
        <v>2</v>
      </c>
      <c r="O373" s="13" t="s">
        <v>134</v>
      </c>
      <c r="P373" s="13" t="s">
        <v>32</v>
      </c>
      <c r="Q373" s="13" t="s">
        <v>28</v>
      </c>
      <c r="R373" s="13" t="s">
        <v>28</v>
      </c>
      <c r="S373" s="13" t="s">
        <v>28</v>
      </c>
      <c r="T373" s="13" t="s">
        <v>33</v>
      </c>
      <c r="U373" s="13" t="s">
        <v>28</v>
      </c>
      <c r="V373" s="15">
        <v>3.0355594102341718E-2</v>
      </c>
      <c r="W373" s="16" t="s">
        <v>34</v>
      </c>
      <c r="X373" s="13" t="s">
        <v>52</v>
      </c>
      <c r="Y373" s="13" t="s">
        <v>83</v>
      </c>
    </row>
    <row r="374" spans="1:25" ht="15" x14ac:dyDescent="0.25">
      <c r="A374" s="71" t="s">
        <v>1145</v>
      </c>
      <c r="B374" s="72" t="s">
        <v>1146</v>
      </c>
      <c r="C374" s="72" t="s">
        <v>1147</v>
      </c>
      <c r="D374" s="13" t="s">
        <v>34</v>
      </c>
      <c r="E374" s="14">
        <v>8052032.8992452687</v>
      </c>
      <c r="F374" s="13" t="s">
        <v>34</v>
      </c>
      <c r="G374" s="13" t="s">
        <v>34</v>
      </c>
      <c r="H374" s="13" t="s">
        <v>29</v>
      </c>
      <c r="I374" s="13">
        <v>3</v>
      </c>
      <c r="J374" s="13">
        <v>2</v>
      </c>
      <c r="K374" s="13">
        <v>2</v>
      </c>
      <c r="L374" s="13">
        <v>2</v>
      </c>
      <c r="M374" s="13" t="s">
        <v>30</v>
      </c>
      <c r="N374" s="13">
        <v>1</v>
      </c>
      <c r="O374" s="13" t="s">
        <v>1148</v>
      </c>
      <c r="P374" s="13" t="s">
        <v>32</v>
      </c>
      <c r="Q374" s="13" t="s">
        <v>28</v>
      </c>
      <c r="R374" s="13" t="s">
        <v>34</v>
      </c>
      <c r="S374" s="13" t="s">
        <v>28</v>
      </c>
      <c r="T374" s="13" t="s">
        <v>34</v>
      </c>
      <c r="U374" s="13" t="s">
        <v>34</v>
      </c>
      <c r="V374" s="15">
        <v>0.12372041317337533</v>
      </c>
      <c r="W374" s="16" t="s">
        <v>34</v>
      </c>
      <c r="X374" s="13" t="s">
        <v>34</v>
      </c>
      <c r="Y374" s="13" t="s">
        <v>35</v>
      </c>
    </row>
    <row r="375" spans="1:25" ht="15" x14ac:dyDescent="0.25">
      <c r="A375" s="71" t="s">
        <v>1149</v>
      </c>
      <c r="B375" s="72" t="s">
        <v>1150</v>
      </c>
      <c r="C375" s="72" t="s">
        <v>1151</v>
      </c>
      <c r="D375" s="13" t="s">
        <v>28</v>
      </c>
      <c r="E375" s="14">
        <v>1270332.1850608704</v>
      </c>
      <c r="F375" s="13" t="s">
        <v>28</v>
      </c>
      <c r="G375" s="13" t="s">
        <v>28</v>
      </c>
      <c r="H375" s="13" t="s">
        <v>38</v>
      </c>
      <c r="I375" s="13">
        <v>3</v>
      </c>
      <c r="J375" s="13">
        <v>2</v>
      </c>
      <c r="K375" s="13">
        <v>2</v>
      </c>
      <c r="L375" s="13">
        <v>2</v>
      </c>
      <c r="M375" s="13" t="s">
        <v>32</v>
      </c>
      <c r="N375" s="13">
        <v>2</v>
      </c>
      <c r="O375" s="13" t="s">
        <v>82</v>
      </c>
      <c r="P375" s="13" t="s">
        <v>32</v>
      </c>
      <c r="Q375" s="13" t="s">
        <v>28</v>
      </c>
      <c r="R375" s="13" t="s">
        <v>28</v>
      </c>
      <c r="S375" s="13" t="s">
        <v>28</v>
      </c>
      <c r="T375" s="13" t="s">
        <v>33</v>
      </c>
      <c r="U375" s="13" t="s">
        <v>34</v>
      </c>
      <c r="V375" s="15">
        <v>6.6723151874602843E-2</v>
      </c>
      <c r="W375" s="16" t="s">
        <v>34</v>
      </c>
      <c r="X375" s="13" t="s">
        <v>28</v>
      </c>
      <c r="Y375" s="13" t="s">
        <v>34</v>
      </c>
    </row>
    <row r="376" spans="1:25" ht="15" x14ac:dyDescent="0.25">
      <c r="A376" s="71" t="s">
        <v>1152</v>
      </c>
      <c r="B376" s="72" t="s">
        <v>1153</v>
      </c>
      <c r="C376" s="72"/>
      <c r="D376" s="13" t="s">
        <v>28</v>
      </c>
      <c r="E376" s="14">
        <v>1932382.6107219518</v>
      </c>
      <c r="F376" s="13" t="s">
        <v>28</v>
      </c>
      <c r="G376" s="13" t="s">
        <v>55</v>
      </c>
      <c r="H376" s="13" t="s">
        <v>38</v>
      </c>
      <c r="I376" s="13">
        <v>3</v>
      </c>
      <c r="J376" s="13">
        <v>2</v>
      </c>
      <c r="K376" s="13">
        <v>2</v>
      </c>
      <c r="L376" s="13">
        <v>2</v>
      </c>
      <c r="M376" s="13" t="s">
        <v>32</v>
      </c>
      <c r="N376" s="13">
        <v>2</v>
      </c>
      <c r="O376" s="13" t="s">
        <v>100</v>
      </c>
      <c r="P376" s="13" t="s">
        <v>32</v>
      </c>
      <c r="Q376" s="13" t="s">
        <v>28</v>
      </c>
      <c r="R376" s="13" t="s">
        <v>28</v>
      </c>
      <c r="S376" s="13" t="s">
        <v>28</v>
      </c>
      <c r="T376" s="13" t="s">
        <v>33</v>
      </c>
      <c r="U376" s="13" t="s">
        <v>34</v>
      </c>
      <c r="V376" s="15">
        <v>4.7142377810088357E-2</v>
      </c>
      <c r="W376" s="16" t="s">
        <v>34</v>
      </c>
      <c r="X376" s="13" t="s">
        <v>34</v>
      </c>
      <c r="Y376" s="13" t="s">
        <v>34</v>
      </c>
    </row>
    <row r="377" spans="1:25" ht="15" x14ac:dyDescent="0.25">
      <c r="A377" s="71" t="s">
        <v>1154</v>
      </c>
      <c r="B377" s="72" t="s">
        <v>206</v>
      </c>
      <c r="C377" s="72" t="s">
        <v>1155</v>
      </c>
      <c r="D377" s="13" t="s">
        <v>28</v>
      </c>
      <c r="E377" s="14">
        <v>2094593.8578270935</v>
      </c>
      <c r="F377" s="13" t="s">
        <v>28</v>
      </c>
      <c r="G377" s="13" t="s">
        <v>28</v>
      </c>
      <c r="H377" s="13" t="s">
        <v>38</v>
      </c>
      <c r="I377" s="13">
        <v>3</v>
      </c>
      <c r="J377" s="13">
        <v>2</v>
      </c>
      <c r="K377" s="13">
        <v>2</v>
      </c>
      <c r="L377" s="13">
        <v>2</v>
      </c>
      <c r="M377" s="13" t="s">
        <v>30</v>
      </c>
      <c r="N377" s="13">
        <v>1</v>
      </c>
      <c r="O377" s="13" t="s">
        <v>939</v>
      </c>
      <c r="P377" s="13" t="s">
        <v>32</v>
      </c>
      <c r="Q377" s="13" t="s">
        <v>28</v>
      </c>
      <c r="R377" s="13" t="s">
        <v>28</v>
      </c>
      <c r="S377" s="13" t="s">
        <v>28</v>
      </c>
      <c r="T377" s="13" t="s">
        <v>33</v>
      </c>
      <c r="U377" s="13" t="s">
        <v>28</v>
      </c>
      <c r="V377" s="15">
        <v>6.8017366136034735E-2</v>
      </c>
      <c r="W377" s="16" t="s">
        <v>34</v>
      </c>
      <c r="X377" s="13" t="s">
        <v>28</v>
      </c>
      <c r="Y377" s="13" t="s">
        <v>83</v>
      </c>
    </row>
    <row r="378" spans="1:25" ht="15" x14ac:dyDescent="0.25">
      <c r="A378" s="71" t="s">
        <v>1156</v>
      </c>
      <c r="B378" s="72" t="s">
        <v>49</v>
      </c>
      <c r="C378" s="72" t="s">
        <v>1157</v>
      </c>
      <c r="D378" s="13" t="s">
        <v>34</v>
      </c>
      <c r="E378" s="14">
        <v>17978688.810798623</v>
      </c>
      <c r="F378" s="13" t="s">
        <v>34</v>
      </c>
      <c r="G378" s="13" t="s">
        <v>28</v>
      </c>
      <c r="H378" s="13" t="s">
        <v>38</v>
      </c>
      <c r="I378" s="13">
        <v>3</v>
      </c>
      <c r="J378" s="13">
        <v>2</v>
      </c>
      <c r="K378" s="13">
        <v>2</v>
      </c>
      <c r="L378" s="13">
        <v>2</v>
      </c>
      <c r="M378" s="13" t="s">
        <v>30</v>
      </c>
      <c r="N378" s="13">
        <v>1</v>
      </c>
      <c r="O378" s="13" t="s">
        <v>773</v>
      </c>
      <c r="P378" s="13" t="s">
        <v>32</v>
      </c>
      <c r="Q378" s="13" t="s">
        <v>34</v>
      </c>
      <c r="R378" s="13" t="s">
        <v>34</v>
      </c>
      <c r="S378" s="13" t="s">
        <v>28</v>
      </c>
      <c r="T378" s="13" t="s">
        <v>34</v>
      </c>
      <c r="U378" s="13" t="s">
        <v>34</v>
      </c>
      <c r="V378" s="15">
        <v>0.45776103075240065</v>
      </c>
      <c r="W378" s="16" t="s">
        <v>34</v>
      </c>
      <c r="X378" s="13" t="s">
        <v>34</v>
      </c>
      <c r="Y378" s="13" t="s">
        <v>35</v>
      </c>
    </row>
    <row r="379" spans="1:25" ht="15" x14ac:dyDescent="0.25">
      <c r="A379" s="71" t="s">
        <v>1158</v>
      </c>
      <c r="B379" s="72" t="s">
        <v>1159</v>
      </c>
      <c r="C379" s="72"/>
      <c r="D379" s="13" t="s">
        <v>34</v>
      </c>
      <c r="E379" s="14">
        <v>2119829.3218178181</v>
      </c>
      <c r="F379" s="13" t="s">
        <v>34</v>
      </c>
      <c r="G379" s="13" t="s">
        <v>55</v>
      </c>
      <c r="H379" s="13" t="s">
        <v>38</v>
      </c>
      <c r="I379" s="13">
        <v>3</v>
      </c>
      <c r="J379" s="13">
        <v>2</v>
      </c>
      <c r="K379" s="13">
        <v>2</v>
      </c>
      <c r="L379" s="13">
        <v>2</v>
      </c>
      <c r="M379" s="13" t="s">
        <v>30</v>
      </c>
      <c r="N379" s="13">
        <v>1</v>
      </c>
      <c r="O379" s="13" t="s">
        <v>1160</v>
      </c>
      <c r="P379" s="13" t="s">
        <v>32</v>
      </c>
      <c r="Q379" s="13" t="s">
        <v>34</v>
      </c>
      <c r="R379" s="13" t="s">
        <v>28</v>
      </c>
      <c r="S379" s="13" t="s">
        <v>28</v>
      </c>
      <c r="T379" s="13" t="s">
        <v>34</v>
      </c>
      <c r="U379" s="13" t="s">
        <v>34</v>
      </c>
      <c r="V379" s="15">
        <v>0.16688100461456995</v>
      </c>
      <c r="W379" s="16" t="s">
        <v>34</v>
      </c>
      <c r="X379" s="13" t="s">
        <v>34</v>
      </c>
      <c r="Y379" s="13" t="s">
        <v>35</v>
      </c>
    </row>
    <row r="380" spans="1:25" ht="15" x14ac:dyDescent="0.25">
      <c r="A380" s="71" t="s">
        <v>1161</v>
      </c>
      <c r="B380" s="72" t="s">
        <v>1162</v>
      </c>
      <c r="C380" s="72" t="s">
        <v>1163</v>
      </c>
      <c r="D380" s="13" t="s">
        <v>28</v>
      </c>
      <c r="E380" s="14">
        <v>45566.283058135843</v>
      </c>
      <c r="F380" s="13" t="s">
        <v>28</v>
      </c>
      <c r="G380" s="13" t="s">
        <v>55</v>
      </c>
      <c r="H380" s="13" t="s">
        <v>131</v>
      </c>
      <c r="I380" s="13">
        <v>3</v>
      </c>
      <c r="J380" s="13">
        <v>1</v>
      </c>
      <c r="K380" s="13">
        <v>2</v>
      </c>
      <c r="L380" s="13">
        <v>2</v>
      </c>
      <c r="M380" s="13" t="s">
        <v>30</v>
      </c>
      <c r="N380" s="13">
        <v>1</v>
      </c>
      <c r="O380" s="13" t="s">
        <v>145</v>
      </c>
      <c r="P380" s="13" t="s">
        <v>32</v>
      </c>
      <c r="Q380" s="13" t="s">
        <v>28</v>
      </c>
      <c r="R380" s="13" t="s">
        <v>28</v>
      </c>
      <c r="S380" s="13" t="s">
        <v>28</v>
      </c>
      <c r="T380" s="13" t="s">
        <v>33</v>
      </c>
      <c r="U380" s="13" t="s">
        <v>34</v>
      </c>
      <c r="V380" s="15">
        <v>2.2334723049434187E-2</v>
      </c>
      <c r="W380" s="16" t="s">
        <v>34</v>
      </c>
      <c r="X380" s="13" t="s">
        <v>52</v>
      </c>
      <c r="Y380" s="13" t="s">
        <v>83</v>
      </c>
    </row>
    <row r="381" spans="1:25" ht="15" x14ac:dyDescent="0.25">
      <c r="A381" s="71" t="s">
        <v>1164</v>
      </c>
      <c r="B381" s="72" t="s">
        <v>436</v>
      </c>
      <c r="C381" s="72" t="s">
        <v>1165</v>
      </c>
      <c r="D381" s="13" t="s">
        <v>28</v>
      </c>
      <c r="E381" s="14">
        <v>21157.418253711741</v>
      </c>
      <c r="F381" s="13" t="s">
        <v>28</v>
      </c>
      <c r="G381" s="13" t="s">
        <v>28</v>
      </c>
      <c r="H381" s="13" t="s">
        <v>38</v>
      </c>
      <c r="I381" s="13">
        <v>3</v>
      </c>
      <c r="J381" s="13">
        <v>2</v>
      </c>
      <c r="K381" s="13">
        <v>2</v>
      </c>
      <c r="L381" s="13">
        <v>2</v>
      </c>
      <c r="M381" s="13" t="s">
        <v>30</v>
      </c>
      <c r="N381" s="13">
        <v>1</v>
      </c>
      <c r="O381" s="13" t="s">
        <v>424</v>
      </c>
      <c r="P381" s="13" t="s">
        <v>32</v>
      </c>
      <c r="Q381" s="13" t="s">
        <v>28</v>
      </c>
      <c r="R381" s="13" t="s">
        <v>28</v>
      </c>
      <c r="S381" s="13" t="s">
        <v>28</v>
      </c>
      <c r="T381" s="13" t="s">
        <v>33</v>
      </c>
      <c r="U381" s="13" t="s">
        <v>28</v>
      </c>
      <c r="V381" s="15">
        <v>2.6666666666666668E-2</v>
      </c>
      <c r="W381" s="16" t="s">
        <v>28</v>
      </c>
      <c r="X381" s="13" t="s">
        <v>28</v>
      </c>
      <c r="Y381" s="13" t="s">
        <v>83</v>
      </c>
    </row>
    <row r="382" spans="1:25" ht="15" x14ac:dyDescent="0.25">
      <c r="A382" s="71" t="s">
        <v>1166</v>
      </c>
      <c r="B382" s="72" t="s">
        <v>1167</v>
      </c>
      <c r="C382" s="72" t="s">
        <v>1167</v>
      </c>
      <c r="D382" s="13" t="s">
        <v>28</v>
      </c>
      <c r="E382" s="14">
        <v>17026848.257829983</v>
      </c>
      <c r="F382" s="13" t="s">
        <v>34</v>
      </c>
      <c r="G382" s="13" t="s">
        <v>55</v>
      </c>
      <c r="H382" s="13" t="s">
        <v>1168</v>
      </c>
      <c r="I382" s="13">
        <v>3</v>
      </c>
      <c r="J382" s="13">
        <v>2</v>
      </c>
      <c r="K382" s="13">
        <v>2</v>
      </c>
      <c r="L382" s="13">
        <v>2</v>
      </c>
      <c r="M382" s="13" t="s">
        <v>32</v>
      </c>
      <c r="N382" s="13">
        <v>2</v>
      </c>
      <c r="O382" s="13" t="s">
        <v>51</v>
      </c>
      <c r="P382" s="13" t="s">
        <v>32</v>
      </c>
      <c r="Q382" s="13" t="s">
        <v>28</v>
      </c>
      <c r="R382" s="13" t="s">
        <v>34</v>
      </c>
      <c r="S382" s="13" t="s">
        <v>28</v>
      </c>
      <c r="T382" s="13" t="s">
        <v>34</v>
      </c>
      <c r="U382" s="13" t="s">
        <v>34</v>
      </c>
      <c r="V382" s="15">
        <v>1.5561174868702586E-3</v>
      </c>
      <c r="W382" s="16" t="s">
        <v>28</v>
      </c>
      <c r="X382" s="13" t="s">
        <v>28</v>
      </c>
      <c r="Y382" s="13" t="s">
        <v>83</v>
      </c>
    </row>
    <row r="383" spans="1:25" ht="15" x14ac:dyDescent="0.25">
      <c r="A383" s="71" t="s">
        <v>1169</v>
      </c>
      <c r="B383" s="72" t="s">
        <v>961</v>
      </c>
      <c r="C383" s="72" t="s">
        <v>1170</v>
      </c>
      <c r="D383" s="13" t="s">
        <v>28</v>
      </c>
      <c r="E383" s="14">
        <v>6319431.5171706695</v>
      </c>
      <c r="F383" s="13" t="s">
        <v>28</v>
      </c>
      <c r="G383" s="13" t="s">
        <v>55</v>
      </c>
      <c r="H383" s="13" t="s">
        <v>38</v>
      </c>
      <c r="I383" s="13">
        <v>3</v>
      </c>
      <c r="J383" s="13">
        <v>2</v>
      </c>
      <c r="K383" s="13">
        <v>2</v>
      </c>
      <c r="L383" s="13">
        <v>2</v>
      </c>
      <c r="M383" s="13" t="s">
        <v>30</v>
      </c>
      <c r="N383" s="13">
        <v>1</v>
      </c>
      <c r="O383" s="13" t="s">
        <v>532</v>
      </c>
      <c r="P383" s="13" t="s">
        <v>32</v>
      </c>
      <c r="Q383" s="13" t="s">
        <v>28</v>
      </c>
      <c r="R383" s="13" t="s">
        <v>28</v>
      </c>
      <c r="S383" s="13" t="s">
        <v>28</v>
      </c>
      <c r="T383" s="13" t="s">
        <v>34</v>
      </c>
      <c r="U383" s="13" t="s">
        <v>34</v>
      </c>
      <c r="V383" s="15">
        <v>3.4317089910775565E-4</v>
      </c>
      <c r="W383" s="16" t="s">
        <v>28</v>
      </c>
      <c r="X383" s="13" t="s">
        <v>34</v>
      </c>
      <c r="Y383" s="13" t="s">
        <v>35</v>
      </c>
    </row>
    <row r="384" spans="1:25" ht="15" x14ac:dyDescent="0.25">
      <c r="A384" s="71" t="s">
        <v>1171</v>
      </c>
      <c r="B384" s="72" t="s">
        <v>436</v>
      </c>
      <c r="C384" s="72" t="s">
        <v>1172</v>
      </c>
      <c r="D384" s="13" t="s">
        <v>28</v>
      </c>
      <c r="E384" s="14">
        <v>2546.5031557452307</v>
      </c>
      <c r="F384" s="13" t="s">
        <v>28</v>
      </c>
      <c r="G384" s="13" t="s">
        <v>28</v>
      </c>
      <c r="H384" s="13" t="s">
        <v>38</v>
      </c>
      <c r="I384" s="13">
        <v>3</v>
      </c>
      <c r="J384" s="13">
        <v>2</v>
      </c>
      <c r="K384" s="13">
        <v>2</v>
      </c>
      <c r="L384" s="13">
        <v>2</v>
      </c>
      <c r="M384" s="13" t="s">
        <v>32</v>
      </c>
      <c r="N384" s="13">
        <v>2</v>
      </c>
      <c r="O384" s="13" t="s">
        <v>71</v>
      </c>
      <c r="P384" s="13" t="s">
        <v>32</v>
      </c>
      <c r="Q384" s="13" t="s">
        <v>28</v>
      </c>
      <c r="R384" s="13" t="s">
        <v>28</v>
      </c>
      <c r="S384" s="13" t="s">
        <v>28</v>
      </c>
      <c r="T384" s="13" t="s">
        <v>33</v>
      </c>
      <c r="U384" s="13" t="s">
        <v>28</v>
      </c>
      <c r="V384" s="15">
        <v>0</v>
      </c>
      <c r="W384" s="16" t="s">
        <v>28</v>
      </c>
      <c r="X384" s="13" t="s">
        <v>52</v>
      </c>
      <c r="Y384" s="13" t="s">
        <v>83</v>
      </c>
    </row>
    <row r="385" spans="1:25" ht="15" x14ac:dyDescent="0.25">
      <c r="A385" s="71" t="s">
        <v>1173</v>
      </c>
      <c r="B385" s="72" t="s">
        <v>1174</v>
      </c>
      <c r="C385" s="72" t="s">
        <v>1175</v>
      </c>
      <c r="D385" s="13" t="s">
        <v>28</v>
      </c>
      <c r="E385" s="14">
        <v>100508.95021730707</v>
      </c>
      <c r="F385" s="13" t="s">
        <v>28</v>
      </c>
      <c r="G385" s="13" t="s">
        <v>28</v>
      </c>
      <c r="H385" s="13" t="s">
        <v>38</v>
      </c>
      <c r="I385" s="13">
        <v>3</v>
      </c>
      <c r="J385" s="13">
        <v>2</v>
      </c>
      <c r="K385" s="13">
        <v>2</v>
      </c>
      <c r="L385" s="13">
        <v>2</v>
      </c>
      <c r="M385" s="13" t="s">
        <v>30</v>
      </c>
      <c r="N385" s="13">
        <v>1</v>
      </c>
      <c r="O385" s="13" t="s">
        <v>403</v>
      </c>
      <c r="P385" s="13" t="s">
        <v>32</v>
      </c>
      <c r="Q385" s="13" t="s">
        <v>28</v>
      </c>
      <c r="R385" s="13" t="s">
        <v>28</v>
      </c>
      <c r="S385" s="13" t="s">
        <v>28</v>
      </c>
      <c r="T385" s="13" t="s">
        <v>33</v>
      </c>
      <c r="U385" s="13" t="s">
        <v>28</v>
      </c>
      <c r="V385" s="15">
        <v>0</v>
      </c>
      <c r="W385" s="16" t="s">
        <v>28</v>
      </c>
      <c r="X385" s="13" t="s">
        <v>28</v>
      </c>
      <c r="Y385" s="13" t="s">
        <v>83</v>
      </c>
    </row>
    <row r="386" spans="1:25" x14ac:dyDescent="0.2">
      <c r="V386" s="74"/>
    </row>
    <row r="387" spans="1:25" x14ac:dyDescent="0.2">
      <c r="V387" s="74"/>
    </row>
    <row r="388" spans="1:25" x14ac:dyDescent="0.2">
      <c r="V388" s="74"/>
    </row>
    <row r="389" spans="1:25" x14ac:dyDescent="0.2">
      <c r="V389" s="74"/>
    </row>
    <row r="390" spans="1:25" x14ac:dyDescent="0.2">
      <c r="V390" s="74"/>
    </row>
    <row r="391" spans="1:25" x14ac:dyDescent="0.2">
      <c r="V391" s="74"/>
    </row>
    <row r="392" spans="1:25" x14ac:dyDescent="0.2">
      <c r="V392" s="74"/>
    </row>
    <row r="393" spans="1:25" x14ac:dyDescent="0.2">
      <c r="V393" s="74"/>
    </row>
    <row r="394" spans="1:25" x14ac:dyDescent="0.2">
      <c r="V394" s="74"/>
    </row>
    <row r="395" spans="1:25" x14ac:dyDescent="0.2">
      <c r="V395" s="74"/>
    </row>
    <row r="396" spans="1:25" x14ac:dyDescent="0.2">
      <c r="V396" s="74"/>
    </row>
    <row r="397" spans="1:25" x14ac:dyDescent="0.2">
      <c r="V397" s="74"/>
    </row>
    <row r="398" spans="1:25" x14ac:dyDescent="0.2">
      <c r="V398" s="74"/>
    </row>
    <row r="399" spans="1:25" x14ac:dyDescent="0.2">
      <c r="V399" s="74"/>
    </row>
    <row r="400" spans="1:25" x14ac:dyDescent="0.2">
      <c r="V400" s="74"/>
    </row>
    <row r="401" spans="22:22" x14ac:dyDescent="0.2">
      <c r="V401" s="74"/>
    </row>
    <row r="402" spans="22:22" x14ac:dyDescent="0.2">
      <c r="V402" s="74"/>
    </row>
    <row r="403" spans="22:22" x14ac:dyDescent="0.2">
      <c r="V403" s="74"/>
    </row>
    <row r="404" spans="22:22" x14ac:dyDescent="0.2">
      <c r="V404" s="74"/>
    </row>
    <row r="405" spans="22:22" x14ac:dyDescent="0.2">
      <c r="V405" s="74"/>
    </row>
    <row r="406" spans="22:22" x14ac:dyDescent="0.2">
      <c r="V406" s="74"/>
    </row>
    <row r="407" spans="22:22" x14ac:dyDescent="0.2">
      <c r="V407" s="74"/>
    </row>
    <row r="408" spans="22:22" x14ac:dyDescent="0.2">
      <c r="V408" s="74"/>
    </row>
    <row r="409" spans="22:22" x14ac:dyDescent="0.2">
      <c r="V409" s="74"/>
    </row>
    <row r="410" spans="22:22" x14ac:dyDescent="0.2">
      <c r="V410" s="74"/>
    </row>
    <row r="411" spans="22:22" x14ac:dyDescent="0.2">
      <c r="V411" s="74"/>
    </row>
    <row r="412" spans="22:22" x14ac:dyDescent="0.2">
      <c r="V412" s="74"/>
    </row>
    <row r="413" spans="22:22" x14ac:dyDescent="0.2">
      <c r="V413" s="74"/>
    </row>
    <row r="414" spans="22:22" x14ac:dyDescent="0.2">
      <c r="V414" s="74"/>
    </row>
    <row r="415" spans="22:22" x14ac:dyDescent="0.2">
      <c r="V415" s="74"/>
    </row>
    <row r="416" spans="22:22" x14ac:dyDescent="0.2">
      <c r="V416" s="74"/>
    </row>
    <row r="417" spans="22:22" x14ac:dyDescent="0.2">
      <c r="V417" s="74"/>
    </row>
    <row r="418" spans="22:22" x14ac:dyDescent="0.2">
      <c r="V418" s="74"/>
    </row>
    <row r="419" spans="22:22" x14ac:dyDescent="0.2">
      <c r="V419" s="74"/>
    </row>
    <row r="420" spans="22:22" x14ac:dyDescent="0.2">
      <c r="V420" s="74"/>
    </row>
    <row r="421" spans="22:22" x14ac:dyDescent="0.2">
      <c r="V421" s="74"/>
    </row>
    <row r="422" spans="22:22" x14ac:dyDescent="0.2">
      <c r="V422" s="74"/>
    </row>
    <row r="423" spans="22:22" x14ac:dyDescent="0.2">
      <c r="V423" s="74"/>
    </row>
    <row r="424" spans="22:22" x14ac:dyDescent="0.2">
      <c r="V424" s="74"/>
    </row>
    <row r="425" spans="22:22" x14ac:dyDescent="0.2">
      <c r="V425" s="74"/>
    </row>
    <row r="426" spans="22:22" x14ac:dyDescent="0.2">
      <c r="V426" s="74"/>
    </row>
    <row r="427" spans="22:22" x14ac:dyDescent="0.2">
      <c r="V427" s="74"/>
    </row>
    <row r="428" spans="22:22" x14ac:dyDescent="0.2">
      <c r="V428" s="74"/>
    </row>
    <row r="429" spans="22:22" x14ac:dyDescent="0.2">
      <c r="V429" s="74"/>
    </row>
    <row r="430" spans="22:22" x14ac:dyDescent="0.2">
      <c r="V430" s="74"/>
    </row>
    <row r="431" spans="22:22" x14ac:dyDescent="0.2">
      <c r="V431" s="74"/>
    </row>
    <row r="432" spans="22:22" x14ac:dyDescent="0.2">
      <c r="V432" s="74"/>
    </row>
    <row r="433" spans="22:22" x14ac:dyDescent="0.2">
      <c r="V433" s="74"/>
    </row>
    <row r="434" spans="22:22" x14ac:dyDescent="0.2">
      <c r="V434" s="74"/>
    </row>
    <row r="435" spans="22:22" x14ac:dyDescent="0.2">
      <c r="V435" s="74"/>
    </row>
    <row r="436" spans="22:22" x14ac:dyDescent="0.2">
      <c r="V436" s="74"/>
    </row>
    <row r="437" spans="22:22" x14ac:dyDescent="0.2">
      <c r="V437" s="74"/>
    </row>
    <row r="438" spans="22:22" x14ac:dyDescent="0.2">
      <c r="V438" s="74"/>
    </row>
    <row r="439" spans="22:22" x14ac:dyDescent="0.2">
      <c r="V439" s="74"/>
    </row>
    <row r="440" spans="22:22" x14ac:dyDescent="0.2">
      <c r="V440" s="74"/>
    </row>
    <row r="441" spans="22:22" x14ac:dyDescent="0.2">
      <c r="V441" s="74"/>
    </row>
    <row r="442" spans="22:22" x14ac:dyDescent="0.2">
      <c r="V442" s="74"/>
    </row>
    <row r="443" spans="22:22" x14ac:dyDescent="0.2">
      <c r="V443" s="74"/>
    </row>
    <row r="444" spans="22:22" x14ac:dyDescent="0.2">
      <c r="V444" s="74"/>
    </row>
    <row r="445" spans="22:22" x14ac:dyDescent="0.2">
      <c r="V445" s="74"/>
    </row>
    <row r="446" spans="22:22" x14ac:dyDescent="0.2">
      <c r="V446" s="74"/>
    </row>
    <row r="447" spans="22:22" x14ac:dyDescent="0.2">
      <c r="V447" s="74"/>
    </row>
    <row r="448" spans="22:22" x14ac:dyDescent="0.2">
      <c r="V448" s="74"/>
    </row>
    <row r="449" spans="22:22" x14ac:dyDescent="0.2">
      <c r="V449" s="74"/>
    </row>
    <row r="450" spans="22:22" x14ac:dyDescent="0.2">
      <c r="V450" s="74"/>
    </row>
    <row r="451" spans="22:22" x14ac:dyDescent="0.2">
      <c r="V451" s="74"/>
    </row>
    <row r="452" spans="22:22" x14ac:dyDescent="0.2">
      <c r="V452" s="74"/>
    </row>
    <row r="453" spans="22:22" x14ac:dyDescent="0.2">
      <c r="V453" s="74"/>
    </row>
    <row r="454" spans="22:22" x14ac:dyDescent="0.2">
      <c r="V454" s="74"/>
    </row>
    <row r="455" spans="22:22" x14ac:dyDescent="0.2">
      <c r="V455" s="74"/>
    </row>
    <row r="456" spans="22:22" x14ac:dyDescent="0.2">
      <c r="V456" s="74"/>
    </row>
    <row r="457" spans="22:22" x14ac:dyDescent="0.2">
      <c r="V457" s="74"/>
    </row>
    <row r="458" spans="22:22" x14ac:dyDescent="0.2">
      <c r="V458" s="74"/>
    </row>
    <row r="459" spans="22:22" x14ac:dyDescent="0.2">
      <c r="V459" s="74"/>
    </row>
    <row r="460" spans="22:22" x14ac:dyDescent="0.2">
      <c r="V460" s="74"/>
    </row>
    <row r="461" spans="22:22" x14ac:dyDescent="0.2">
      <c r="V461" s="74"/>
    </row>
    <row r="462" spans="22:22" x14ac:dyDescent="0.2">
      <c r="V462" s="74"/>
    </row>
    <row r="463" spans="22:22" x14ac:dyDescent="0.2">
      <c r="V463" s="74"/>
    </row>
    <row r="464" spans="22:22" x14ac:dyDescent="0.2">
      <c r="V464" s="74"/>
    </row>
    <row r="465" spans="22:22" x14ac:dyDescent="0.2">
      <c r="V465" s="74"/>
    </row>
    <row r="466" spans="22:22" x14ac:dyDescent="0.2">
      <c r="V466" s="74"/>
    </row>
    <row r="467" spans="22:22" x14ac:dyDescent="0.2">
      <c r="V467" s="74"/>
    </row>
    <row r="468" spans="22:22" x14ac:dyDescent="0.2">
      <c r="V468" s="74"/>
    </row>
    <row r="469" spans="22:22" x14ac:dyDescent="0.2">
      <c r="V469" s="74"/>
    </row>
    <row r="470" spans="22:22" x14ac:dyDescent="0.2">
      <c r="V470" s="74"/>
    </row>
    <row r="471" spans="22:22" x14ac:dyDescent="0.2">
      <c r="V471" s="74"/>
    </row>
    <row r="472" spans="22:22" x14ac:dyDescent="0.2">
      <c r="V472" s="74"/>
    </row>
    <row r="473" spans="22:22" x14ac:dyDescent="0.2">
      <c r="V473" s="74"/>
    </row>
    <row r="474" spans="22:22" x14ac:dyDescent="0.2">
      <c r="V474" s="74"/>
    </row>
    <row r="475" spans="22:22" x14ac:dyDescent="0.2">
      <c r="V475" s="74"/>
    </row>
    <row r="476" spans="22:22" x14ac:dyDescent="0.2">
      <c r="V476" s="74"/>
    </row>
    <row r="477" spans="22:22" x14ac:dyDescent="0.2">
      <c r="V477" s="74"/>
    </row>
    <row r="478" spans="22:22" x14ac:dyDescent="0.2">
      <c r="V478" s="74"/>
    </row>
    <row r="479" spans="22:22" x14ac:dyDescent="0.2">
      <c r="V479" s="74"/>
    </row>
    <row r="480" spans="22:22" x14ac:dyDescent="0.2">
      <c r="V480" s="74"/>
    </row>
    <row r="481" spans="22:22" x14ac:dyDescent="0.2">
      <c r="V481" s="74"/>
    </row>
    <row r="482" spans="22:22" x14ac:dyDescent="0.2">
      <c r="V482" s="74"/>
    </row>
    <row r="483" spans="22:22" x14ac:dyDescent="0.2">
      <c r="V483" s="74"/>
    </row>
    <row r="484" spans="22:22" x14ac:dyDescent="0.2">
      <c r="V484" s="74"/>
    </row>
    <row r="485" spans="22:22" x14ac:dyDescent="0.2">
      <c r="V485" s="74"/>
    </row>
    <row r="486" spans="22:22" x14ac:dyDescent="0.2">
      <c r="V486" s="74"/>
    </row>
    <row r="487" spans="22:22" x14ac:dyDescent="0.2">
      <c r="V487" s="74"/>
    </row>
    <row r="488" spans="22:22" x14ac:dyDescent="0.2">
      <c r="V488" s="74"/>
    </row>
    <row r="489" spans="22:22" x14ac:dyDescent="0.2">
      <c r="V489" s="74"/>
    </row>
    <row r="490" spans="22:22" x14ac:dyDescent="0.2">
      <c r="V490" s="74"/>
    </row>
    <row r="491" spans="22:22" x14ac:dyDescent="0.2">
      <c r="V491" s="74"/>
    </row>
    <row r="492" spans="22:22" x14ac:dyDescent="0.2">
      <c r="V492" s="74"/>
    </row>
    <row r="493" spans="22:22" x14ac:dyDescent="0.2">
      <c r="V493" s="74"/>
    </row>
    <row r="494" spans="22:22" x14ac:dyDescent="0.2">
      <c r="V494" s="74"/>
    </row>
    <row r="495" spans="22:22" x14ac:dyDescent="0.2">
      <c r="V495" s="74"/>
    </row>
    <row r="496" spans="22:22" x14ac:dyDescent="0.2">
      <c r="V496" s="74"/>
    </row>
    <row r="497" spans="22:22" x14ac:dyDescent="0.2">
      <c r="V497" s="74"/>
    </row>
    <row r="498" spans="22:22" x14ac:dyDescent="0.2">
      <c r="V498" s="74"/>
    </row>
    <row r="499" spans="22:22" x14ac:dyDescent="0.2">
      <c r="V499" s="74"/>
    </row>
    <row r="500" spans="22:22" x14ac:dyDescent="0.2">
      <c r="V500" s="74"/>
    </row>
    <row r="501" spans="22:22" x14ac:dyDescent="0.2">
      <c r="V501" s="74"/>
    </row>
    <row r="502" spans="22:22" x14ac:dyDescent="0.2">
      <c r="V502" s="74"/>
    </row>
    <row r="503" spans="22:22" x14ac:dyDescent="0.2">
      <c r="V503" s="74"/>
    </row>
    <row r="504" spans="22:22" x14ac:dyDescent="0.2">
      <c r="V504" s="74"/>
    </row>
    <row r="505" spans="22:22" x14ac:dyDescent="0.2">
      <c r="V505" s="74"/>
    </row>
    <row r="506" spans="22:22" x14ac:dyDescent="0.2">
      <c r="V506" s="74"/>
    </row>
    <row r="507" spans="22:22" x14ac:dyDescent="0.2">
      <c r="V507" s="74"/>
    </row>
    <row r="508" spans="22:22" x14ac:dyDescent="0.2">
      <c r="V508" s="74"/>
    </row>
    <row r="509" spans="22:22" x14ac:dyDescent="0.2">
      <c r="V509" s="74"/>
    </row>
    <row r="510" spans="22:22" x14ac:dyDescent="0.2">
      <c r="V510" s="74"/>
    </row>
    <row r="511" spans="22:22" x14ac:dyDescent="0.2">
      <c r="V511" s="74"/>
    </row>
    <row r="512" spans="22:22" x14ac:dyDescent="0.2">
      <c r="V512" s="74"/>
    </row>
    <row r="513" spans="22:22" x14ac:dyDescent="0.2">
      <c r="V513" s="74"/>
    </row>
    <row r="514" spans="22:22" x14ac:dyDescent="0.2">
      <c r="V514" s="74"/>
    </row>
    <row r="515" spans="22:22" x14ac:dyDescent="0.2">
      <c r="V515" s="74"/>
    </row>
    <row r="516" spans="22:22" x14ac:dyDescent="0.2">
      <c r="V516" s="74"/>
    </row>
    <row r="517" spans="22:22" x14ac:dyDescent="0.2">
      <c r="V517" s="74"/>
    </row>
    <row r="518" spans="22:22" x14ac:dyDescent="0.2">
      <c r="V518" s="74"/>
    </row>
    <row r="519" spans="22:22" x14ac:dyDescent="0.2">
      <c r="V519" s="74"/>
    </row>
    <row r="520" spans="22:22" x14ac:dyDescent="0.2">
      <c r="V520" s="74"/>
    </row>
    <row r="521" spans="22:22" x14ac:dyDescent="0.2">
      <c r="V521" s="74"/>
    </row>
    <row r="522" spans="22:22" x14ac:dyDescent="0.2">
      <c r="V522" s="74"/>
    </row>
    <row r="523" spans="22:22" x14ac:dyDescent="0.2">
      <c r="V523" s="74"/>
    </row>
    <row r="524" spans="22:22" x14ac:dyDescent="0.2">
      <c r="V524" s="74"/>
    </row>
    <row r="525" spans="22:22" x14ac:dyDescent="0.2">
      <c r="V525" s="74"/>
    </row>
    <row r="526" spans="22:22" x14ac:dyDescent="0.2">
      <c r="V526" s="74"/>
    </row>
    <row r="527" spans="22:22" x14ac:dyDescent="0.2">
      <c r="V527" s="74"/>
    </row>
    <row r="528" spans="22:22" x14ac:dyDescent="0.2">
      <c r="V528" s="74"/>
    </row>
    <row r="529" spans="22:22" x14ac:dyDescent="0.2">
      <c r="V529" s="74"/>
    </row>
    <row r="530" spans="22:22" x14ac:dyDescent="0.2">
      <c r="V530" s="74"/>
    </row>
    <row r="531" spans="22:22" x14ac:dyDescent="0.2">
      <c r="V531" s="74"/>
    </row>
    <row r="532" spans="22:22" x14ac:dyDescent="0.2">
      <c r="V532" s="74"/>
    </row>
    <row r="533" spans="22:22" x14ac:dyDescent="0.2">
      <c r="V533" s="74"/>
    </row>
    <row r="534" spans="22:22" x14ac:dyDescent="0.2">
      <c r="V534" s="74"/>
    </row>
    <row r="535" spans="22:22" x14ac:dyDescent="0.2">
      <c r="V535" s="74"/>
    </row>
    <row r="536" spans="22:22" x14ac:dyDescent="0.2">
      <c r="V536" s="74"/>
    </row>
    <row r="537" spans="22:22" x14ac:dyDescent="0.2">
      <c r="V537" s="74"/>
    </row>
    <row r="538" spans="22:22" x14ac:dyDescent="0.2">
      <c r="V538" s="74"/>
    </row>
    <row r="539" spans="22:22" x14ac:dyDescent="0.2">
      <c r="V539" s="74"/>
    </row>
    <row r="540" spans="22:22" x14ac:dyDescent="0.2">
      <c r="V540" s="74"/>
    </row>
    <row r="541" spans="22:22" x14ac:dyDescent="0.2">
      <c r="V541" s="74"/>
    </row>
    <row r="542" spans="22:22" x14ac:dyDescent="0.2">
      <c r="V542" s="74"/>
    </row>
    <row r="543" spans="22:22" x14ac:dyDescent="0.2">
      <c r="V543" s="74"/>
    </row>
    <row r="544" spans="22:22" x14ac:dyDescent="0.2">
      <c r="V544" s="74"/>
    </row>
    <row r="545" spans="22:22" x14ac:dyDescent="0.2">
      <c r="V545" s="74"/>
    </row>
    <row r="546" spans="22:22" x14ac:dyDescent="0.2">
      <c r="V546" s="74"/>
    </row>
    <row r="547" spans="22:22" x14ac:dyDescent="0.2">
      <c r="V547" s="74"/>
    </row>
    <row r="548" spans="22:22" x14ac:dyDescent="0.2">
      <c r="V548" s="74"/>
    </row>
    <row r="549" spans="22:22" x14ac:dyDescent="0.2">
      <c r="V549" s="74"/>
    </row>
    <row r="550" spans="22:22" x14ac:dyDescent="0.2">
      <c r="V550" s="74"/>
    </row>
    <row r="551" spans="22:22" x14ac:dyDescent="0.2">
      <c r="V551" s="74"/>
    </row>
    <row r="552" spans="22:22" x14ac:dyDescent="0.2">
      <c r="V552" s="74"/>
    </row>
    <row r="553" spans="22:22" x14ac:dyDescent="0.2">
      <c r="V553" s="74"/>
    </row>
    <row r="554" spans="22:22" x14ac:dyDescent="0.2">
      <c r="V554" s="74"/>
    </row>
    <row r="555" spans="22:22" x14ac:dyDescent="0.2">
      <c r="V555" s="74"/>
    </row>
    <row r="556" spans="22:22" x14ac:dyDescent="0.2">
      <c r="V556" s="74"/>
    </row>
    <row r="557" spans="22:22" x14ac:dyDescent="0.2">
      <c r="V557" s="74"/>
    </row>
    <row r="558" spans="22:22" x14ac:dyDescent="0.2">
      <c r="V558" s="74"/>
    </row>
    <row r="559" spans="22:22" x14ac:dyDescent="0.2">
      <c r="V559" s="74"/>
    </row>
    <row r="560" spans="22:22" x14ac:dyDescent="0.2">
      <c r="V560" s="74"/>
    </row>
    <row r="561" spans="22:22" x14ac:dyDescent="0.2">
      <c r="V561" s="74"/>
    </row>
    <row r="562" spans="22:22" x14ac:dyDescent="0.2">
      <c r="V562" s="74"/>
    </row>
    <row r="563" spans="22:22" x14ac:dyDescent="0.2">
      <c r="V563" s="74"/>
    </row>
    <row r="564" spans="22:22" x14ac:dyDescent="0.2">
      <c r="V564" s="74"/>
    </row>
    <row r="565" spans="22:22" x14ac:dyDescent="0.2">
      <c r="V565" s="74"/>
    </row>
    <row r="566" spans="22:22" x14ac:dyDescent="0.2">
      <c r="V566" s="74"/>
    </row>
    <row r="567" spans="22:22" x14ac:dyDescent="0.2">
      <c r="V567" s="74"/>
    </row>
    <row r="568" spans="22:22" x14ac:dyDescent="0.2">
      <c r="V568" s="74"/>
    </row>
    <row r="569" spans="22:22" x14ac:dyDescent="0.2">
      <c r="V569" s="74"/>
    </row>
    <row r="570" spans="22:22" x14ac:dyDescent="0.2">
      <c r="V570" s="74"/>
    </row>
    <row r="571" spans="22:22" x14ac:dyDescent="0.2">
      <c r="V571" s="74"/>
    </row>
    <row r="572" spans="22:22" x14ac:dyDescent="0.2">
      <c r="V572" s="74"/>
    </row>
    <row r="573" spans="22:22" x14ac:dyDescent="0.2">
      <c r="V573" s="74"/>
    </row>
    <row r="574" spans="22:22" x14ac:dyDescent="0.2">
      <c r="V574" s="74"/>
    </row>
    <row r="575" spans="22:22" x14ac:dyDescent="0.2">
      <c r="V575" s="74"/>
    </row>
    <row r="576" spans="22:22" x14ac:dyDescent="0.2">
      <c r="V576" s="74"/>
    </row>
    <row r="577" spans="22:22" x14ac:dyDescent="0.2">
      <c r="V577" s="74"/>
    </row>
    <row r="578" spans="22:22" x14ac:dyDescent="0.2">
      <c r="V578" s="74"/>
    </row>
    <row r="579" spans="22:22" x14ac:dyDescent="0.2">
      <c r="V579" s="74"/>
    </row>
    <row r="580" spans="22:22" x14ac:dyDescent="0.2">
      <c r="V580" s="74"/>
    </row>
    <row r="581" spans="22:22" x14ac:dyDescent="0.2">
      <c r="V581" s="74"/>
    </row>
    <row r="582" spans="22:22" x14ac:dyDescent="0.2">
      <c r="V582" s="74"/>
    </row>
    <row r="583" spans="22:22" x14ac:dyDescent="0.2">
      <c r="V583" s="74"/>
    </row>
    <row r="584" spans="22:22" x14ac:dyDescent="0.2">
      <c r="V584" s="74"/>
    </row>
    <row r="585" spans="22:22" x14ac:dyDescent="0.2">
      <c r="V585" s="74"/>
    </row>
    <row r="586" spans="22:22" x14ac:dyDescent="0.2">
      <c r="V586" s="74"/>
    </row>
    <row r="587" spans="22:22" x14ac:dyDescent="0.2">
      <c r="V587" s="74"/>
    </row>
    <row r="588" spans="22:22" x14ac:dyDescent="0.2">
      <c r="V588" s="74"/>
    </row>
    <row r="589" spans="22:22" x14ac:dyDescent="0.2">
      <c r="V589" s="74"/>
    </row>
    <row r="590" spans="22:22" x14ac:dyDescent="0.2">
      <c r="V590" s="74"/>
    </row>
    <row r="591" spans="22:22" x14ac:dyDescent="0.2">
      <c r="V591" s="74"/>
    </row>
    <row r="592" spans="22:22" x14ac:dyDescent="0.2">
      <c r="V592" s="74"/>
    </row>
    <row r="593" spans="22:22" x14ac:dyDescent="0.2">
      <c r="V593" s="74"/>
    </row>
    <row r="594" spans="22:22" x14ac:dyDescent="0.2">
      <c r="V594" s="74"/>
    </row>
    <row r="595" spans="22:22" x14ac:dyDescent="0.2">
      <c r="V595" s="74"/>
    </row>
    <row r="596" spans="22:22" x14ac:dyDescent="0.2">
      <c r="V596" s="74"/>
    </row>
    <row r="597" spans="22:22" x14ac:dyDescent="0.2">
      <c r="V597" s="74"/>
    </row>
    <row r="598" spans="22:22" x14ac:dyDescent="0.2">
      <c r="V598" s="74"/>
    </row>
    <row r="599" spans="22:22" x14ac:dyDescent="0.2">
      <c r="V599" s="74"/>
    </row>
    <row r="600" spans="22:22" x14ac:dyDescent="0.2">
      <c r="V600" s="74"/>
    </row>
    <row r="601" spans="22:22" x14ac:dyDescent="0.2">
      <c r="V601" s="74"/>
    </row>
    <row r="602" spans="22:22" x14ac:dyDescent="0.2">
      <c r="V602" s="74"/>
    </row>
    <row r="603" spans="22:22" x14ac:dyDescent="0.2">
      <c r="V603" s="74"/>
    </row>
    <row r="604" spans="22:22" x14ac:dyDescent="0.2">
      <c r="V604" s="74"/>
    </row>
    <row r="605" spans="22:22" x14ac:dyDescent="0.2">
      <c r="V605" s="74"/>
    </row>
    <row r="606" spans="22:22" x14ac:dyDescent="0.2">
      <c r="V606" s="74"/>
    </row>
    <row r="607" spans="22:22" x14ac:dyDescent="0.2">
      <c r="V607" s="74"/>
    </row>
    <row r="608" spans="22:22" x14ac:dyDescent="0.2">
      <c r="V608" s="74"/>
    </row>
    <row r="609" spans="22:22" x14ac:dyDescent="0.2">
      <c r="V609" s="74"/>
    </row>
    <row r="610" spans="22:22" x14ac:dyDescent="0.2">
      <c r="V610" s="74"/>
    </row>
    <row r="611" spans="22:22" x14ac:dyDescent="0.2">
      <c r="V611" s="74"/>
    </row>
    <row r="612" spans="22:22" x14ac:dyDescent="0.2">
      <c r="V612" s="74"/>
    </row>
    <row r="613" spans="22:22" x14ac:dyDescent="0.2">
      <c r="V613" s="74"/>
    </row>
    <row r="614" spans="22:22" x14ac:dyDescent="0.2">
      <c r="V614" s="74"/>
    </row>
    <row r="615" spans="22:22" x14ac:dyDescent="0.2">
      <c r="V615" s="74"/>
    </row>
    <row r="616" spans="22:22" x14ac:dyDescent="0.2">
      <c r="V616" s="74"/>
    </row>
    <row r="617" spans="22:22" x14ac:dyDescent="0.2">
      <c r="V617" s="74"/>
    </row>
    <row r="618" spans="22:22" x14ac:dyDescent="0.2">
      <c r="V618" s="74"/>
    </row>
    <row r="619" spans="22:22" x14ac:dyDescent="0.2">
      <c r="V619" s="74"/>
    </row>
    <row r="620" spans="22:22" x14ac:dyDescent="0.2">
      <c r="V620" s="74"/>
    </row>
    <row r="621" spans="22:22" x14ac:dyDescent="0.2">
      <c r="V621" s="74"/>
    </row>
    <row r="622" spans="22:22" x14ac:dyDescent="0.2">
      <c r="V622" s="74"/>
    </row>
    <row r="623" spans="22:22" x14ac:dyDescent="0.2">
      <c r="V623" s="74"/>
    </row>
    <row r="624" spans="22:22" x14ac:dyDescent="0.2">
      <c r="V624" s="74"/>
    </row>
    <row r="625" spans="22:22" x14ac:dyDescent="0.2">
      <c r="V625" s="74"/>
    </row>
    <row r="626" spans="22:22" x14ac:dyDescent="0.2">
      <c r="V626" s="74"/>
    </row>
    <row r="627" spans="22:22" x14ac:dyDescent="0.2">
      <c r="V627" s="74"/>
    </row>
    <row r="628" spans="22:22" x14ac:dyDescent="0.2">
      <c r="V628" s="74"/>
    </row>
    <row r="629" spans="22:22" x14ac:dyDescent="0.2">
      <c r="V629" s="74"/>
    </row>
    <row r="630" spans="22:22" x14ac:dyDescent="0.2">
      <c r="V630" s="74"/>
    </row>
    <row r="631" spans="22:22" x14ac:dyDescent="0.2">
      <c r="V631" s="74"/>
    </row>
    <row r="632" spans="22:22" x14ac:dyDescent="0.2">
      <c r="V632" s="74"/>
    </row>
    <row r="633" spans="22:22" x14ac:dyDescent="0.2">
      <c r="V633" s="74"/>
    </row>
    <row r="634" spans="22:22" x14ac:dyDescent="0.2">
      <c r="V634" s="74"/>
    </row>
    <row r="635" spans="22:22" x14ac:dyDescent="0.2">
      <c r="V635" s="74"/>
    </row>
    <row r="636" spans="22:22" x14ac:dyDescent="0.2">
      <c r="V636" s="74"/>
    </row>
    <row r="637" spans="22:22" x14ac:dyDescent="0.2">
      <c r="V637" s="74"/>
    </row>
    <row r="638" spans="22:22" x14ac:dyDescent="0.2">
      <c r="V638" s="74"/>
    </row>
    <row r="639" spans="22:22" x14ac:dyDescent="0.2">
      <c r="V639" s="74"/>
    </row>
    <row r="640" spans="22:22" x14ac:dyDescent="0.2">
      <c r="V640" s="74"/>
    </row>
    <row r="641" spans="22:22" x14ac:dyDescent="0.2">
      <c r="V641" s="74"/>
    </row>
    <row r="642" spans="22:22" x14ac:dyDescent="0.2">
      <c r="V642" s="74"/>
    </row>
    <row r="643" spans="22:22" x14ac:dyDescent="0.2">
      <c r="V643" s="74"/>
    </row>
    <row r="644" spans="22:22" x14ac:dyDescent="0.2">
      <c r="V644" s="74"/>
    </row>
    <row r="645" spans="22:22" x14ac:dyDescent="0.2">
      <c r="V645" s="74"/>
    </row>
    <row r="646" spans="22:22" x14ac:dyDescent="0.2">
      <c r="V646" s="74"/>
    </row>
    <row r="647" spans="22:22" x14ac:dyDescent="0.2">
      <c r="V647" s="74"/>
    </row>
    <row r="648" spans="22:22" x14ac:dyDescent="0.2">
      <c r="V648" s="74"/>
    </row>
    <row r="649" spans="22:22" x14ac:dyDescent="0.2">
      <c r="V649" s="74"/>
    </row>
    <row r="650" spans="22:22" x14ac:dyDescent="0.2">
      <c r="V650" s="74"/>
    </row>
    <row r="651" spans="22:22" x14ac:dyDescent="0.2">
      <c r="V651" s="74"/>
    </row>
    <row r="652" spans="22:22" x14ac:dyDescent="0.2">
      <c r="V652" s="74"/>
    </row>
    <row r="653" spans="22:22" x14ac:dyDescent="0.2">
      <c r="V653" s="74"/>
    </row>
    <row r="654" spans="22:22" x14ac:dyDescent="0.2">
      <c r="V654" s="74"/>
    </row>
    <row r="655" spans="22:22" x14ac:dyDescent="0.2">
      <c r="V655" s="74"/>
    </row>
    <row r="656" spans="22:22" x14ac:dyDescent="0.2">
      <c r="V656" s="74"/>
    </row>
    <row r="657" spans="22:22" x14ac:dyDescent="0.2">
      <c r="V657" s="74"/>
    </row>
    <row r="658" spans="22:22" x14ac:dyDescent="0.2">
      <c r="V658" s="74"/>
    </row>
    <row r="659" spans="22:22" x14ac:dyDescent="0.2">
      <c r="V659" s="74"/>
    </row>
    <row r="660" spans="22:22" x14ac:dyDescent="0.2">
      <c r="V660" s="74"/>
    </row>
    <row r="661" spans="22:22" x14ac:dyDescent="0.2">
      <c r="V661" s="74"/>
    </row>
    <row r="662" spans="22:22" x14ac:dyDescent="0.2">
      <c r="V662" s="74"/>
    </row>
    <row r="663" spans="22:22" x14ac:dyDescent="0.2">
      <c r="V663" s="74"/>
    </row>
    <row r="664" spans="22:22" x14ac:dyDescent="0.2">
      <c r="V664" s="74"/>
    </row>
    <row r="665" spans="22:22" x14ac:dyDescent="0.2">
      <c r="V665" s="74"/>
    </row>
    <row r="666" spans="22:22" x14ac:dyDescent="0.2">
      <c r="V666" s="74"/>
    </row>
    <row r="667" spans="22:22" x14ac:dyDescent="0.2">
      <c r="V667" s="74"/>
    </row>
    <row r="668" spans="22:22" x14ac:dyDescent="0.2">
      <c r="V668" s="74"/>
    </row>
    <row r="669" spans="22:22" x14ac:dyDescent="0.2">
      <c r="V669" s="74"/>
    </row>
    <row r="670" spans="22:22" x14ac:dyDescent="0.2">
      <c r="V670" s="74"/>
    </row>
    <row r="671" spans="22:22" x14ac:dyDescent="0.2">
      <c r="V671" s="74"/>
    </row>
    <row r="672" spans="22:22" x14ac:dyDescent="0.2">
      <c r="V672" s="74"/>
    </row>
    <row r="673" spans="22:22" x14ac:dyDescent="0.2">
      <c r="V673" s="74"/>
    </row>
    <row r="674" spans="22:22" x14ac:dyDescent="0.2">
      <c r="V674" s="74"/>
    </row>
    <row r="675" spans="22:22" x14ac:dyDescent="0.2">
      <c r="V675" s="74"/>
    </row>
    <row r="676" spans="22:22" x14ac:dyDescent="0.2">
      <c r="V676" s="74"/>
    </row>
    <row r="677" spans="22:22" x14ac:dyDescent="0.2">
      <c r="V677" s="74"/>
    </row>
    <row r="678" spans="22:22" x14ac:dyDescent="0.2">
      <c r="V678" s="74"/>
    </row>
    <row r="679" spans="22:22" x14ac:dyDescent="0.2">
      <c r="V679" s="74"/>
    </row>
    <row r="680" spans="22:22" x14ac:dyDescent="0.2">
      <c r="V680" s="74"/>
    </row>
    <row r="681" spans="22:22" x14ac:dyDescent="0.2">
      <c r="V681" s="74"/>
    </row>
    <row r="682" spans="22:22" x14ac:dyDescent="0.2">
      <c r="V682" s="74"/>
    </row>
    <row r="683" spans="22:22" x14ac:dyDescent="0.2">
      <c r="V683" s="74"/>
    </row>
    <row r="684" spans="22:22" x14ac:dyDescent="0.2">
      <c r="V684" s="74"/>
    </row>
    <row r="685" spans="22:22" x14ac:dyDescent="0.2">
      <c r="V685" s="74"/>
    </row>
    <row r="686" spans="22:22" x14ac:dyDescent="0.2">
      <c r="V686" s="74"/>
    </row>
    <row r="687" spans="22:22" x14ac:dyDescent="0.2">
      <c r="V687" s="74"/>
    </row>
    <row r="688" spans="22:22" x14ac:dyDescent="0.2">
      <c r="V688" s="74"/>
    </row>
    <row r="689" spans="22:22" x14ac:dyDescent="0.2">
      <c r="V689" s="74"/>
    </row>
    <row r="690" spans="22:22" x14ac:dyDescent="0.2">
      <c r="V690" s="74"/>
    </row>
    <row r="691" spans="22:22" x14ac:dyDescent="0.2">
      <c r="V691" s="74"/>
    </row>
    <row r="692" spans="22:22" x14ac:dyDescent="0.2">
      <c r="V692" s="74"/>
    </row>
    <row r="693" spans="22:22" x14ac:dyDescent="0.2">
      <c r="V693" s="74"/>
    </row>
    <row r="694" spans="22:22" x14ac:dyDescent="0.2">
      <c r="V694" s="74"/>
    </row>
    <row r="695" spans="22:22" x14ac:dyDescent="0.2">
      <c r="V695" s="74"/>
    </row>
    <row r="696" spans="22:22" x14ac:dyDescent="0.2">
      <c r="V696" s="74"/>
    </row>
    <row r="697" spans="22:22" x14ac:dyDescent="0.2">
      <c r="V697" s="74"/>
    </row>
    <row r="698" spans="22:22" x14ac:dyDescent="0.2">
      <c r="V698" s="74"/>
    </row>
    <row r="699" spans="22:22" x14ac:dyDescent="0.2">
      <c r="V699" s="74"/>
    </row>
    <row r="700" spans="22:22" x14ac:dyDescent="0.2">
      <c r="V700" s="74"/>
    </row>
    <row r="701" spans="22:22" x14ac:dyDescent="0.2">
      <c r="V701" s="74"/>
    </row>
    <row r="702" spans="22:22" x14ac:dyDescent="0.2">
      <c r="V702" s="74"/>
    </row>
    <row r="703" spans="22:22" x14ac:dyDescent="0.2">
      <c r="V703" s="74"/>
    </row>
    <row r="704" spans="22:22" x14ac:dyDescent="0.2">
      <c r="V704" s="74"/>
    </row>
    <row r="705" spans="22:22" x14ac:dyDescent="0.2">
      <c r="V705" s="74"/>
    </row>
    <row r="706" spans="22:22" x14ac:dyDescent="0.2">
      <c r="V706" s="74"/>
    </row>
    <row r="707" spans="22:22" x14ac:dyDescent="0.2">
      <c r="V707" s="74"/>
    </row>
    <row r="708" spans="22:22" x14ac:dyDescent="0.2">
      <c r="V708" s="74"/>
    </row>
    <row r="709" spans="22:22" x14ac:dyDescent="0.2">
      <c r="V709" s="74"/>
    </row>
    <row r="710" spans="22:22" x14ac:dyDescent="0.2">
      <c r="V710" s="74"/>
    </row>
    <row r="711" spans="22:22" x14ac:dyDescent="0.2">
      <c r="V711" s="74"/>
    </row>
    <row r="712" spans="22:22" x14ac:dyDescent="0.2">
      <c r="V712" s="74"/>
    </row>
    <row r="713" spans="22:22" x14ac:dyDescent="0.2">
      <c r="V713" s="74"/>
    </row>
    <row r="714" spans="22:22" x14ac:dyDescent="0.2">
      <c r="V714" s="74"/>
    </row>
    <row r="715" spans="22:22" x14ac:dyDescent="0.2">
      <c r="V715" s="74"/>
    </row>
    <row r="716" spans="22:22" x14ac:dyDescent="0.2">
      <c r="V716" s="74"/>
    </row>
    <row r="717" spans="22:22" x14ac:dyDescent="0.2">
      <c r="V717" s="74"/>
    </row>
    <row r="718" spans="22:22" x14ac:dyDescent="0.2">
      <c r="V718" s="74"/>
    </row>
    <row r="719" spans="22:22" x14ac:dyDescent="0.2">
      <c r="V719" s="74"/>
    </row>
    <row r="720" spans="22:22" x14ac:dyDescent="0.2">
      <c r="V720" s="74"/>
    </row>
    <row r="721" spans="22:22" x14ac:dyDescent="0.2">
      <c r="V721" s="74"/>
    </row>
    <row r="722" spans="22:22" x14ac:dyDescent="0.2">
      <c r="V722" s="74"/>
    </row>
    <row r="723" spans="22:22" x14ac:dyDescent="0.2">
      <c r="V723" s="74"/>
    </row>
    <row r="724" spans="22:22" x14ac:dyDescent="0.2">
      <c r="V724" s="74"/>
    </row>
    <row r="725" spans="22:22" x14ac:dyDescent="0.2">
      <c r="V725" s="74"/>
    </row>
    <row r="726" spans="22:22" x14ac:dyDescent="0.2">
      <c r="V726" s="74"/>
    </row>
    <row r="727" spans="22:22" x14ac:dyDescent="0.2">
      <c r="V727" s="74"/>
    </row>
    <row r="728" spans="22:22" x14ac:dyDescent="0.2">
      <c r="V728" s="74"/>
    </row>
    <row r="729" spans="22:22" x14ac:dyDescent="0.2">
      <c r="V729" s="74"/>
    </row>
    <row r="730" spans="22:22" x14ac:dyDescent="0.2">
      <c r="V730" s="74"/>
    </row>
    <row r="731" spans="22:22" x14ac:dyDescent="0.2">
      <c r="V731" s="74"/>
    </row>
    <row r="732" spans="22:22" x14ac:dyDescent="0.2">
      <c r="V732" s="74"/>
    </row>
    <row r="733" spans="22:22" x14ac:dyDescent="0.2">
      <c r="V733" s="74"/>
    </row>
    <row r="734" spans="22:22" x14ac:dyDescent="0.2">
      <c r="V734" s="74"/>
    </row>
    <row r="735" spans="22:22" x14ac:dyDescent="0.2">
      <c r="V735" s="74"/>
    </row>
    <row r="736" spans="22:22" x14ac:dyDescent="0.2">
      <c r="V736" s="74"/>
    </row>
    <row r="737" spans="22:22" x14ac:dyDescent="0.2">
      <c r="V737" s="74"/>
    </row>
    <row r="738" spans="22:22" x14ac:dyDescent="0.2">
      <c r="V738" s="74"/>
    </row>
    <row r="739" spans="22:22" x14ac:dyDescent="0.2">
      <c r="V739" s="74"/>
    </row>
    <row r="740" spans="22:22" x14ac:dyDescent="0.2">
      <c r="V740" s="74"/>
    </row>
    <row r="741" spans="22:22" x14ac:dyDescent="0.2">
      <c r="V741" s="74"/>
    </row>
    <row r="742" spans="22:22" x14ac:dyDescent="0.2">
      <c r="V742" s="74"/>
    </row>
    <row r="743" spans="22:22" x14ac:dyDescent="0.2">
      <c r="V743" s="74"/>
    </row>
    <row r="744" spans="22:22" x14ac:dyDescent="0.2">
      <c r="V744" s="74"/>
    </row>
    <row r="745" spans="22:22" x14ac:dyDescent="0.2">
      <c r="V745" s="74"/>
    </row>
    <row r="746" spans="22:22" x14ac:dyDescent="0.2">
      <c r="V746" s="74"/>
    </row>
    <row r="747" spans="22:22" x14ac:dyDescent="0.2">
      <c r="V747" s="74"/>
    </row>
    <row r="748" spans="22:22" x14ac:dyDescent="0.2">
      <c r="V748" s="74"/>
    </row>
    <row r="749" spans="22:22" x14ac:dyDescent="0.2">
      <c r="V749" s="74"/>
    </row>
    <row r="750" spans="22:22" x14ac:dyDescent="0.2">
      <c r="V750" s="74"/>
    </row>
    <row r="751" spans="22:22" x14ac:dyDescent="0.2">
      <c r="V751" s="74"/>
    </row>
    <row r="752" spans="22:22" x14ac:dyDescent="0.2">
      <c r="V752" s="74"/>
    </row>
    <row r="753" spans="22:22" x14ac:dyDescent="0.2">
      <c r="V753" s="74"/>
    </row>
    <row r="754" spans="22:22" x14ac:dyDescent="0.2">
      <c r="V754" s="74"/>
    </row>
    <row r="755" spans="22:22" x14ac:dyDescent="0.2">
      <c r="V755" s="74"/>
    </row>
    <row r="756" spans="22:22" x14ac:dyDescent="0.2">
      <c r="V756" s="74"/>
    </row>
    <row r="757" spans="22:22" x14ac:dyDescent="0.2">
      <c r="V757" s="74"/>
    </row>
    <row r="758" spans="22:22" x14ac:dyDescent="0.2">
      <c r="V758" s="74"/>
    </row>
    <row r="759" spans="22:22" x14ac:dyDescent="0.2">
      <c r="V759" s="74"/>
    </row>
    <row r="760" spans="22:22" x14ac:dyDescent="0.2">
      <c r="V760" s="74"/>
    </row>
    <row r="761" spans="22:22" x14ac:dyDescent="0.2">
      <c r="V761" s="74"/>
    </row>
    <row r="762" spans="22:22" x14ac:dyDescent="0.2">
      <c r="V762" s="74"/>
    </row>
    <row r="763" spans="22:22" x14ac:dyDescent="0.2">
      <c r="V763" s="74"/>
    </row>
    <row r="764" spans="22:22" x14ac:dyDescent="0.2">
      <c r="V764" s="74"/>
    </row>
    <row r="765" spans="22:22" x14ac:dyDescent="0.2">
      <c r="V765" s="74"/>
    </row>
    <row r="766" spans="22:22" x14ac:dyDescent="0.2">
      <c r="V766" s="74"/>
    </row>
    <row r="767" spans="22:22" x14ac:dyDescent="0.2">
      <c r="V767" s="74"/>
    </row>
    <row r="768" spans="22:22" x14ac:dyDescent="0.2">
      <c r="V768" s="74"/>
    </row>
    <row r="769" spans="22:22" x14ac:dyDescent="0.2">
      <c r="V769" s="74"/>
    </row>
    <row r="770" spans="22:22" x14ac:dyDescent="0.2">
      <c r="V770" s="74"/>
    </row>
    <row r="771" spans="22:22" x14ac:dyDescent="0.2">
      <c r="V771" s="74"/>
    </row>
    <row r="772" spans="22:22" x14ac:dyDescent="0.2">
      <c r="V772" s="74"/>
    </row>
    <row r="773" spans="22:22" x14ac:dyDescent="0.2">
      <c r="V773" s="74"/>
    </row>
    <row r="774" spans="22:22" x14ac:dyDescent="0.2">
      <c r="V774" s="74"/>
    </row>
    <row r="775" spans="22:22" x14ac:dyDescent="0.2">
      <c r="V775" s="74"/>
    </row>
    <row r="776" spans="22:22" x14ac:dyDescent="0.2">
      <c r="V776" s="74"/>
    </row>
    <row r="777" spans="22:22" x14ac:dyDescent="0.2">
      <c r="V777" s="74"/>
    </row>
    <row r="778" spans="22:22" x14ac:dyDescent="0.2">
      <c r="V778" s="74"/>
    </row>
    <row r="779" spans="22:22" x14ac:dyDescent="0.2">
      <c r="V779" s="74"/>
    </row>
    <row r="780" spans="22:22" x14ac:dyDescent="0.2">
      <c r="V780" s="74"/>
    </row>
    <row r="781" spans="22:22" x14ac:dyDescent="0.2">
      <c r="V781" s="74"/>
    </row>
    <row r="782" spans="22:22" x14ac:dyDescent="0.2">
      <c r="V782" s="74"/>
    </row>
    <row r="783" spans="22:22" x14ac:dyDescent="0.2">
      <c r="V783" s="74"/>
    </row>
    <row r="784" spans="22:22" x14ac:dyDescent="0.2">
      <c r="V784" s="74"/>
    </row>
    <row r="785" spans="22:22" x14ac:dyDescent="0.2">
      <c r="V785" s="74"/>
    </row>
    <row r="786" spans="22:22" x14ac:dyDescent="0.2">
      <c r="V786" s="74"/>
    </row>
    <row r="787" spans="22:22" x14ac:dyDescent="0.2">
      <c r="V787" s="74"/>
    </row>
    <row r="788" spans="22:22" x14ac:dyDescent="0.2">
      <c r="V788" s="74"/>
    </row>
    <row r="789" spans="22:22" x14ac:dyDescent="0.2">
      <c r="V789" s="74"/>
    </row>
    <row r="790" spans="22:22" x14ac:dyDescent="0.2">
      <c r="V790" s="74"/>
    </row>
    <row r="791" spans="22:22" x14ac:dyDescent="0.2">
      <c r="V791" s="74"/>
    </row>
    <row r="792" spans="22:22" x14ac:dyDescent="0.2">
      <c r="V792" s="74"/>
    </row>
    <row r="793" spans="22:22" x14ac:dyDescent="0.2">
      <c r="V793" s="74"/>
    </row>
    <row r="794" spans="22:22" x14ac:dyDescent="0.2">
      <c r="V794" s="74"/>
    </row>
    <row r="795" spans="22:22" x14ac:dyDescent="0.2">
      <c r="V795" s="74"/>
    </row>
    <row r="796" spans="22:22" x14ac:dyDescent="0.2">
      <c r="V796" s="74"/>
    </row>
    <row r="797" spans="22:22" x14ac:dyDescent="0.2">
      <c r="V797" s="74"/>
    </row>
    <row r="798" spans="22:22" x14ac:dyDescent="0.2">
      <c r="V798" s="74"/>
    </row>
    <row r="799" spans="22:22" x14ac:dyDescent="0.2">
      <c r="V799" s="74"/>
    </row>
    <row r="800" spans="22:22" x14ac:dyDescent="0.2">
      <c r="V800" s="74"/>
    </row>
    <row r="801" spans="22:22" x14ac:dyDescent="0.2">
      <c r="V801" s="74"/>
    </row>
    <row r="802" spans="22:22" x14ac:dyDescent="0.2">
      <c r="V802" s="74"/>
    </row>
    <row r="803" spans="22:22" x14ac:dyDescent="0.2">
      <c r="V803" s="74"/>
    </row>
    <row r="804" spans="22:22" x14ac:dyDescent="0.2">
      <c r="V804" s="74"/>
    </row>
    <row r="805" spans="22:22" x14ac:dyDescent="0.2">
      <c r="V805" s="74"/>
    </row>
    <row r="806" spans="22:22" x14ac:dyDescent="0.2">
      <c r="V806" s="74"/>
    </row>
    <row r="807" spans="22:22" x14ac:dyDescent="0.2">
      <c r="V807" s="74"/>
    </row>
    <row r="808" spans="22:22" x14ac:dyDescent="0.2">
      <c r="V808" s="74"/>
    </row>
    <row r="809" spans="22:22" x14ac:dyDescent="0.2">
      <c r="V809" s="74"/>
    </row>
    <row r="810" spans="22:22" x14ac:dyDescent="0.2">
      <c r="V810" s="74"/>
    </row>
    <row r="811" spans="22:22" x14ac:dyDescent="0.2">
      <c r="V811" s="74"/>
    </row>
    <row r="812" spans="22:22" x14ac:dyDescent="0.2">
      <c r="V812" s="74"/>
    </row>
    <row r="813" spans="22:22" x14ac:dyDescent="0.2">
      <c r="V813" s="74"/>
    </row>
    <row r="814" spans="22:22" x14ac:dyDescent="0.2">
      <c r="V814" s="74"/>
    </row>
    <row r="815" spans="22:22" x14ac:dyDescent="0.2">
      <c r="V815" s="74"/>
    </row>
    <row r="816" spans="22:22" x14ac:dyDescent="0.2">
      <c r="V816" s="74"/>
    </row>
    <row r="817" spans="22:22" x14ac:dyDescent="0.2">
      <c r="V817" s="74"/>
    </row>
    <row r="818" spans="22:22" x14ac:dyDescent="0.2">
      <c r="V818" s="74"/>
    </row>
    <row r="819" spans="22:22" x14ac:dyDescent="0.2">
      <c r="V819" s="74"/>
    </row>
    <row r="820" spans="22:22" x14ac:dyDescent="0.2">
      <c r="V820" s="74"/>
    </row>
    <row r="821" spans="22:22" x14ac:dyDescent="0.2">
      <c r="V821" s="74"/>
    </row>
    <row r="822" spans="22:22" x14ac:dyDescent="0.2">
      <c r="V822" s="74"/>
    </row>
    <row r="823" spans="22:22" x14ac:dyDescent="0.2">
      <c r="V823" s="74"/>
    </row>
    <row r="824" spans="22:22" x14ac:dyDescent="0.2">
      <c r="V824" s="74"/>
    </row>
    <row r="825" spans="22:22" x14ac:dyDescent="0.2">
      <c r="V825" s="74"/>
    </row>
    <row r="826" spans="22:22" x14ac:dyDescent="0.2">
      <c r="V826" s="74"/>
    </row>
    <row r="827" spans="22:22" x14ac:dyDescent="0.2">
      <c r="V827" s="74"/>
    </row>
    <row r="828" spans="22:22" x14ac:dyDescent="0.2">
      <c r="V828" s="74"/>
    </row>
    <row r="829" spans="22:22" x14ac:dyDescent="0.2">
      <c r="V829" s="74"/>
    </row>
    <row r="830" spans="22:22" x14ac:dyDescent="0.2">
      <c r="V830" s="74"/>
    </row>
    <row r="831" spans="22:22" x14ac:dyDescent="0.2">
      <c r="V831" s="74"/>
    </row>
    <row r="832" spans="22:22" x14ac:dyDescent="0.2">
      <c r="V832" s="74"/>
    </row>
    <row r="833" spans="22:22" x14ac:dyDescent="0.2">
      <c r="V833" s="74"/>
    </row>
    <row r="834" spans="22:22" x14ac:dyDescent="0.2">
      <c r="V834" s="74"/>
    </row>
    <row r="835" spans="22:22" x14ac:dyDescent="0.2">
      <c r="V835" s="74"/>
    </row>
    <row r="836" spans="22:22" x14ac:dyDescent="0.2">
      <c r="V836" s="74"/>
    </row>
    <row r="837" spans="22:22" x14ac:dyDescent="0.2">
      <c r="V837" s="74"/>
    </row>
    <row r="838" spans="22:22" x14ac:dyDescent="0.2">
      <c r="V838" s="74"/>
    </row>
    <row r="839" spans="22:22" x14ac:dyDescent="0.2">
      <c r="V839" s="74"/>
    </row>
    <row r="840" spans="22:22" x14ac:dyDescent="0.2">
      <c r="V840" s="74"/>
    </row>
    <row r="841" spans="22:22" x14ac:dyDescent="0.2">
      <c r="V841" s="74"/>
    </row>
    <row r="842" spans="22:22" x14ac:dyDescent="0.2">
      <c r="V842" s="74"/>
    </row>
    <row r="843" spans="22:22" x14ac:dyDescent="0.2">
      <c r="V843" s="74"/>
    </row>
    <row r="844" spans="22:22" x14ac:dyDescent="0.2">
      <c r="V844" s="74"/>
    </row>
    <row r="845" spans="22:22" x14ac:dyDescent="0.2">
      <c r="V845" s="74"/>
    </row>
  </sheetData>
  <autoFilter ref="A2:Y385" xr:uid="{7BEC4E30-399B-491D-8986-F699C3442EC1}"/>
  <conditionalFormatting sqref="Q3:S385">
    <cfRule type="containsText" dxfId="30" priority="10" operator="containsText" text="No">
      <formula>NOT(ISERROR(SEARCH("No",Q3)))</formula>
    </cfRule>
    <cfRule type="containsText" dxfId="29" priority="19" operator="containsText" text="Yes">
      <formula>NOT(ISERROR(SEARCH("Yes",Q3)))</formula>
    </cfRule>
  </conditionalFormatting>
  <conditionalFormatting sqref="V3:V385">
    <cfRule type="cellIs" dxfId="28" priority="8" operator="greaterThan">
      <formula>0.01</formula>
    </cfRule>
    <cfRule type="cellIs" dxfId="27" priority="18" operator="lessThan">
      <formula>0.01</formula>
    </cfRule>
  </conditionalFormatting>
  <conditionalFormatting sqref="W3:W385">
    <cfRule type="cellIs" dxfId="26" priority="9" operator="equal">
      <formula>"Yes"</formula>
    </cfRule>
    <cfRule type="cellIs" dxfId="25" priority="17" operator="equal">
      <formula>"No"</formula>
    </cfRule>
  </conditionalFormatting>
  <conditionalFormatting sqref="T3:T385">
    <cfRule type="containsText" dxfId="24" priority="12" operator="containsText" text="Yes">
      <formula>NOT(ISERROR(SEARCH("Yes",T3)))</formula>
    </cfRule>
    <cfRule type="containsText" dxfId="23" priority="15" operator="containsText" text="N/A">
      <formula>NOT(ISERROR(SEARCH("N/A",T3)))</formula>
    </cfRule>
    <cfRule type="containsText" dxfId="22" priority="16" operator="containsText" text="No">
      <formula>NOT(ISERROR(SEARCH("No",T3)))</formula>
    </cfRule>
  </conditionalFormatting>
  <conditionalFormatting sqref="U3:U385">
    <cfRule type="containsText" dxfId="21" priority="13" operator="containsText" text="No">
      <formula>NOT(ISERROR(SEARCH("No",U3)))</formula>
    </cfRule>
    <cfRule type="containsText" dxfId="20" priority="14" operator="containsText" text="Yes">
      <formula>NOT(ISERROR(SEARCH("Yes",U3)))</formula>
    </cfRule>
  </conditionalFormatting>
  <conditionalFormatting sqref="D3:D385">
    <cfRule type="expression" dxfId="19" priority="7">
      <formula>D3&lt;&gt;G3</formula>
    </cfRule>
  </conditionalFormatting>
  <conditionalFormatting sqref="G3:G385">
    <cfRule type="expression" dxfId="18" priority="6">
      <formula>G3&lt;&gt;D3</formula>
    </cfRule>
  </conditionalFormatting>
  <conditionalFormatting sqref="A3:C378">
    <cfRule type="containsText" dxfId="17" priority="3" operator="containsText" text="Waiting for a TPI">
      <formula>NOT(ISERROR(SEARCH("Waiting for a TPI",A3)))</formula>
    </cfRule>
  </conditionalFormatting>
  <conditionalFormatting sqref="A1:A1048576">
    <cfRule type="duplicateValues" dxfId="16" priority="1"/>
    <cfRule type="duplicateValues" dxfId="15" priority="2"/>
  </conditionalFormatting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CEB2-A244-4B43-81AA-3438969089D6}">
  <sheetPr>
    <tabColor rgb="FFC00000"/>
    <pageSetUpPr fitToPage="1"/>
  </sheetPr>
  <dimension ref="A1:AMJ388"/>
  <sheetViews>
    <sheetView zoomScaleNormal="100" workbookViewId="0">
      <pane ySplit="5" topLeftCell="A6" activePane="bottomLeft" state="frozen"/>
      <selection activeCell="O548" sqref="O548"/>
      <selection pane="bottomLeft" activeCell="B6" sqref="B6:J388"/>
    </sheetView>
  </sheetViews>
  <sheetFormatPr defaultColWidth="6.19921875" defaultRowHeight="12.75" x14ac:dyDescent="0.2"/>
  <cols>
    <col min="1" max="1" width="6.19921875" style="2"/>
    <col min="2" max="2" width="8.09765625" style="19" customWidth="1"/>
    <col min="3" max="3" width="59.3984375" style="20" customWidth="1"/>
    <col min="4" max="4" width="11.09765625" style="21" bestFit="1" customWidth="1"/>
    <col min="5" max="6" width="9.19921875" style="20" customWidth="1"/>
    <col min="7" max="7" width="11.3984375" style="20" customWidth="1"/>
    <col min="8" max="8" width="34.69921875" style="20" bestFit="1" customWidth="1"/>
    <col min="9" max="9" width="15.09765625" style="39" customWidth="1"/>
    <col min="10" max="10" width="8.5" style="39" customWidth="1"/>
    <col min="11" max="11" width="2.19921875" style="20" customWidth="1"/>
    <col min="12" max="12" width="11.59765625" style="20" customWidth="1"/>
    <col min="13" max="13" width="12.69921875" style="20" customWidth="1"/>
    <col min="14" max="14" width="6.19921875" style="20" customWidth="1"/>
    <col min="15" max="15" width="3" style="20" customWidth="1"/>
    <col min="16" max="1024" width="6.19921875" style="20" customWidth="1"/>
    <col min="1025" max="1026" width="6.19921875" style="2" customWidth="1"/>
    <col min="1027" max="16384" width="6.19921875" style="2"/>
  </cols>
  <sheetData>
    <row r="1" spans="2:10" x14ac:dyDescent="0.2">
      <c r="F1" s="109" t="s">
        <v>1176</v>
      </c>
      <c r="G1" s="110"/>
      <c r="H1" s="110"/>
      <c r="I1" s="110"/>
      <c r="J1" s="22">
        <f>'MIUR Threshold Calculation '!E1</f>
        <v>0.14909502720794462</v>
      </c>
    </row>
    <row r="2" spans="2:10" x14ac:dyDescent="0.2">
      <c r="B2" s="23"/>
      <c r="C2" s="2"/>
      <c r="F2" s="111" t="s">
        <v>1177</v>
      </c>
      <c r="G2" s="112"/>
      <c r="H2" s="112"/>
      <c r="I2" s="112"/>
      <c r="J2" s="24">
        <f>'MIUR Threshold Calculation '!E2</f>
        <v>0.12800637137843882</v>
      </c>
    </row>
    <row r="3" spans="2:10" ht="13.5" thickBot="1" x14ac:dyDescent="0.25">
      <c r="F3" s="113" t="s">
        <v>1178</v>
      </c>
      <c r="G3" s="114"/>
      <c r="H3" s="114"/>
      <c r="I3" s="114"/>
      <c r="J3" s="25">
        <f>'MIUR Threshold Calculation '!E3</f>
        <v>0.27710139858638344</v>
      </c>
    </row>
    <row r="4" spans="2:10" x14ac:dyDescent="0.2">
      <c r="C4" s="26" t="str">
        <f>"Applicants: "&amp;COUNTA(B:B)-1</f>
        <v>Applicants: 383</v>
      </c>
      <c r="D4" s="27"/>
      <c r="E4" s="27"/>
      <c r="F4" s="27"/>
      <c r="G4" s="27"/>
      <c r="H4" s="27"/>
      <c r="I4" s="2"/>
      <c r="J4" s="2">
        <f>COUNTIF(J6:J390,"Yes")</f>
        <v>121</v>
      </c>
    </row>
    <row r="5" spans="2:10" ht="38.25" x14ac:dyDescent="0.2">
      <c r="B5" s="76" t="s">
        <v>0</v>
      </c>
      <c r="C5" s="26" t="s">
        <v>1</v>
      </c>
      <c r="D5" s="26" t="s">
        <v>14</v>
      </c>
      <c r="E5" s="26" t="s">
        <v>1179</v>
      </c>
      <c r="F5" s="26" t="s">
        <v>1180</v>
      </c>
      <c r="G5" s="26" t="s">
        <v>1181</v>
      </c>
      <c r="H5" s="26" t="s">
        <v>1182</v>
      </c>
      <c r="I5" s="26" t="s">
        <v>1183</v>
      </c>
      <c r="J5" s="26" t="s">
        <v>1184</v>
      </c>
    </row>
    <row r="6" spans="2:10" x14ac:dyDescent="0.2">
      <c r="B6" s="28" t="s">
        <v>25</v>
      </c>
      <c r="C6" s="29" t="s">
        <v>26</v>
      </c>
      <c r="D6" s="30" t="s">
        <v>31</v>
      </c>
      <c r="E6" s="31">
        <v>8517</v>
      </c>
      <c r="F6" s="32" t="s">
        <v>1185</v>
      </c>
      <c r="G6" s="31">
        <v>2373</v>
      </c>
      <c r="H6" s="33">
        <v>188</v>
      </c>
      <c r="I6" s="34">
        <v>7.9224610198061526E-2</v>
      </c>
      <c r="J6" s="35" t="s">
        <v>28</v>
      </c>
    </row>
    <row r="7" spans="2:10" x14ac:dyDescent="0.2">
      <c r="B7" s="28" t="s">
        <v>36</v>
      </c>
      <c r="C7" s="29" t="s">
        <v>37</v>
      </c>
      <c r="D7" s="30" t="s">
        <v>39</v>
      </c>
      <c r="E7" s="31">
        <v>31861</v>
      </c>
      <c r="F7" s="32" t="s">
        <v>1185</v>
      </c>
      <c r="G7" s="31">
        <v>6452</v>
      </c>
      <c r="H7" s="33">
        <v>1219</v>
      </c>
      <c r="I7" s="34">
        <v>0.1889336639801612</v>
      </c>
      <c r="J7" s="35" t="s">
        <v>34</v>
      </c>
    </row>
    <row r="8" spans="2:10" x14ac:dyDescent="0.2">
      <c r="B8" s="28" t="s">
        <v>40</v>
      </c>
      <c r="C8" s="29" t="s">
        <v>41</v>
      </c>
      <c r="D8" s="30" t="s">
        <v>42</v>
      </c>
      <c r="E8" s="31">
        <v>4092459</v>
      </c>
      <c r="F8" s="32" t="s">
        <v>1186</v>
      </c>
      <c r="G8" s="31">
        <v>84749</v>
      </c>
      <c r="H8" s="33">
        <v>22656</v>
      </c>
      <c r="I8" s="34">
        <v>0.26733058797153947</v>
      </c>
      <c r="J8" s="35" t="s">
        <v>28</v>
      </c>
    </row>
    <row r="9" spans="2:10" x14ac:dyDescent="0.2">
      <c r="B9" s="28" t="s">
        <v>43</v>
      </c>
      <c r="C9" s="29" t="s">
        <v>44</v>
      </c>
      <c r="D9" s="30" t="s">
        <v>42</v>
      </c>
      <c r="E9" s="31">
        <v>4092459</v>
      </c>
      <c r="F9" s="32" t="s">
        <v>1186</v>
      </c>
      <c r="G9" s="31">
        <v>417466</v>
      </c>
      <c r="H9" s="33">
        <v>103163</v>
      </c>
      <c r="I9" s="34">
        <v>0.24711713049685483</v>
      </c>
      <c r="J9" s="35" t="s">
        <v>28</v>
      </c>
    </row>
    <row r="10" spans="2:10" x14ac:dyDescent="0.2">
      <c r="B10" s="28" t="s">
        <v>45</v>
      </c>
      <c r="C10" s="29" t="s">
        <v>46</v>
      </c>
      <c r="D10" s="30" t="s">
        <v>47</v>
      </c>
      <c r="E10" s="31">
        <v>455746</v>
      </c>
      <c r="F10" s="32" t="s">
        <v>1186</v>
      </c>
      <c r="G10" s="31">
        <v>81728</v>
      </c>
      <c r="H10" s="33">
        <v>13607</v>
      </c>
      <c r="I10" s="34">
        <v>0.16649128817541112</v>
      </c>
      <c r="J10" s="35" t="s">
        <v>28</v>
      </c>
    </row>
    <row r="11" spans="2:10" x14ac:dyDescent="0.2">
      <c r="B11" s="28" t="s">
        <v>48</v>
      </c>
      <c r="C11" s="29" t="s">
        <v>49</v>
      </c>
      <c r="D11" s="30" t="s">
        <v>51</v>
      </c>
      <c r="E11" s="31">
        <v>1714773</v>
      </c>
      <c r="F11" s="32" t="s">
        <v>1186</v>
      </c>
      <c r="G11" s="31">
        <v>35903</v>
      </c>
      <c r="H11" s="33">
        <v>24450</v>
      </c>
      <c r="I11" s="34">
        <v>0.68100158761106311</v>
      </c>
      <c r="J11" s="35" t="s">
        <v>34</v>
      </c>
    </row>
    <row r="12" spans="2:10" x14ac:dyDescent="0.2">
      <c r="B12" s="28" t="s">
        <v>53</v>
      </c>
      <c r="C12" s="29" t="s">
        <v>49</v>
      </c>
      <c r="D12" s="30" t="s">
        <v>51</v>
      </c>
      <c r="E12" s="31">
        <v>1714773</v>
      </c>
      <c r="F12" s="32" t="s">
        <v>1186</v>
      </c>
      <c r="G12" s="31">
        <v>106995</v>
      </c>
      <c r="H12" s="33">
        <v>17161</v>
      </c>
      <c r="I12" s="34">
        <v>0.16039067246132996</v>
      </c>
      <c r="J12" s="35" t="s">
        <v>28</v>
      </c>
    </row>
    <row r="13" spans="2:10" x14ac:dyDescent="0.2">
      <c r="B13" s="28" t="s">
        <v>56</v>
      </c>
      <c r="C13" s="29" t="s">
        <v>57</v>
      </c>
      <c r="D13" s="30" t="s">
        <v>59</v>
      </c>
      <c r="E13" s="31">
        <v>2368139</v>
      </c>
      <c r="F13" s="32" t="s">
        <v>1186</v>
      </c>
      <c r="G13" s="31">
        <v>163102</v>
      </c>
      <c r="H13" s="33">
        <v>26163</v>
      </c>
      <c r="I13" s="34">
        <v>0.16040882392613212</v>
      </c>
      <c r="J13" s="35" t="s">
        <v>28</v>
      </c>
    </row>
    <row r="14" spans="2:10" x14ac:dyDescent="0.2">
      <c r="B14" s="28" t="s">
        <v>60</v>
      </c>
      <c r="C14" s="29" t="s">
        <v>61</v>
      </c>
      <c r="D14" s="30" t="s">
        <v>42</v>
      </c>
      <c r="E14" s="31">
        <v>4092459</v>
      </c>
      <c r="F14" s="32" t="s">
        <v>1186</v>
      </c>
      <c r="G14" s="31">
        <v>100214</v>
      </c>
      <c r="H14" s="33">
        <v>21425</v>
      </c>
      <c r="I14" s="34">
        <v>0.21379248408406012</v>
      </c>
      <c r="J14" s="35" t="s">
        <v>28</v>
      </c>
    </row>
    <row r="15" spans="2:10" x14ac:dyDescent="0.2">
      <c r="B15" s="28" t="s">
        <v>62</v>
      </c>
      <c r="C15" s="29" t="s">
        <v>63</v>
      </c>
      <c r="D15" s="30" t="s">
        <v>59</v>
      </c>
      <c r="E15" s="31">
        <v>2368139</v>
      </c>
      <c r="F15" s="32" t="s">
        <v>1186</v>
      </c>
      <c r="G15" s="31">
        <v>200754</v>
      </c>
      <c r="H15" s="33">
        <v>44690</v>
      </c>
      <c r="I15" s="34">
        <v>0.22261075744443448</v>
      </c>
      <c r="J15" s="35" t="s">
        <v>28</v>
      </c>
    </row>
    <row r="16" spans="2:10" x14ac:dyDescent="0.2">
      <c r="B16" s="28" t="s">
        <v>65</v>
      </c>
      <c r="C16" s="29" t="s">
        <v>66</v>
      </c>
      <c r="D16" s="30" t="s">
        <v>68</v>
      </c>
      <c r="E16" s="31">
        <v>406220</v>
      </c>
      <c r="F16" s="32" t="s">
        <v>1186</v>
      </c>
      <c r="G16" s="31">
        <v>47015</v>
      </c>
      <c r="H16" s="33">
        <v>16538</v>
      </c>
      <c r="I16" s="34">
        <v>0.35176007657130703</v>
      </c>
      <c r="J16" s="35" t="s">
        <v>34</v>
      </c>
    </row>
    <row r="17" spans="2:10" x14ac:dyDescent="0.2">
      <c r="B17" s="28" t="s">
        <v>69</v>
      </c>
      <c r="C17" s="29" t="s">
        <v>70</v>
      </c>
      <c r="D17" s="30" t="s">
        <v>71</v>
      </c>
      <c r="E17" s="31">
        <v>1809034</v>
      </c>
      <c r="F17" s="32" t="s">
        <v>1186</v>
      </c>
      <c r="G17" s="31">
        <v>112684</v>
      </c>
      <c r="H17" s="33">
        <v>29330</v>
      </c>
      <c r="I17" s="34">
        <v>0.26028539987930849</v>
      </c>
      <c r="J17" s="35" t="s">
        <v>28</v>
      </c>
    </row>
    <row r="18" spans="2:10" x14ac:dyDescent="0.2">
      <c r="B18" s="28" t="s">
        <v>72</v>
      </c>
      <c r="C18" s="29" t="s">
        <v>73</v>
      </c>
      <c r="D18" s="30" t="s">
        <v>74</v>
      </c>
      <c r="E18" s="31">
        <v>422679</v>
      </c>
      <c r="F18" s="32" t="s">
        <v>1186</v>
      </c>
      <c r="G18" s="31">
        <v>49888</v>
      </c>
      <c r="H18" s="33">
        <v>5128</v>
      </c>
      <c r="I18" s="34">
        <v>0.1027902501603592</v>
      </c>
      <c r="J18" s="35" t="s">
        <v>28</v>
      </c>
    </row>
    <row r="19" spans="2:10" x14ac:dyDescent="0.2">
      <c r="B19" s="28" t="s">
        <v>75</v>
      </c>
      <c r="C19" s="29" t="s">
        <v>76</v>
      </c>
      <c r="D19" s="30" t="s">
        <v>78</v>
      </c>
      <c r="E19" s="31">
        <v>78337</v>
      </c>
      <c r="F19" s="32" t="s">
        <v>1186</v>
      </c>
      <c r="G19" s="31">
        <v>39300</v>
      </c>
      <c r="H19" s="33">
        <v>6988</v>
      </c>
      <c r="I19" s="34">
        <v>0.17781170483460559</v>
      </c>
      <c r="J19" s="35" t="s">
        <v>28</v>
      </c>
    </row>
    <row r="20" spans="2:10" x14ac:dyDescent="0.2">
      <c r="B20" s="28" t="s">
        <v>79</v>
      </c>
      <c r="C20" s="29" t="s">
        <v>80</v>
      </c>
      <c r="D20" s="30" t="s">
        <v>82</v>
      </c>
      <c r="E20" s="31">
        <v>662614</v>
      </c>
      <c r="F20" s="32" t="s">
        <v>1186</v>
      </c>
      <c r="G20" s="31">
        <v>52899</v>
      </c>
      <c r="H20" s="33">
        <v>9064</v>
      </c>
      <c r="I20" s="34">
        <v>0.17134539405281762</v>
      </c>
      <c r="J20" s="35" t="s">
        <v>28</v>
      </c>
    </row>
    <row r="21" spans="2:10" x14ac:dyDescent="0.2">
      <c r="B21" s="28" t="s">
        <v>84</v>
      </c>
      <c r="C21" s="29" t="s">
        <v>85</v>
      </c>
      <c r="D21" s="30" t="s">
        <v>87</v>
      </c>
      <c r="E21" s="31">
        <v>340223</v>
      </c>
      <c r="F21" s="32" t="s">
        <v>1186</v>
      </c>
      <c r="G21" s="31">
        <v>126106</v>
      </c>
      <c r="H21" s="33">
        <v>31873</v>
      </c>
      <c r="I21" s="34">
        <v>0.25274768845257167</v>
      </c>
      <c r="J21" s="35" t="s">
        <v>28</v>
      </c>
    </row>
    <row r="22" spans="2:10" x14ac:dyDescent="0.2">
      <c r="B22" s="28" t="s">
        <v>88</v>
      </c>
      <c r="C22" s="29" t="s">
        <v>89</v>
      </c>
      <c r="D22" s="30" t="s">
        <v>90</v>
      </c>
      <c r="E22" s="31">
        <v>92565</v>
      </c>
      <c r="F22" s="32" t="s">
        <v>1186</v>
      </c>
      <c r="G22" s="31">
        <v>83666</v>
      </c>
      <c r="H22" s="33">
        <v>16411</v>
      </c>
      <c r="I22" s="34">
        <v>0.19614897329859202</v>
      </c>
      <c r="J22" s="35" t="s">
        <v>28</v>
      </c>
    </row>
    <row r="23" spans="2:10" x14ac:dyDescent="0.2">
      <c r="B23" s="28" t="s">
        <v>91</v>
      </c>
      <c r="C23" s="29" t="s">
        <v>92</v>
      </c>
      <c r="D23" s="30" t="s">
        <v>42</v>
      </c>
      <c r="E23" s="31">
        <v>4092459</v>
      </c>
      <c r="F23" s="32" t="s">
        <v>1186</v>
      </c>
      <c r="G23" s="31">
        <v>6747</v>
      </c>
      <c r="H23" s="33">
        <v>193</v>
      </c>
      <c r="I23" s="34">
        <v>2.860530606195346E-2</v>
      </c>
      <c r="J23" s="35" t="s">
        <v>28</v>
      </c>
    </row>
    <row r="24" spans="2:10" x14ac:dyDescent="0.2">
      <c r="B24" s="78" t="s">
        <v>93</v>
      </c>
      <c r="C24" s="29" t="s">
        <v>94</v>
      </c>
      <c r="D24" s="30" t="s">
        <v>59</v>
      </c>
      <c r="E24" s="31">
        <v>2368139</v>
      </c>
      <c r="F24" s="32" t="s">
        <v>1186</v>
      </c>
      <c r="G24" s="31">
        <v>24758</v>
      </c>
      <c r="H24" s="33">
        <v>6365</v>
      </c>
      <c r="I24" s="34">
        <v>0.25708861782050246</v>
      </c>
      <c r="J24" s="35" t="s">
        <v>28</v>
      </c>
    </row>
    <row r="25" spans="2:10" x14ac:dyDescent="0.2">
      <c r="B25" s="78" t="s">
        <v>95</v>
      </c>
      <c r="C25" s="29" t="s">
        <v>96</v>
      </c>
      <c r="D25" s="30" t="s">
        <v>42</v>
      </c>
      <c r="E25" s="31">
        <v>4092459</v>
      </c>
      <c r="F25" s="32" t="s">
        <v>1186</v>
      </c>
      <c r="G25" s="31">
        <v>1636</v>
      </c>
      <c r="H25" s="33">
        <v>76</v>
      </c>
      <c r="I25" s="34">
        <v>4.6454767726161368E-2</v>
      </c>
      <c r="J25" s="35" t="s">
        <v>28</v>
      </c>
    </row>
    <row r="26" spans="2:10" x14ac:dyDescent="0.2">
      <c r="B26" s="78" t="s">
        <v>97</v>
      </c>
      <c r="C26" s="29" t="s">
        <v>98</v>
      </c>
      <c r="D26" s="30" t="s">
        <v>100</v>
      </c>
      <c r="E26" s="31">
        <v>782341</v>
      </c>
      <c r="F26" s="32" t="s">
        <v>1186</v>
      </c>
      <c r="G26" s="31">
        <v>15924</v>
      </c>
      <c r="H26" s="33">
        <v>1775</v>
      </c>
      <c r="I26" s="34">
        <v>0.11146696809846772</v>
      </c>
      <c r="J26" s="35" t="s">
        <v>28</v>
      </c>
    </row>
    <row r="27" spans="2:10" x14ac:dyDescent="0.2">
      <c r="B27" s="78" t="s">
        <v>101</v>
      </c>
      <c r="C27" s="29" t="s">
        <v>102</v>
      </c>
      <c r="D27" s="30" t="s">
        <v>104</v>
      </c>
      <c r="E27" s="31">
        <v>313166</v>
      </c>
      <c r="F27" s="32" t="s">
        <v>1186</v>
      </c>
      <c r="G27" s="31">
        <v>1002</v>
      </c>
      <c r="H27" s="33">
        <v>70</v>
      </c>
      <c r="I27" s="34">
        <v>6.9860279441117765E-2</v>
      </c>
      <c r="J27" s="35" t="s">
        <v>28</v>
      </c>
    </row>
    <row r="28" spans="2:10" x14ac:dyDescent="0.2">
      <c r="B28" s="78" t="s">
        <v>105</v>
      </c>
      <c r="C28" s="29" t="s">
        <v>106</v>
      </c>
      <c r="D28" s="30" t="s">
        <v>108</v>
      </c>
      <c r="E28" s="31">
        <v>10501</v>
      </c>
      <c r="F28" s="32" t="s">
        <v>1185</v>
      </c>
      <c r="G28" s="31">
        <v>927</v>
      </c>
      <c r="H28" s="33">
        <v>149</v>
      </c>
      <c r="I28" s="34">
        <v>0.16073354908306364</v>
      </c>
      <c r="J28" s="35" t="s">
        <v>34</v>
      </c>
    </row>
    <row r="29" spans="2:10" x14ac:dyDescent="0.2">
      <c r="B29" s="78" t="s">
        <v>109</v>
      </c>
      <c r="C29" s="29" t="s">
        <v>110</v>
      </c>
      <c r="D29" s="30" t="s">
        <v>112</v>
      </c>
      <c r="E29" s="31">
        <v>13664</v>
      </c>
      <c r="F29" s="32" t="s">
        <v>1185</v>
      </c>
      <c r="G29" s="31">
        <v>226</v>
      </c>
      <c r="H29" s="33">
        <v>36</v>
      </c>
      <c r="I29" s="34">
        <v>0.15929203539823009</v>
      </c>
      <c r="J29" s="35" t="s">
        <v>34</v>
      </c>
    </row>
    <row r="30" spans="2:10" x14ac:dyDescent="0.2">
      <c r="B30" s="78" t="s">
        <v>113</v>
      </c>
      <c r="C30" s="29" t="s">
        <v>114</v>
      </c>
      <c r="D30" s="30" t="s">
        <v>115</v>
      </c>
      <c r="E30" s="31">
        <v>7383</v>
      </c>
      <c r="F30" s="32" t="s">
        <v>1185</v>
      </c>
      <c r="G30" s="31">
        <v>376</v>
      </c>
      <c r="H30" s="33">
        <v>31</v>
      </c>
      <c r="I30" s="34">
        <v>8.2446808510638292E-2</v>
      </c>
      <c r="J30" s="35" t="s">
        <v>28</v>
      </c>
    </row>
    <row r="31" spans="2:10" x14ac:dyDescent="0.2">
      <c r="B31" s="78" t="s">
        <v>116</v>
      </c>
      <c r="C31" s="29" t="s">
        <v>117</v>
      </c>
      <c r="D31" s="30" t="s">
        <v>118</v>
      </c>
      <c r="E31" s="31">
        <v>1490</v>
      </c>
      <c r="F31" s="32" t="s">
        <v>1185</v>
      </c>
      <c r="G31" s="31">
        <v>295</v>
      </c>
      <c r="H31" s="33">
        <v>58</v>
      </c>
      <c r="I31" s="34">
        <v>0.19661016949152543</v>
      </c>
      <c r="J31" s="35" t="s">
        <v>34</v>
      </c>
    </row>
    <row r="32" spans="2:10" x14ac:dyDescent="0.2">
      <c r="B32" s="78" t="s">
        <v>119</v>
      </c>
      <c r="C32" s="29" t="s">
        <v>120</v>
      </c>
      <c r="D32" s="30" t="s">
        <v>122</v>
      </c>
      <c r="E32" s="31">
        <v>35096</v>
      </c>
      <c r="F32" s="32" t="s">
        <v>1186</v>
      </c>
      <c r="G32" s="31">
        <v>333</v>
      </c>
      <c r="H32" s="33">
        <v>27</v>
      </c>
      <c r="I32" s="34">
        <v>8.1081081081081086E-2</v>
      </c>
      <c r="J32" s="35" t="s">
        <v>28</v>
      </c>
    </row>
    <row r="33" spans="2:10" x14ac:dyDescent="0.2">
      <c r="B33" s="78" t="s">
        <v>123</v>
      </c>
      <c r="C33" s="29" t="s">
        <v>124</v>
      </c>
      <c r="D33" s="30" t="s">
        <v>71</v>
      </c>
      <c r="E33" s="31">
        <v>1809034</v>
      </c>
      <c r="F33" s="32" t="s">
        <v>1186</v>
      </c>
      <c r="G33" s="31">
        <v>98610</v>
      </c>
      <c r="H33" s="33">
        <v>48903</v>
      </c>
      <c r="I33" s="34">
        <v>0.49592333434742925</v>
      </c>
      <c r="J33" s="35" t="s">
        <v>34</v>
      </c>
    </row>
    <row r="34" spans="2:10" x14ac:dyDescent="0.2">
      <c r="B34" s="78" t="s">
        <v>125</v>
      </c>
      <c r="C34" s="29" t="s">
        <v>126</v>
      </c>
      <c r="D34" s="30" t="s">
        <v>42</v>
      </c>
      <c r="E34" s="31">
        <v>4092459</v>
      </c>
      <c r="F34" s="32" t="s">
        <v>1186</v>
      </c>
      <c r="G34" s="31">
        <v>73843</v>
      </c>
      <c r="H34" s="33">
        <v>4815</v>
      </c>
      <c r="I34" s="34">
        <v>6.5205909835732573E-2</v>
      </c>
      <c r="J34" s="35" t="s">
        <v>28</v>
      </c>
    </row>
    <row r="35" spans="2:10" x14ac:dyDescent="0.2">
      <c r="B35" s="78" t="s">
        <v>129</v>
      </c>
      <c r="C35" s="29" t="s">
        <v>130</v>
      </c>
      <c r="D35" s="30" t="s">
        <v>71</v>
      </c>
      <c r="E35" s="31">
        <v>1809034</v>
      </c>
      <c r="F35" s="32" t="s">
        <v>1186</v>
      </c>
      <c r="G35" s="31">
        <v>32698</v>
      </c>
      <c r="H35" s="33">
        <v>13804</v>
      </c>
      <c r="I35" s="34">
        <v>0.42216649336350848</v>
      </c>
      <c r="J35" s="35" t="s">
        <v>34</v>
      </c>
    </row>
    <row r="36" spans="2:10" x14ac:dyDescent="0.2">
      <c r="B36" s="79" t="s">
        <v>132</v>
      </c>
      <c r="C36" s="29" t="s">
        <v>133</v>
      </c>
      <c r="D36" s="30" t="s">
        <v>134</v>
      </c>
      <c r="E36" s="31">
        <v>1024266</v>
      </c>
      <c r="F36" s="32" t="s">
        <v>1186</v>
      </c>
      <c r="G36" s="31">
        <v>73223</v>
      </c>
      <c r="H36" s="33">
        <v>2179</v>
      </c>
      <c r="I36" s="34">
        <v>2.975840924299742E-2</v>
      </c>
      <c r="J36" s="35" t="s">
        <v>28</v>
      </c>
    </row>
    <row r="37" spans="2:10" x14ac:dyDescent="0.2">
      <c r="B37" s="78" t="s">
        <v>135</v>
      </c>
      <c r="C37" s="29" t="s">
        <v>136</v>
      </c>
      <c r="D37" s="30" t="s">
        <v>137</v>
      </c>
      <c r="E37" s="31">
        <v>13535</v>
      </c>
      <c r="F37" s="32" t="s">
        <v>1185</v>
      </c>
      <c r="G37" s="31">
        <v>72392</v>
      </c>
      <c r="H37" s="33">
        <v>6533</v>
      </c>
      <c r="I37" s="34">
        <v>9.0244778428555647E-2</v>
      </c>
      <c r="J37" s="35" t="s">
        <v>28</v>
      </c>
    </row>
    <row r="38" spans="2:10" x14ac:dyDescent="0.2">
      <c r="B38" s="78" t="s">
        <v>138</v>
      </c>
      <c r="C38" s="29" t="s">
        <v>139</v>
      </c>
      <c r="D38" s="30" t="s">
        <v>137</v>
      </c>
      <c r="E38" s="31">
        <v>13535</v>
      </c>
      <c r="F38" s="32" t="s">
        <v>1185</v>
      </c>
      <c r="G38" s="31">
        <v>85475</v>
      </c>
      <c r="H38" s="33">
        <v>2238</v>
      </c>
      <c r="I38" s="34">
        <v>2.6183094472067858E-2</v>
      </c>
      <c r="J38" s="35" t="s">
        <v>28</v>
      </c>
    </row>
    <row r="39" spans="2:10" x14ac:dyDescent="0.2">
      <c r="B39" s="78" t="s">
        <v>140</v>
      </c>
      <c r="C39" s="29" t="s">
        <v>141</v>
      </c>
      <c r="D39" s="30" t="s">
        <v>42</v>
      </c>
      <c r="E39" s="31">
        <v>4092459</v>
      </c>
      <c r="F39" s="32" t="s">
        <v>1186</v>
      </c>
      <c r="G39" s="31">
        <v>34114</v>
      </c>
      <c r="H39" s="33">
        <v>15486</v>
      </c>
      <c r="I39" s="34">
        <v>0.45394852553203963</v>
      </c>
      <c r="J39" s="35" t="s">
        <v>34</v>
      </c>
    </row>
    <row r="40" spans="2:10" x14ac:dyDescent="0.2">
      <c r="B40" s="78" t="s">
        <v>142</v>
      </c>
      <c r="C40" s="29" t="s">
        <v>143</v>
      </c>
      <c r="D40" s="30" t="s">
        <v>145</v>
      </c>
      <c r="E40" s="31">
        <v>310235</v>
      </c>
      <c r="F40" s="32" t="s">
        <v>1186</v>
      </c>
      <c r="G40" s="31">
        <v>20003</v>
      </c>
      <c r="H40" s="33">
        <v>8635</v>
      </c>
      <c r="I40" s="34">
        <v>0.43168524721291807</v>
      </c>
      <c r="J40" s="35" t="s">
        <v>34</v>
      </c>
    </row>
    <row r="41" spans="2:10" x14ac:dyDescent="0.2">
      <c r="B41" s="78" t="s">
        <v>146</v>
      </c>
      <c r="C41" s="29" t="s">
        <v>147</v>
      </c>
      <c r="D41" s="30" t="s">
        <v>68</v>
      </c>
      <c r="E41" s="31">
        <v>406220</v>
      </c>
      <c r="F41" s="32" t="s">
        <v>1186</v>
      </c>
      <c r="G41" s="31">
        <v>17354</v>
      </c>
      <c r="H41" s="33">
        <v>1298</v>
      </c>
      <c r="I41" s="34">
        <v>7.479543621067189E-2</v>
      </c>
      <c r="J41" s="35" t="s">
        <v>28</v>
      </c>
    </row>
    <row r="42" spans="2:10" x14ac:dyDescent="0.2">
      <c r="B42" s="78" t="s">
        <v>148</v>
      </c>
      <c r="C42" s="29" t="s">
        <v>149</v>
      </c>
      <c r="D42" s="30" t="s">
        <v>51</v>
      </c>
      <c r="E42" s="31">
        <v>1714773</v>
      </c>
      <c r="F42" s="32" t="s">
        <v>1186</v>
      </c>
      <c r="G42" s="31">
        <v>92770</v>
      </c>
      <c r="H42" s="33">
        <v>21857</v>
      </c>
      <c r="I42" s="34">
        <v>0.23560418238654737</v>
      </c>
      <c r="J42" s="35" t="s">
        <v>28</v>
      </c>
    </row>
    <row r="43" spans="2:10" x14ac:dyDescent="0.2">
      <c r="B43" s="78" t="s">
        <v>150</v>
      </c>
      <c r="C43" s="29" t="s">
        <v>151</v>
      </c>
      <c r="D43" s="30" t="s">
        <v>152</v>
      </c>
      <c r="E43" s="31">
        <v>28417</v>
      </c>
      <c r="F43" s="32" t="s">
        <v>1186</v>
      </c>
      <c r="G43" s="31">
        <v>946</v>
      </c>
      <c r="H43" s="33">
        <v>54</v>
      </c>
      <c r="I43" s="34">
        <v>5.7082452431289642E-2</v>
      </c>
      <c r="J43" s="35" t="s">
        <v>28</v>
      </c>
    </row>
    <row r="44" spans="2:10" x14ac:dyDescent="0.2">
      <c r="B44" s="78" t="s">
        <v>153</v>
      </c>
      <c r="C44" s="29" t="s">
        <v>154</v>
      </c>
      <c r="D44" s="30" t="s">
        <v>155</v>
      </c>
      <c r="E44" s="31">
        <v>1641</v>
      </c>
      <c r="F44" s="32" t="s">
        <v>1185</v>
      </c>
      <c r="G44" s="31">
        <v>126</v>
      </c>
      <c r="H44" s="33">
        <v>6</v>
      </c>
      <c r="I44" s="34">
        <v>4.7619047619047616E-2</v>
      </c>
      <c r="J44" s="35" t="s">
        <v>28</v>
      </c>
    </row>
    <row r="45" spans="2:10" x14ac:dyDescent="0.2">
      <c r="B45" s="78" t="s">
        <v>156</v>
      </c>
      <c r="C45" s="29" t="s">
        <v>157</v>
      </c>
      <c r="D45" s="30" t="s">
        <v>158</v>
      </c>
      <c r="E45" s="31">
        <v>4087</v>
      </c>
      <c r="F45" s="32" t="s">
        <v>1185</v>
      </c>
      <c r="G45" s="31">
        <v>390</v>
      </c>
      <c r="H45" s="33">
        <v>43</v>
      </c>
      <c r="I45" s="34">
        <v>0.11025641025641025</v>
      </c>
      <c r="J45" s="35" t="s">
        <v>28</v>
      </c>
    </row>
    <row r="46" spans="2:10" x14ac:dyDescent="0.2">
      <c r="B46" s="78" t="s">
        <v>159</v>
      </c>
      <c r="C46" s="29" t="s">
        <v>160</v>
      </c>
      <c r="D46" s="30" t="s">
        <v>162</v>
      </c>
      <c r="E46" s="31">
        <v>291309</v>
      </c>
      <c r="F46" s="32" t="s">
        <v>1186</v>
      </c>
      <c r="G46" s="31">
        <v>203613</v>
      </c>
      <c r="H46" s="33">
        <v>49992</v>
      </c>
      <c r="I46" s="34">
        <v>0.24552459813469671</v>
      </c>
      <c r="J46" s="35" t="s">
        <v>28</v>
      </c>
    </row>
    <row r="47" spans="2:10" x14ac:dyDescent="0.2">
      <c r="B47" s="78" t="s">
        <v>163</v>
      </c>
      <c r="C47" s="29" t="s">
        <v>164</v>
      </c>
      <c r="D47" s="30" t="s">
        <v>71</v>
      </c>
      <c r="E47" s="31">
        <v>1809034</v>
      </c>
      <c r="F47" s="32" t="s">
        <v>1186</v>
      </c>
      <c r="G47" s="31">
        <v>35865</v>
      </c>
      <c r="H47" s="33">
        <v>4025</v>
      </c>
      <c r="I47" s="34">
        <v>0.11222640457270319</v>
      </c>
      <c r="J47" s="35" t="s">
        <v>28</v>
      </c>
    </row>
    <row r="48" spans="2:10" x14ac:dyDescent="0.2">
      <c r="B48" s="78" t="s">
        <v>165</v>
      </c>
      <c r="C48" s="29" t="s">
        <v>166</v>
      </c>
      <c r="D48" s="30" t="s">
        <v>167</v>
      </c>
      <c r="E48" s="31">
        <v>209714</v>
      </c>
      <c r="F48" s="32" t="s">
        <v>1186</v>
      </c>
      <c r="G48" s="31">
        <v>148623</v>
      </c>
      <c r="H48" s="33">
        <v>26057</v>
      </c>
      <c r="I48" s="34">
        <v>0.17532279660617806</v>
      </c>
      <c r="J48" s="35" t="s">
        <v>28</v>
      </c>
    </row>
    <row r="49" spans="2:10" x14ac:dyDescent="0.2">
      <c r="B49" s="78" t="s">
        <v>168</v>
      </c>
      <c r="C49" s="29" t="s">
        <v>169</v>
      </c>
      <c r="D49" s="30" t="s">
        <v>171</v>
      </c>
      <c r="E49" s="31">
        <v>800647</v>
      </c>
      <c r="F49" s="32" t="s">
        <v>1186</v>
      </c>
      <c r="G49" s="31">
        <v>143007</v>
      </c>
      <c r="H49" s="33">
        <v>37736</v>
      </c>
      <c r="I49" s="34">
        <v>0.26387519492052836</v>
      </c>
      <c r="J49" s="35" t="s">
        <v>28</v>
      </c>
    </row>
    <row r="50" spans="2:10" x14ac:dyDescent="0.2">
      <c r="B50" s="78" t="s">
        <v>172</v>
      </c>
      <c r="C50" s="29" t="s">
        <v>173</v>
      </c>
      <c r="D50" s="30" t="s">
        <v>175</v>
      </c>
      <c r="E50" s="31">
        <v>774769</v>
      </c>
      <c r="F50" s="32" t="s">
        <v>1186</v>
      </c>
      <c r="G50" s="31">
        <v>184171</v>
      </c>
      <c r="H50" s="33">
        <v>54243</v>
      </c>
      <c r="I50" s="34">
        <v>0.29452519669220451</v>
      </c>
      <c r="J50" s="35" t="s">
        <v>34</v>
      </c>
    </row>
    <row r="51" spans="2:10" x14ac:dyDescent="0.2">
      <c r="B51" s="78" t="s">
        <v>176</v>
      </c>
      <c r="C51" s="29" t="s">
        <v>177</v>
      </c>
      <c r="D51" s="30" t="s">
        <v>178</v>
      </c>
      <c r="E51" s="31">
        <v>5613</v>
      </c>
      <c r="F51" s="32" t="s">
        <v>1185</v>
      </c>
      <c r="G51" s="31">
        <v>1113</v>
      </c>
      <c r="H51" s="33">
        <v>68</v>
      </c>
      <c r="I51" s="34">
        <v>6.1096136567834684E-2</v>
      </c>
      <c r="J51" s="35" t="s">
        <v>28</v>
      </c>
    </row>
    <row r="52" spans="2:10" x14ac:dyDescent="0.2">
      <c r="B52" s="78" t="s">
        <v>179</v>
      </c>
      <c r="C52" s="29" t="s">
        <v>180</v>
      </c>
      <c r="D52" s="30" t="s">
        <v>181</v>
      </c>
      <c r="E52" s="31">
        <v>86793</v>
      </c>
      <c r="F52" s="32" t="s">
        <v>1186</v>
      </c>
      <c r="G52" s="31">
        <v>44764</v>
      </c>
      <c r="H52" s="33">
        <v>9320</v>
      </c>
      <c r="I52" s="34">
        <v>0.20820302028415691</v>
      </c>
      <c r="J52" s="35" t="s">
        <v>28</v>
      </c>
    </row>
    <row r="53" spans="2:10" x14ac:dyDescent="0.2">
      <c r="B53" s="78" t="s">
        <v>182</v>
      </c>
      <c r="C53" s="29" t="s">
        <v>183</v>
      </c>
      <c r="D53" s="30" t="s">
        <v>145</v>
      </c>
      <c r="E53" s="31">
        <v>310235</v>
      </c>
      <c r="F53" s="32" t="s">
        <v>1186</v>
      </c>
      <c r="G53" s="31">
        <v>32528</v>
      </c>
      <c r="H53" s="33">
        <v>7764</v>
      </c>
      <c r="I53" s="34">
        <v>0.23868666994589277</v>
      </c>
      <c r="J53" s="35" t="s">
        <v>28</v>
      </c>
    </row>
    <row r="54" spans="2:10" x14ac:dyDescent="0.2">
      <c r="B54" s="78" t="s">
        <v>185</v>
      </c>
      <c r="C54" s="29" t="s">
        <v>186</v>
      </c>
      <c r="D54" s="30" t="s">
        <v>188</v>
      </c>
      <c r="E54" s="31">
        <v>17526</v>
      </c>
      <c r="F54" s="32" t="s">
        <v>1185</v>
      </c>
      <c r="G54" s="31">
        <v>2558</v>
      </c>
      <c r="H54" s="33">
        <v>760</v>
      </c>
      <c r="I54" s="34">
        <v>0.2971071149335418</v>
      </c>
      <c r="J54" s="35" t="s">
        <v>34</v>
      </c>
    </row>
    <row r="55" spans="2:10" x14ac:dyDescent="0.2">
      <c r="B55" s="78" t="s">
        <v>189</v>
      </c>
      <c r="C55" s="29" t="s">
        <v>187</v>
      </c>
      <c r="D55" s="30" t="s">
        <v>191</v>
      </c>
      <c r="E55" s="31">
        <v>21904</v>
      </c>
      <c r="F55" s="32" t="s">
        <v>1185</v>
      </c>
      <c r="G55" s="31">
        <v>3131</v>
      </c>
      <c r="H55" s="33">
        <v>611</v>
      </c>
      <c r="I55" s="34">
        <v>0.19514532098371126</v>
      </c>
      <c r="J55" s="35" t="s">
        <v>34</v>
      </c>
    </row>
    <row r="56" spans="2:10" x14ac:dyDescent="0.2">
      <c r="B56" s="78" t="s">
        <v>192</v>
      </c>
      <c r="C56" s="29" t="s">
        <v>193</v>
      </c>
      <c r="D56" s="30" t="s">
        <v>194</v>
      </c>
      <c r="E56" s="31">
        <v>10752</v>
      </c>
      <c r="F56" s="32" t="s">
        <v>1186</v>
      </c>
      <c r="G56" s="31">
        <v>550</v>
      </c>
      <c r="H56" s="33">
        <v>41</v>
      </c>
      <c r="I56" s="34">
        <v>7.454545454545454E-2</v>
      </c>
      <c r="J56" s="35" t="s">
        <v>28</v>
      </c>
    </row>
    <row r="57" spans="2:10" x14ac:dyDescent="0.2">
      <c r="B57" s="78" t="s">
        <v>195</v>
      </c>
      <c r="C57" s="29" t="s">
        <v>196</v>
      </c>
      <c r="D57" s="30" t="s">
        <v>198</v>
      </c>
      <c r="E57" s="31">
        <v>103350</v>
      </c>
      <c r="F57" s="32" t="s">
        <v>1186</v>
      </c>
      <c r="G57" s="31">
        <v>5317</v>
      </c>
      <c r="H57" s="33">
        <v>390</v>
      </c>
      <c r="I57" s="34">
        <v>7.3349633251833746E-2</v>
      </c>
      <c r="J57" s="35" t="s">
        <v>28</v>
      </c>
    </row>
    <row r="58" spans="2:10" x14ac:dyDescent="0.2">
      <c r="B58" s="78" t="s">
        <v>199</v>
      </c>
      <c r="C58" s="29" t="s">
        <v>200</v>
      </c>
      <c r="D58" s="30" t="s">
        <v>201</v>
      </c>
      <c r="E58" s="31">
        <v>6059</v>
      </c>
      <c r="F58" s="32" t="s">
        <v>1186</v>
      </c>
      <c r="G58" s="31">
        <v>26</v>
      </c>
      <c r="H58" s="33">
        <v>0</v>
      </c>
      <c r="I58" s="34">
        <v>0</v>
      </c>
      <c r="J58" s="35" t="s">
        <v>28</v>
      </c>
    </row>
    <row r="59" spans="2:10" x14ac:dyDescent="0.2">
      <c r="B59" s="78" t="s">
        <v>202</v>
      </c>
      <c r="C59" s="29" t="s">
        <v>203</v>
      </c>
      <c r="D59" s="30" t="s">
        <v>204</v>
      </c>
      <c r="E59" s="31">
        <v>252273</v>
      </c>
      <c r="F59" s="32" t="s">
        <v>1186</v>
      </c>
      <c r="G59" s="31">
        <v>86053</v>
      </c>
      <c r="H59" s="33">
        <v>16244</v>
      </c>
      <c r="I59" s="34">
        <v>0.18876738754023684</v>
      </c>
      <c r="J59" s="35" t="s">
        <v>28</v>
      </c>
    </row>
    <row r="60" spans="2:10" x14ac:dyDescent="0.2">
      <c r="B60" s="79" t="s">
        <v>205</v>
      </c>
      <c r="C60" s="29" t="s">
        <v>206</v>
      </c>
      <c r="D60" s="30" t="s">
        <v>208</v>
      </c>
      <c r="E60" s="31">
        <v>42750</v>
      </c>
      <c r="F60" s="32" t="s">
        <v>1185</v>
      </c>
      <c r="G60" s="31">
        <v>1999</v>
      </c>
      <c r="H60" s="33">
        <v>139</v>
      </c>
      <c r="I60" s="34">
        <v>6.953476738369184E-2</v>
      </c>
      <c r="J60" s="35" t="s">
        <v>28</v>
      </c>
    </row>
    <row r="61" spans="2:10" x14ac:dyDescent="0.2">
      <c r="B61" s="78" t="s">
        <v>209</v>
      </c>
      <c r="C61" s="29" t="s">
        <v>210</v>
      </c>
      <c r="D61" s="30" t="s">
        <v>212</v>
      </c>
      <c r="E61" s="31">
        <v>3127</v>
      </c>
      <c r="F61" s="32" t="s">
        <v>1185</v>
      </c>
      <c r="G61" s="31">
        <v>36</v>
      </c>
      <c r="H61" s="33">
        <v>0</v>
      </c>
      <c r="I61" s="34">
        <v>0</v>
      </c>
      <c r="J61" s="35" t="s">
        <v>28</v>
      </c>
    </row>
    <row r="62" spans="2:10" x14ac:dyDescent="0.2">
      <c r="B62" s="78" t="s">
        <v>213</v>
      </c>
      <c r="C62" s="29" t="s">
        <v>206</v>
      </c>
      <c r="D62" s="30" t="s">
        <v>215</v>
      </c>
      <c r="E62" s="31">
        <v>38066</v>
      </c>
      <c r="F62" s="32" t="s">
        <v>1186</v>
      </c>
      <c r="G62" s="31">
        <v>1994</v>
      </c>
      <c r="H62" s="33">
        <v>289</v>
      </c>
      <c r="I62" s="34">
        <v>0.14493480441323972</v>
      </c>
      <c r="J62" s="35" t="s">
        <v>28</v>
      </c>
    </row>
    <row r="63" spans="2:10" x14ac:dyDescent="0.2">
      <c r="B63" s="78" t="s">
        <v>216</v>
      </c>
      <c r="C63" s="29" t="s">
        <v>217</v>
      </c>
      <c r="D63" s="30" t="s">
        <v>51</v>
      </c>
      <c r="E63" s="31">
        <v>1714773</v>
      </c>
      <c r="F63" s="32" t="s">
        <v>1186</v>
      </c>
      <c r="G63" s="31">
        <v>521276</v>
      </c>
      <c r="H63" s="33">
        <v>113996</v>
      </c>
      <c r="I63" s="34">
        <v>0.21868645400900866</v>
      </c>
      <c r="J63" s="35" t="s">
        <v>28</v>
      </c>
    </row>
    <row r="64" spans="2:10" x14ac:dyDescent="0.2">
      <c r="B64" s="78" t="s">
        <v>219</v>
      </c>
      <c r="C64" s="29" t="s">
        <v>220</v>
      </c>
      <c r="D64" s="30" t="s">
        <v>134</v>
      </c>
      <c r="E64" s="31">
        <v>1024266</v>
      </c>
      <c r="F64" s="32" t="s">
        <v>1186</v>
      </c>
      <c r="G64" s="31">
        <v>165416</v>
      </c>
      <c r="H64" s="33">
        <v>32636</v>
      </c>
      <c r="I64" s="34">
        <v>0.19729651303380569</v>
      </c>
      <c r="J64" s="35" t="s">
        <v>28</v>
      </c>
    </row>
    <row r="65" spans="2:10" x14ac:dyDescent="0.2">
      <c r="B65" s="78" t="s">
        <v>221</v>
      </c>
      <c r="C65" s="29" t="s">
        <v>222</v>
      </c>
      <c r="D65" s="30" t="s">
        <v>223</v>
      </c>
      <c r="E65" s="31">
        <v>86771</v>
      </c>
      <c r="F65" s="32" t="s">
        <v>1185</v>
      </c>
      <c r="G65" s="31">
        <v>31218</v>
      </c>
      <c r="H65" s="33">
        <v>7071</v>
      </c>
      <c r="I65" s="34">
        <v>0.22650394003459542</v>
      </c>
      <c r="J65" s="35" t="s">
        <v>34</v>
      </c>
    </row>
    <row r="66" spans="2:10" x14ac:dyDescent="0.2">
      <c r="B66" s="78" t="s">
        <v>224</v>
      </c>
      <c r="C66" s="29" t="s">
        <v>225</v>
      </c>
      <c r="D66" s="30" t="s">
        <v>226</v>
      </c>
      <c r="E66" s="31">
        <v>3355</v>
      </c>
      <c r="F66" s="32" t="s">
        <v>1185</v>
      </c>
      <c r="G66" s="31">
        <v>178</v>
      </c>
      <c r="H66" s="33">
        <v>73</v>
      </c>
      <c r="I66" s="34">
        <v>0.4101123595505618</v>
      </c>
      <c r="J66" s="35" t="s">
        <v>34</v>
      </c>
    </row>
    <row r="67" spans="2:10" x14ac:dyDescent="0.2">
      <c r="B67" s="78" t="s">
        <v>227</v>
      </c>
      <c r="C67" s="29" t="s">
        <v>228</v>
      </c>
      <c r="D67" s="30" t="s">
        <v>229</v>
      </c>
      <c r="E67" s="31">
        <v>51182</v>
      </c>
      <c r="F67" s="32" t="s">
        <v>1186</v>
      </c>
      <c r="G67" s="31">
        <v>14912</v>
      </c>
      <c r="H67" s="33">
        <v>2320</v>
      </c>
      <c r="I67" s="34">
        <v>0.15557939914163091</v>
      </c>
      <c r="J67" s="35" t="s">
        <v>28</v>
      </c>
    </row>
    <row r="68" spans="2:10" x14ac:dyDescent="0.2">
      <c r="B68" s="78" t="s">
        <v>230</v>
      </c>
      <c r="C68" s="29" t="s">
        <v>231</v>
      </c>
      <c r="D68" s="30" t="s">
        <v>232</v>
      </c>
      <c r="E68" s="31">
        <v>5915</v>
      </c>
      <c r="F68" s="32" t="s">
        <v>1186</v>
      </c>
      <c r="G68" s="31">
        <v>462</v>
      </c>
      <c r="H68" s="33">
        <v>20</v>
      </c>
      <c r="I68" s="34">
        <v>4.3290043290043288E-2</v>
      </c>
      <c r="J68" s="35" t="s">
        <v>28</v>
      </c>
    </row>
    <row r="69" spans="2:10" x14ac:dyDescent="0.2">
      <c r="B69" s="78" t="s">
        <v>233</v>
      </c>
      <c r="C69" s="29" t="s">
        <v>234</v>
      </c>
      <c r="D69" s="30" t="s">
        <v>236</v>
      </c>
      <c r="E69" s="31">
        <v>250304</v>
      </c>
      <c r="F69" s="32" t="s">
        <v>1186</v>
      </c>
      <c r="G69" s="31">
        <v>39134</v>
      </c>
      <c r="H69" s="33">
        <v>15608</v>
      </c>
      <c r="I69" s="34">
        <v>0.39883477283180868</v>
      </c>
      <c r="J69" s="35" t="s">
        <v>34</v>
      </c>
    </row>
    <row r="70" spans="2:10" x14ac:dyDescent="0.2">
      <c r="B70" s="78" t="s">
        <v>237</v>
      </c>
      <c r="C70" s="29" t="s">
        <v>238</v>
      </c>
      <c r="D70" s="30" t="s">
        <v>42</v>
      </c>
      <c r="E70" s="31">
        <v>4092459</v>
      </c>
      <c r="F70" s="32" t="s">
        <v>1186</v>
      </c>
      <c r="G70" s="31">
        <v>61618</v>
      </c>
      <c r="H70" s="33">
        <v>20081</v>
      </c>
      <c r="I70" s="34">
        <v>0.32589503067285536</v>
      </c>
      <c r="J70" s="35" t="s">
        <v>34</v>
      </c>
    </row>
    <row r="71" spans="2:10" x14ac:dyDescent="0.2">
      <c r="B71" s="78" t="s">
        <v>239</v>
      </c>
      <c r="C71" s="29" t="s">
        <v>240</v>
      </c>
      <c r="D71" s="30" t="s">
        <v>82</v>
      </c>
      <c r="E71" s="31">
        <v>662614</v>
      </c>
      <c r="F71" s="32" t="s">
        <v>1186</v>
      </c>
      <c r="G71" s="31">
        <v>39226</v>
      </c>
      <c r="H71" s="33">
        <v>8181</v>
      </c>
      <c r="I71" s="34">
        <v>0.20856064854943149</v>
      </c>
      <c r="J71" s="35" t="s">
        <v>28</v>
      </c>
    </row>
    <row r="72" spans="2:10" x14ac:dyDescent="0.2">
      <c r="B72" s="78" t="s">
        <v>241</v>
      </c>
      <c r="C72" s="29" t="s">
        <v>242</v>
      </c>
      <c r="D72" s="30" t="s">
        <v>71</v>
      </c>
      <c r="E72" s="31">
        <v>1809034</v>
      </c>
      <c r="F72" s="32" t="s">
        <v>1186</v>
      </c>
      <c r="G72" s="31">
        <v>59907</v>
      </c>
      <c r="H72" s="33">
        <v>8787</v>
      </c>
      <c r="I72" s="34">
        <v>0.14667734989233311</v>
      </c>
      <c r="J72" s="35" t="s">
        <v>28</v>
      </c>
    </row>
    <row r="73" spans="2:10" x14ac:dyDescent="0.2">
      <c r="B73" s="78" t="s">
        <v>243</v>
      </c>
      <c r="C73" s="29" t="s">
        <v>244</v>
      </c>
      <c r="D73" s="30" t="s">
        <v>100</v>
      </c>
      <c r="E73" s="31">
        <v>782341</v>
      </c>
      <c r="F73" s="32" t="s">
        <v>1186</v>
      </c>
      <c r="G73" s="31">
        <v>100783</v>
      </c>
      <c r="H73" s="33">
        <v>13499</v>
      </c>
      <c r="I73" s="34">
        <v>0.13394124009009456</v>
      </c>
      <c r="J73" s="35" t="s">
        <v>28</v>
      </c>
    </row>
    <row r="74" spans="2:10" x14ac:dyDescent="0.2">
      <c r="B74" s="78" t="s">
        <v>246</v>
      </c>
      <c r="C74" s="29" t="s">
        <v>247</v>
      </c>
      <c r="D74" s="30" t="s">
        <v>134</v>
      </c>
      <c r="E74" s="31">
        <v>1024266</v>
      </c>
      <c r="F74" s="32" t="s">
        <v>1186</v>
      </c>
      <c r="G74" s="31">
        <v>128976</v>
      </c>
      <c r="H74" s="33">
        <v>24831</v>
      </c>
      <c r="I74" s="34">
        <v>0.19252419054707853</v>
      </c>
      <c r="J74" s="35" t="s">
        <v>28</v>
      </c>
    </row>
    <row r="75" spans="2:10" x14ac:dyDescent="0.2">
      <c r="B75" s="78" t="s">
        <v>248</v>
      </c>
      <c r="C75" s="29" t="s">
        <v>249</v>
      </c>
      <c r="D75" s="30" t="s">
        <v>251</v>
      </c>
      <c r="E75" s="31">
        <v>585375</v>
      </c>
      <c r="F75" s="32" t="s">
        <v>1186</v>
      </c>
      <c r="G75" s="31">
        <v>99919</v>
      </c>
      <c r="H75" s="33">
        <v>9545</v>
      </c>
      <c r="I75" s="34">
        <v>9.5527377175512171E-2</v>
      </c>
      <c r="J75" s="35" t="s">
        <v>28</v>
      </c>
    </row>
    <row r="76" spans="2:10" x14ac:dyDescent="0.2">
      <c r="B76" s="79" t="s">
        <v>252</v>
      </c>
      <c r="C76" s="29" t="s">
        <v>253</v>
      </c>
      <c r="D76" s="30" t="s">
        <v>254</v>
      </c>
      <c r="E76" s="31">
        <v>40838</v>
      </c>
      <c r="F76" s="32" t="s">
        <v>1185</v>
      </c>
      <c r="G76" s="31">
        <v>9851</v>
      </c>
      <c r="H76" s="33">
        <v>1895</v>
      </c>
      <c r="I76" s="34">
        <v>0.19236625723276823</v>
      </c>
      <c r="J76" s="35" t="s">
        <v>34</v>
      </c>
    </row>
    <row r="77" spans="2:10" x14ac:dyDescent="0.2">
      <c r="B77" s="78" t="s">
        <v>255</v>
      </c>
      <c r="C77" s="29" t="s">
        <v>256</v>
      </c>
      <c r="D77" s="30" t="s">
        <v>258</v>
      </c>
      <c r="E77" s="31">
        <v>9232</v>
      </c>
      <c r="F77" s="32" t="s">
        <v>1185</v>
      </c>
      <c r="G77" s="31">
        <v>2307</v>
      </c>
      <c r="H77" s="33">
        <v>407</v>
      </c>
      <c r="I77" s="34">
        <v>0.17641959254442999</v>
      </c>
      <c r="J77" s="35" t="s">
        <v>34</v>
      </c>
    </row>
    <row r="78" spans="2:10" x14ac:dyDescent="0.2">
      <c r="B78" s="79" t="s">
        <v>259</v>
      </c>
      <c r="C78" s="29" t="s">
        <v>260</v>
      </c>
      <c r="D78" s="30" t="s">
        <v>261</v>
      </c>
      <c r="E78" s="31">
        <v>3807</v>
      </c>
      <c r="F78" s="32" t="s">
        <v>1185</v>
      </c>
      <c r="G78" s="31">
        <v>736</v>
      </c>
      <c r="H78" s="33">
        <v>24</v>
      </c>
      <c r="I78" s="34">
        <v>3.2608695652173912E-2</v>
      </c>
      <c r="J78" s="35" t="s">
        <v>28</v>
      </c>
    </row>
    <row r="79" spans="2:10" x14ac:dyDescent="0.2">
      <c r="B79" s="78" t="s">
        <v>262</v>
      </c>
      <c r="C79" s="29" t="s">
        <v>263</v>
      </c>
      <c r="D79" s="30" t="s">
        <v>264</v>
      </c>
      <c r="E79" s="31">
        <v>234906</v>
      </c>
      <c r="F79" s="32" t="s">
        <v>1186</v>
      </c>
      <c r="G79" s="31">
        <v>23694</v>
      </c>
      <c r="H79" s="33">
        <v>0</v>
      </c>
      <c r="I79" s="34">
        <v>0</v>
      </c>
      <c r="J79" s="35" t="s">
        <v>28</v>
      </c>
    </row>
    <row r="80" spans="2:10" x14ac:dyDescent="0.2">
      <c r="B80" s="78" t="s">
        <v>265</v>
      </c>
      <c r="C80" s="29" t="s">
        <v>266</v>
      </c>
      <c r="D80" s="30" t="s">
        <v>268</v>
      </c>
      <c r="E80" s="31">
        <v>54258</v>
      </c>
      <c r="F80" s="32" t="s">
        <v>1185</v>
      </c>
      <c r="G80" s="31">
        <v>19718</v>
      </c>
      <c r="H80" s="33">
        <v>6151</v>
      </c>
      <c r="I80" s="34">
        <v>0.31194847347601179</v>
      </c>
      <c r="J80" s="35" t="s">
        <v>34</v>
      </c>
    </row>
    <row r="81" spans="2:10" x14ac:dyDescent="0.2">
      <c r="B81" s="78" t="s">
        <v>269</v>
      </c>
      <c r="C81" s="29" t="s">
        <v>270</v>
      </c>
      <c r="D81" s="30" t="s">
        <v>271</v>
      </c>
      <c r="E81" s="31">
        <v>121730</v>
      </c>
      <c r="F81" s="32" t="s">
        <v>1186</v>
      </c>
      <c r="G81" s="31">
        <v>56018</v>
      </c>
      <c r="H81" s="33">
        <v>13157</v>
      </c>
      <c r="I81" s="34">
        <v>0.23487093434253276</v>
      </c>
      <c r="J81" s="35" t="s">
        <v>28</v>
      </c>
    </row>
    <row r="82" spans="2:10" x14ac:dyDescent="0.2">
      <c r="B82" s="78" t="s">
        <v>272</v>
      </c>
      <c r="C82" s="29" t="s">
        <v>273</v>
      </c>
      <c r="D82" s="30" t="s">
        <v>275</v>
      </c>
      <c r="E82" s="31">
        <v>18550</v>
      </c>
      <c r="F82" s="32" t="s">
        <v>1185</v>
      </c>
      <c r="G82" s="31">
        <v>1239</v>
      </c>
      <c r="H82" s="33">
        <v>116</v>
      </c>
      <c r="I82" s="34">
        <v>9.3623890234059731E-2</v>
      </c>
      <c r="J82" s="35" t="s">
        <v>28</v>
      </c>
    </row>
    <row r="83" spans="2:10" x14ac:dyDescent="0.2">
      <c r="B83" s="78" t="s">
        <v>276</v>
      </c>
      <c r="C83" s="29" t="s">
        <v>277</v>
      </c>
      <c r="D83" s="30" t="s">
        <v>264</v>
      </c>
      <c r="E83" s="31">
        <v>234906</v>
      </c>
      <c r="F83" s="32" t="s">
        <v>1186</v>
      </c>
      <c r="G83" s="31">
        <v>74725</v>
      </c>
      <c r="H83" s="33">
        <v>11411</v>
      </c>
      <c r="I83" s="34">
        <v>0.15270659083305455</v>
      </c>
      <c r="J83" s="35" t="s">
        <v>28</v>
      </c>
    </row>
    <row r="84" spans="2:10" x14ac:dyDescent="0.2">
      <c r="B84" s="78" t="s">
        <v>278</v>
      </c>
      <c r="C84" s="29" t="s">
        <v>279</v>
      </c>
      <c r="D84" s="30" t="s">
        <v>82</v>
      </c>
      <c r="E84" s="31">
        <v>662614</v>
      </c>
      <c r="F84" s="32" t="s">
        <v>1186</v>
      </c>
      <c r="G84" s="31">
        <v>71175</v>
      </c>
      <c r="H84" s="33">
        <v>6209</v>
      </c>
      <c r="I84" s="34">
        <v>8.7235686687741482E-2</v>
      </c>
      <c r="J84" s="35" t="s">
        <v>28</v>
      </c>
    </row>
    <row r="85" spans="2:10" x14ac:dyDescent="0.2">
      <c r="B85" s="78" t="s">
        <v>280</v>
      </c>
      <c r="C85" s="29" t="s">
        <v>281</v>
      </c>
      <c r="D85" s="30" t="s">
        <v>282</v>
      </c>
      <c r="E85" s="31">
        <v>23384</v>
      </c>
      <c r="F85" s="32" t="s">
        <v>1185</v>
      </c>
      <c r="G85" s="31">
        <v>1935</v>
      </c>
      <c r="H85" s="33">
        <v>336</v>
      </c>
      <c r="I85" s="34">
        <v>0.17364341085271318</v>
      </c>
      <c r="J85" s="35" t="s">
        <v>34</v>
      </c>
    </row>
    <row r="86" spans="2:10" x14ac:dyDescent="0.2">
      <c r="B86" s="78" t="s">
        <v>283</v>
      </c>
      <c r="C86" s="29" t="s">
        <v>284</v>
      </c>
      <c r="D86" s="30" t="s">
        <v>271</v>
      </c>
      <c r="E86" s="31">
        <v>121730</v>
      </c>
      <c r="F86" s="32" t="s">
        <v>1186</v>
      </c>
      <c r="G86" s="31">
        <v>96013</v>
      </c>
      <c r="H86" s="33">
        <v>15670</v>
      </c>
      <c r="I86" s="34">
        <v>0.1632070657098518</v>
      </c>
      <c r="J86" s="35" t="s">
        <v>28</v>
      </c>
    </row>
    <row r="87" spans="2:10" x14ac:dyDescent="0.2">
      <c r="B87" s="78" t="s">
        <v>285</v>
      </c>
      <c r="C87" s="29" t="s">
        <v>286</v>
      </c>
      <c r="D87" s="30" t="s">
        <v>104</v>
      </c>
      <c r="E87" s="31">
        <v>313166</v>
      </c>
      <c r="F87" s="32" t="s">
        <v>1186</v>
      </c>
      <c r="G87" s="31">
        <v>16628</v>
      </c>
      <c r="H87" s="33">
        <v>1426</v>
      </c>
      <c r="I87" s="34">
        <v>8.5758960789030544E-2</v>
      </c>
      <c r="J87" s="35" t="s">
        <v>28</v>
      </c>
    </row>
    <row r="88" spans="2:10" x14ac:dyDescent="0.2">
      <c r="B88" s="78" t="s">
        <v>287</v>
      </c>
      <c r="C88" s="29" t="s">
        <v>288</v>
      </c>
      <c r="D88" s="30" t="s">
        <v>42</v>
      </c>
      <c r="E88" s="31">
        <v>4092459</v>
      </c>
      <c r="F88" s="32" t="s">
        <v>1186</v>
      </c>
      <c r="G88" s="31">
        <v>212771</v>
      </c>
      <c r="H88" s="33">
        <v>14271</v>
      </c>
      <c r="I88" s="34">
        <v>6.7072110390983736E-2</v>
      </c>
      <c r="J88" s="35" t="s">
        <v>28</v>
      </c>
    </row>
    <row r="89" spans="2:10" x14ac:dyDescent="0.2">
      <c r="B89" s="78" t="s">
        <v>289</v>
      </c>
      <c r="C89" s="29" t="s">
        <v>290</v>
      </c>
      <c r="D89" s="30" t="s">
        <v>291</v>
      </c>
      <c r="E89" s="31">
        <v>19263</v>
      </c>
      <c r="F89" s="32" t="s">
        <v>1185</v>
      </c>
      <c r="G89" s="31">
        <v>1910</v>
      </c>
      <c r="H89" s="33">
        <v>212</v>
      </c>
      <c r="I89" s="34">
        <v>0.11099476439790576</v>
      </c>
      <c r="J89" s="35" t="s">
        <v>28</v>
      </c>
    </row>
    <row r="90" spans="2:10" x14ac:dyDescent="0.2">
      <c r="B90" s="78" t="s">
        <v>292</v>
      </c>
      <c r="C90" s="29" t="s">
        <v>293</v>
      </c>
      <c r="D90" s="30" t="s">
        <v>71</v>
      </c>
      <c r="E90" s="31">
        <v>1809034</v>
      </c>
      <c r="F90" s="32" t="s">
        <v>1186</v>
      </c>
      <c r="G90" s="31">
        <v>223690</v>
      </c>
      <c r="H90" s="33">
        <v>44185</v>
      </c>
      <c r="I90" s="34">
        <v>0.19752782869149269</v>
      </c>
      <c r="J90" s="35" t="s">
        <v>28</v>
      </c>
    </row>
    <row r="91" spans="2:10" x14ac:dyDescent="0.2">
      <c r="B91" s="78" t="s">
        <v>295</v>
      </c>
      <c r="C91" s="29" t="s">
        <v>296</v>
      </c>
      <c r="D91" s="30" t="s">
        <v>175</v>
      </c>
      <c r="E91" s="31">
        <v>774769</v>
      </c>
      <c r="F91" s="32" t="s">
        <v>1186</v>
      </c>
      <c r="G91" s="31">
        <v>47125</v>
      </c>
      <c r="H91" s="33">
        <v>17417</v>
      </c>
      <c r="I91" s="34">
        <v>0.36959151193633955</v>
      </c>
      <c r="J91" s="35" t="s">
        <v>34</v>
      </c>
    </row>
    <row r="92" spans="2:10" x14ac:dyDescent="0.2">
      <c r="B92" s="78" t="s">
        <v>298</v>
      </c>
      <c r="C92" s="29" t="s">
        <v>299</v>
      </c>
      <c r="D92" s="30" t="s">
        <v>300</v>
      </c>
      <c r="E92" s="31">
        <v>13783</v>
      </c>
      <c r="F92" s="32" t="s">
        <v>1185</v>
      </c>
      <c r="G92" s="31">
        <v>2549</v>
      </c>
      <c r="H92" s="33">
        <v>695</v>
      </c>
      <c r="I92" s="34">
        <v>0.27265594350725775</v>
      </c>
      <c r="J92" s="35" t="s">
        <v>34</v>
      </c>
    </row>
    <row r="93" spans="2:10" x14ac:dyDescent="0.2">
      <c r="B93" s="78" t="s">
        <v>301</v>
      </c>
      <c r="C93" s="29" t="s">
        <v>302</v>
      </c>
      <c r="D93" s="30" t="s">
        <v>304</v>
      </c>
      <c r="E93" s="31">
        <v>17217</v>
      </c>
      <c r="F93" s="32" t="s">
        <v>1185</v>
      </c>
      <c r="G93" s="31">
        <v>2495</v>
      </c>
      <c r="H93" s="33">
        <v>571</v>
      </c>
      <c r="I93" s="34">
        <v>0.22885771543086172</v>
      </c>
      <c r="J93" s="35" t="s">
        <v>34</v>
      </c>
    </row>
    <row r="94" spans="2:10" x14ac:dyDescent="0.2">
      <c r="B94" s="78" t="s">
        <v>305</v>
      </c>
      <c r="C94" s="29" t="s">
        <v>306</v>
      </c>
      <c r="D94" s="30" t="s">
        <v>307</v>
      </c>
      <c r="E94" s="31">
        <v>3974</v>
      </c>
      <c r="F94" s="32" t="s">
        <v>1185</v>
      </c>
      <c r="G94" s="31">
        <v>266</v>
      </c>
      <c r="H94" s="33">
        <v>21</v>
      </c>
      <c r="I94" s="34">
        <v>7.8947368421052627E-2</v>
      </c>
      <c r="J94" s="35" t="s">
        <v>28</v>
      </c>
    </row>
    <row r="95" spans="2:10" x14ac:dyDescent="0.2">
      <c r="B95" s="78" t="s">
        <v>308</v>
      </c>
      <c r="C95" s="29" t="s">
        <v>309</v>
      </c>
      <c r="D95" s="30" t="s">
        <v>311</v>
      </c>
      <c r="E95" s="31">
        <v>45413</v>
      </c>
      <c r="F95" s="32" t="s">
        <v>1185</v>
      </c>
      <c r="G95" s="31">
        <v>7142</v>
      </c>
      <c r="H95" s="33">
        <v>1559</v>
      </c>
      <c r="I95" s="34">
        <v>0.21828619434332119</v>
      </c>
      <c r="J95" s="35" t="s">
        <v>34</v>
      </c>
    </row>
    <row r="96" spans="2:10" x14ac:dyDescent="0.2">
      <c r="B96" s="78" t="s">
        <v>312</v>
      </c>
      <c r="C96" s="29" t="s">
        <v>313</v>
      </c>
      <c r="D96" s="30" t="s">
        <v>100</v>
      </c>
      <c r="E96" s="31">
        <v>782341</v>
      </c>
      <c r="F96" s="32" t="s">
        <v>1186</v>
      </c>
      <c r="G96" s="31">
        <v>83663</v>
      </c>
      <c r="H96" s="33">
        <v>16062</v>
      </c>
      <c r="I96" s="34">
        <v>0.19198450928128324</v>
      </c>
      <c r="J96" s="35" t="s">
        <v>28</v>
      </c>
    </row>
    <row r="97" spans="2:10" x14ac:dyDescent="0.2">
      <c r="B97" s="78" t="s">
        <v>314</v>
      </c>
      <c r="C97" s="29" t="s">
        <v>315</v>
      </c>
      <c r="D97" s="30" t="s">
        <v>316</v>
      </c>
      <c r="E97" s="31">
        <v>47735</v>
      </c>
      <c r="F97" s="32" t="s">
        <v>1185</v>
      </c>
      <c r="G97" s="31">
        <v>10733</v>
      </c>
      <c r="H97" s="33">
        <v>3198</v>
      </c>
      <c r="I97" s="34">
        <v>0.29795956396161372</v>
      </c>
      <c r="J97" s="35" t="s">
        <v>34</v>
      </c>
    </row>
    <row r="98" spans="2:10" x14ac:dyDescent="0.2">
      <c r="B98" s="78" t="s">
        <v>317</v>
      </c>
      <c r="C98" s="29" t="s">
        <v>318</v>
      </c>
      <c r="D98" s="30" t="s">
        <v>320</v>
      </c>
      <c r="E98" s="31">
        <v>5899</v>
      </c>
      <c r="F98" s="32" t="s">
        <v>1185</v>
      </c>
      <c r="G98" s="31">
        <v>969</v>
      </c>
      <c r="H98" s="33">
        <v>81</v>
      </c>
      <c r="I98" s="34">
        <v>8.3591331269349839E-2</v>
      </c>
      <c r="J98" s="35" t="s">
        <v>28</v>
      </c>
    </row>
    <row r="99" spans="2:10" x14ac:dyDescent="0.2">
      <c r="B99" s="78" t="s">
        <v>321</v>
      </c>
      <c r="C99" s="29" t="s">
        <v>322</v>
      </c>
      <c r="D99" s="30" t="s">
        <v>324</v>
      </c>
      <c r="E99" s="31">
        <v>10223</v>
      </c>
      <c r="F99" s="32" t="s">
        <v>1185</v>
      </c>
      <c r="G99" s="31">
        <v>2185</v>
      </c>
      <c r="H99" s="33">
        <v>393</v>
      </c>
      <c r="I99" s="34">
        <v>0.17986270022883294</v>
      </c>
      <c r="J99" s="35" t="s">
        <v>34</v>
      </c>
    </row>
    <row r="100" spans="2:10" x14ac:dyDescent="0.2">
      <c r="B100" s="78" t="s">
        <v>325</v>
      </c>
      <c r="C100" s="29" t="s">
        <v>326</v>
      </c>
      <c r="D100" s="30" t="s">
        <v>328</v>
      </c>
      <c r="E100" s="31">
        <v>35710</v>
      </c>
      <c r="F100" s="32" t="s">
        <v>1185</v>
      </c>
      <c r="G100" s="31">
        <v>2770</v>
      </c>
      <c r="H100" s="33">
        <v>389</v>
      </c>
      <c r="I100" s="34">
        <v>0.14043321299638989</v>
      </c>
      <c r="J100" s="35" t="s">
        <v>28</v>
      </c>
    </row>
    <row r="101" spans="2:10" x14ac:dyDescent="0.2">
      <c r="B101" s="78" t="s">
        <v>329</v>
      </c>
      <c r="C101" s="29" t="s">
        <v>330</v>
      </c>
      <c r="D101" s="30" t="s">
        <v>137</v>
      </c>
      <c r="E101" s="31">
        <v>13535</v>
      </c>
      <c r="F101" s="32" t="s">
        <v>1185</v>
      </c>
      <c r="G101" s="31">
        <v>4567</v>
      </c>
      <c r="H101" s="33">
        <v>616</v>
      </c>
      <c r="I101" s="34">
        <v>0.13488066564484344</v>
      </c>
      <c r="J101" s="35" t="s">
        <v>28</v>
      </c>
    </row>
    <row r="102" spans="2:10" x14ac:dyDescent="0.2">
      <c r="B102" s="78" t="s">
        <v>332</v>
      </c>
      <c r="C102" s="29" t="s">
        <v>333</v>
      </c>
      <c r="D102" s="30" t="s">
        <v>334</v>
      </c>
      <c r="E102" s="31">
        <v>137130</v>
      </c>
      <c r="F102" s="32" t="s">
        <v>1186</v>
      </c>
      <c r="G102" s="31">
        <v>32662</v>
      </c>
      <c r="H102" s="33">
        <v>9992</v>
      </c>
      <c r="I102" s="34">
        <v>0.30592125405670195</v>
      </c>
      <c r="J102" s="35" t="s">
        <v>34</v>
      </c>
    </row>
    <row r="103" spans="2:10" x14ac:dyDescent="0.2">
      <c r="B103" s="78" t="s">
        <v>335</v>
      </c>
      <c r="C103" s="29" t="s">
        <v>336</v>
      </c>
      <c r="D103" s="30" t="s">
        <v>42</v>
      </c>
      <c r="E103" s="31">
        <v>4092459</v>
      </c>
      <c r="F103" s="32" t="s">
        <v>1186</v>
      </c>
      <c r="G103" s="31">
        <v>103553</v>
      </c>
      <c r="H103" s="33">
        <v>42293</v>
      </c>
      <c r="I103" s="34">
        <v>0.40841887728989018</v>
      </c>
      <c r="J103" s="35" t="s">
        <v>34</v>
      </c>
    </row>
    <row r="104" spans="2:10" x14ac:dyDescent="0.2">
      <c r="B104" s="78" t="s">
        <v>337</v>
      </c>
      <c r="C104" s="29" t="s">
        <v>338</v>
      </c>
      <c r="D104" s="30" t="s">
        <v>175</v>
      </c>
      <c r="E104" s="31">
        <v>774769</v>
      </c>
      <c r="F104" s="32" t="s">
        <v>1186</v>
      </c>
      <c r="G104" s="31">
        <v>65284</v>
      </c>
      <c r="H104" s="33">
        <v>25201</v>
      </c>
      <c r="I104" s="34">
        <v>0.38602107713988115</v>
      </c>
      <c r="J104" s="35" t="s">
        <v>34</v>
      </c>
    </row>
    <row r="105" spans="2:10" x14ac:dyDescent="0.2">
      <c r="B105" s="78" t="s">
        <v>340</v>
      </c>
      <c r="C105" s="29" t="s">
        <v>341</v>
      </c>
      <c r="D105" s="30" t="s">
        <v>134</v>
      </c>
      <c r="E105" s="31">
        <v>1024266</v>
      </c>
      <c r="F105" s="32" t="s">
        <v>1186</v>
      </c>
      <c r="G105" s="31">
        <v>106269</v>
      </c>
      <c r="H105" s="33">
        <v>14476</v>
      </c>
      <c r="I105" s="34">
        <v>0.13622034647921782</v>
      </c>
      <c r="J105" s="35" t="s">
        <v>28</v>
      </c>
    </row>
    <row r="106" spans="2:10" x14ac:dyDescent="0.2">
      <c r="B106" s="78" t="s">
        <v>342</v>
      </c>
      <c r="C106" s="29" t="s">
        <v>343</v>
      </c>
      <c r="D106" s="30" t="s">
        <v>42</v>
      </c>
      <c r="E106" s="31">
        <v>4092459</v>
      </c>
      <c r="F106" s="32" t="s">
        <v>1186</v>
      </c>
      <c r="G106" s="31">
        <v>170659</v>
      </c>
      <c r="H106" s="33">
        <v>27817</v>
      </c>
      <c r="I106" s="34">
        <v>0.16299755653085979</v>
      </c>
      <c r="J106" s="35" t="s">
        <v>28</v>
      </c>
    </row>
    <row r="107" spans="2:10" x14ac:dyDescent="0.2">
      <c r="B107" s="78" t="s">
        <v>344</v>
      </c>
      <c r="C107" s="29" t="s">
        <v>345</v>
      </c>
      <c r="D107" s="30" t="s">
        <v>347</v>
      </c>
      <c r="E107" s="31">
        <v>17187</v>
      </c>
      <c r="F107" s="32" t="s">
        <v>1186</v>
      </c>
      <c r="G107" s="31">
        <v>328</v>
      </c>
      <c r="H107" s="33">
        <v>48</v>
      </c>
      <c r="I107" s="34">
        <v>0.14634146341463414</v>
      </c>
      <c r="J107" s="35" t="s">
        <v>28</v>
      </c>
    </row>
    <row r="108" spans="2:10" x14ac:dyDescent="0.2">
      <c r="B108" s="78" t="s">
        <v>348</v>
      </c>
      <c r="C108" s="29" t="s">
        <v>349</v>
      </c>
      <c r="D108" s="30" t="s">
        <v>351</v>
      </c>
      <c r="E108" s="31">
        <v>15507</v>
      </c>
      <c r="F108" s="32" t="s">
        <v>1185</v>
      </c>
      <c r="G108" s="31">
        <v>96</v>
      </c>
      <c r="H108" s="33">
        <v>2</v>
      </c>
      <c r="I108" s="34">
        <v>2.0833333333333332E-2</v>
      </c>
      <c r="J108" s="35" t="s">
        <v>28</v>
      </c>
    </row>
    <row r="109" spans="2:10" x14ac:dyDescent="0.2">
      <c r="B109" s="78" t="s">
        <v>352</v>
      </c>
      <c r="C109" s="29" t="s">
        <v>353</v>
      </c>
      <c r="D109" s="30" t="s">
        <v>51</v>
      </c>
      <c r="E109" s="31">
        <v>1714773</v>
      </c>
      <c r="F109" s="32" t="s">
        <v>1186</v>
      </c>
      <c r="G109" s="31">
        <v>19215</v>
      </c>
      <c r="H109" s="33">
        <v>12470</v>
      </c>
      <c r="I109" s="34">
        <v>0.64897215716887846</v>
      </c>
      <c r="J109" s="35" t="s">
        <v>34</v>
      </c>
    </row>
    <row r="110" spans="2:10" x14ac:dyDescent="0.2">
      <c r="B110" s="78" t="s">
        <v>354</v>
      </c>
      <c r="C110" s="29" t="s">
        <v>355</v>
      </c>
      <c r="D110" s="30" t="s">
        <v>356</v>
      </c>
      <c r="E110" s="31">
        <v>110224</v>
      </c>
      <c r="F110" s="32" t="s">
        <v>1186</v>
      </c>
      <c r="G110" s="31">
        <v>16838</v>
      </c>
      <c r="H110" s="33">
        <v>5293</v>
      </c>
      <c r="I110" s="34">
        <v>0.31434849744625254</v>
      </c>
      <c r="J110" s="35" t="s">
        <v>34</v>
      </c>
    </row>
    <row r="111" spans="2:10" x14ac:dyDescent="0.2">
      <c r="B111" s="78" t="s">
        <v>357</v>
      </c>
      <c r="C111" s="29" t="s">
        <v>358</v>
      </c>
      <c r="D111" s="30" t="s">
        <v>359</v>
      </c>
      <c r="E111" s="31">
        <v>86129</v>
      </c>
      <c r="F111" s="32" t="s">
        <v>1186</v>
      </c>
      <c r="G111" s="31">
        <v>17451</v>
      </c>
      <c r="H111" s="33">
        <v>4072</v>
      </c>
      <c r="I111" s="34">
        <v>0.23333906366397342</v>
      </c>
      <c r="J111" s="35" t="s">
        <v>28</v>
      </c>
    </row>
    <row r="112" spans="2:10" x14ac:dyDescent="0.2">
      <c r="B112" s="78" t="s">
        <v>360</v>
      </c>
      <c r="C112" s="29" t="s">
        <v>361</v>
      </c>
      <c r="D112" s="30" t="s">
        <v>171</v>
      </c>
      <c r="E112" s="31">
        <v>800647</v>
      </c>
      <c r="F112" s="32" t="s">
        <v>1186</v>
      </c>
      <c r="G112" s="31">
        <v>15778</v>
      </c>
      <c r="H112" s="33">
        <v>2070</v>
      </c>
      <c r="I112" s="34">
        <v>0.13119533527696792</v>
      </c>
      <c r="J112" s="35" t="s">
        <v>28</v>
      </c>
    </row>
    <row r="113" spans="1:10" x14ac:dyDescent="0.2">
      <c r="B113" s="78" t="s">
        <v>362</v>
      </c>
      <c r="C113" s="29" t="s">
        <v>363</v>
      </c>
      <c r="D113" s="30" t="s">
        <v>365</v>
      </c>
      <c r="E113" s="31">
        <v>9044</v>
      </c>
      <c r="F113" s="32" t="s">
        <v>1185</v>
      </c>
      <c r="G113" s="31">
        <v>940</v>
      </c>
      <c r="H113" s="33">
        <v>414</v>
      </c>
      <c r="I113" s="34">
        <v>0.44042553191489364</v>
      </c>
      <c r="J113" s="35" t="s">
        <v>34</v>
      </c>
    </row>
    <row r="114" spans="1:10" x14ac:dyDescent="0.2">
      <c r="B114" s="78" t="s">
        <v>366</v>
      </c>
      <c r="C114" s="29" t="s">
        <v>367</v>
      </c>
      <c r="D114" s="30" t="s">
        <v>369</v>
      </c>
      <c r="E114" s="31">
        <v>48879</v>
      </c>
      <c r="F114" s="32" t="s">
        <v>1185</v>
      </c>
      <c r="G114" s="31">
        <v>9681</v>
      </c>
      <c r="H114" s="33">
        <v>2389</v>
      </c>
      <c r="I114" s="34">
        <v>0.24677202768309059</v>
      </c>
      <c r="J114" s="35" t="s">
        <v>34</v>
      </c>
    </row>
    <row r="115" spans="1:10" x14ac:dyDescent="0.2">
      <c r="B115" s="78" t="s">
        <v>370</v>
      </c>
      <c r="C115" s="29" t="s">
        <v>371</v>
      </c>
      <c r="D115" s="30" t="s">
        <v>71</v>
      </c>
      <c r="E115" s="31">
        <v>1809034</v>
      </c>
      <c r="F115" s="32" t="s">
        <v>1186</v>
      </c>
      <c r="G115" s="31">
        <v>65320</v>
      </c>
      <c r="H115" s="33">
        <v>12880</v>
      </c>
      <c r="I115" s="34">
        <v>0.19718309859154928</v>
      </c>
      <c r="J115" s="35" t="s">
        <v>28</v>
      </c>
    </row>
    <row r="116" spans="1:10" x14ac:dyDescent="0.2">
      <c r="B116" s="78" t="s">
        <v>373</v>
      </c>
      <c r="C116" s="29" t="s">
        <v>374</v>
      </c>
      <c r="D116" s="30" t="s">
        <v>376</v>
      </c>
      <c r="E116" s="31">
        <v>38437</v>
      </c>
      <c r="F116" s="32" t="s">
        <v>1185</v>
      </c>
      <c r="G116" s="31">
        <v>188</v>
      </c>
      <c r="H116" s="33">
        <v>4</v>
      </c>
      <c r="I116" s="34">
        <v>2.1276595744680851E-2</v>
      </c>
      <c r="J116" s="35" t="s">
        <v>28</v>
      </c>
    </row>
    <row r="117" spans="1:10" x14ac:dyDescent="0.2">
      <c r="B117" s="78" t="s">
        <v>377</v>
      </c>
      <c r="C117" s="29" t="s">
        <v>378</v>
      </c>
      <c r="D117" s="30" t="s">
        <v>380</v>
      </c>
      <c r="E117" s="31">
        <v>3719</v>
      </c>
      <c r="F117" s="32" t="s">
        <v>1185</v>
      </c>
      <c r="G117" s="31">
        <v>425</v>
      </c>
      <c r="H117" s="33">
        <v>56</v>
      </c>
      <c r="I117" s="34">
        <v>0.13176470588235295</v>
      </c>
      <c r="J117" s="35" t="s">
        <v>28</v>
      </c>
    </row>
    <row r="118" spans="1:10" x14ac:dyDescent="0.2">
      <c r="B118" s="28" t="s">
        <v>381</v>
      </c>
      <c r="C118" s="29" t="s">
        <v>382</v>
      </c>
      <c r="D118" s="30" t="s">
        <v>383</v>
      </c>
      <c r="E118" s="31">
        <v>4139</v>
      </c>
      <c r="F118" s="32" t="s">
        <v>1185</v>
      </c>
      <c r="G118" s="31">
        <v>681</v>
      </c>
      <c r="H118" s="33">
        <v>55</v>
      </c>
      <c r="I118" s="34">
        <v>8.0763582966226141E-2</v>
      </c>
      <c r="J118" s="35" t="s">
        <v>28</v>
      </c>
    </row>
    <row r="119" spans="1:10" x14ac:dyDescent="0.2">
      <c r="B119" s="78" t="s">
        <v>384</v>
      </c>
      <c r="C119" s="29" t="s">
        <v>385</v>
      </c>
      <c r="D119" s="30" t="s">
        <v>87</v>
      </c>
      <c r="E119" s="31">
        <v>340223</v>
      </c>
      <c r="F119" s="32" t="s">
        <v>1186</v>
      </c>
      <c r="G119" s="31">
        <v>181198</v>
      </c>
      <c r="H119" s="33">
        <v>35047</v>
      </c>
      <c r="I119" s="34">
        <v>0.19341824964955462</v>
      </c>
      <c r="J119" s="35" t="s">
        <v>28</v>
      </c>
    </row>
    <row r="120" spans="1:10" x14ac:dyDescent="0.2">
      <c r="A120" s="36"/>
      <c r="B120" s="37" t="s">
        <v>386</v>
      </c>
      <c r="C120" s="29" t="s">
        <v>387</v>
      </c>
      <c r="D120" s="30" t="s">
        <v>59</v>
      </c>
      <c r="E120" s="31">
        <v>2368139</v>
      </c>
      <c r="F120" s="32" t="s">
        <v>1186</v>
      </c>
      <c r="G120" s="31">
        <v>60600</v>
      </c>
      <c r="H120" s="33">
        <v>12242</v>
      </c>
      <c r="I120" s="34">
        <v>0.20201320132013201</v>
      </c>
      <c r="J120" s="35" t="s">
        <v>28</v>
      </c>
    </row>
    <row r="121" spans="1:10" x14ac:dyDescent="0.2">
      <c r="B121" s="28" t="s">
        <v>389</v>
      </c>
      <c r="C121" s="29" t="s">
        <v>390</v>
      </c>
      <c r="D121" s="30" t="s">
        <v>392</v>
      </c>
      <c r="E121" s="31">
        <v>4128</v>
      </c>
      <c r="F121" s="32" t="s">
        <v>1185</v>
      </c>
      <c r="G121" s="31">
        <v>390</v>
      </c>
      <c r="H121" s="33">
        <v>28</v>
      </c>
      <c r="I121" s="34">
        <v>7.179487179487179E-2</v>
      </c>
      <c r="J121" s="35" t="s">
        <v>28</v>
      </c>
    </row>
    <row r="122" spans="1:10" x14ac:dyDescent="0.2">
      <c r="B122" s="28" t="s">
        <v>393</v>
      </c>
      <c r="C122" s="29" t="s">
        <v>394</v>
      </c>
      <c r="D122" s="30" t="s">
        <v>396</v>
      </c>
      <c r="E122" s="31">
        <v>26405</v>
      </c>
      <c r="F122" s="32" t="s">
        <v>1185</v>
      </c>
      <c r="G122" s="31">
        <v>8204</v>
      </c>
      <c r="H122" s="33">
        <v>2272</v>
      </c>
      <c r="I122" s="34">
        <v>0.27693807898586054</v>
      </c>
      <c r="J122" s="35" t="s">
        <v>34</v>
      </c>
    </row>
    <row r="123" spans="1:10" x14ac:dyDescent="0.2">
      <c r="B123" s="28" t="s">
        <v>397</v>
      </c>
      <c r="C123" s="29" t="s">
        <v>398</v>
      </c>
      <c r="D123" s="30" t="s">
        <v>399</v>
      </c>
      <c r="E123" s="31">
        <v>19807</v>
      </c>
      <c r="F123" s="32" t="s">
        <v>1185</v>
      </c>
      <c r="G123" s="31">
        <v>2217</v>
      </c>
      <c r="H123" s="33">
        <v>565</v>
      </c>
      <c r="I123" s="34">
        <v>0.25484889490302209</v>
      </c>
      <c r="J123" s="35" t="s">
        <v>34</v>
      </c>
    </row>
    <row r="124" spans="1:10" x14ac:dyDescent="0.2">
      <c r="B124" s="28" t="s">
        <v>400</v>
      </c>
      <c r="C124" s="29" t="s">
        <v>401</v>
      </c>
      <c r="D124" s="30" t="s">
        <v>403</v>
      </c>
      <c r="E124" s="31">
        <v>5410</v>
      </c>
      <c r="F124" s="32" t="s">
        <v>1185</v>
      </c>
      <c r="G124" s="31">
        <v>304</v>
      </c>
      <c r="H124" s="33">
        <v>14</v>
      </c>
      <c r="I124" s="34">
        <v>4.6052631578947366E-2</v>
      </c>
      <c r="J124" s="35" t="s">
        <v>28</v>
      </c>
    </row>
    <row r="125" spans="1:10" x14ac:dyDescent="0.2">
      <c r="B125" s="28" t="s">
        <v>404</v>
      </c>
      <c r="C125" s="29" t="s">
        <v>405</v>
      </c>
      <c r="D125" s="30" t="s">
        <v>407</v>
      </c>
      <c r="E125" s="31">
        <v>37890</v>
      </c>
      <c r="F125" s="32" t="s">
        <v>1185</v>
      </c>
      <c r="G125" s="31">
        <v>5017</v>
      </c>
      <c r="H125" s="33">
        <v>556</v>
      </c>
      <c r="I125" s="34">
        <v>0.1108232011162049</v>
      </c>
      <c r="J125" s="35" t="s">
        <v>28</v>
      </c>
    </row>
    <row r="126" spans="1:10" x14ac:dyDescent="0.2">
      <c r="B126" s="28" t="s">
        <v>408</v>
      </c>
      <c r="C126" s="29" t="s">
        <v>409</v>
      </c>
      <c r="D126" s="30" t="s">
        <v>226</v>
      </c>
      <c r="E126" s="31">
        <v>3355</v>
      </c>
      <c r="F126" s="32" t="s">
        <v>1185</v>
      </c>
      <c r="G126" s="31">
        <v>147</v>
      </c>
      <c r="H126" s="33">
        <v>11</v>
      </c>
      <c r="I126" s="34">
        <v>7.4829931972789115E-2</v>
      </c>
      <c r="J126" s="35" t="s">
        <v>28</v>
      </c>
    </row>
    <row r="127" spans="1:10" x14ac:dyDescent="0.2">
      <c r="B127" s="28" t="s">
        <v>410</v>
      </c>
      <c r="C127" s="29" t="s">
        <v>411</v>
      </c>
      <c r="D127" s="30" t="s">
        <v>413</v>
      </c>
      <c r="E127" s="31">
        <v>3367</v>
      </c>
      <c r="F127" s="32" t="s">
        <v>1185</v>
      </c>
      <c r="G127" s="31">
        <v>38</v>
      </c>
      <c r="H127" s="33">
        <v>4</v>
      </c>
      <c r="I127" s="34">
        <v>0.10526315789473684</v>
      </c>
      <c r="J127" s="35" t="s">
        <v>28</v>
      </c>
    </row>
    <row r="128" spans="1:10" x14ac:dyDescent="0.2">
      <c r="B128" s="28" t="s">
        <v>414</v>
      </c>
      <c r="C128" s="29" t="s">
        <v>415</v>
      </c>
      <c r="D128" s="30" t="s">
        <v>42</v>
      </c>
      <c r="E128" s="31">
        <v>4092459</v>
      </c>
      <c r="F128" s="32" t="s">
        <v>1186</v>
      </c>
      <c r="G128" s="31">
        <v>174287</v>
      </c>
      <c r="H128" s="33">
        <v>30413</v>
      </c>
      <c r="I128" s="34">
        <v>0.17449953238049884</v>
      </c>
      <c r="J128" s="35" t="s">
        <v>28</v>
      </c>
    </row>
    <row r="129" spans="2:10" x14ac:dyDescent="0.2">
      <c r="B129" s="28" t="s">
        <v>416</v>
      </c>
      <c r="C129" s="29" t="s">
        <v>417</v>
      </c>
      <c r="D129" s="30" t="s">
        <v>418</v>
      </c>
      <c r="E129" s="31">
        <v>14075</v>
      </c>
      <c r="F129" s="32" t="s">
        <v>1185</v>
      </c>
      <c r="G129" s="31">
        <v>652</v>
      </c>
      <c r="H129" s="33">
        <v>64</v>
      </c>
      <c r="I129" s="34">
        <v>9.815950920245399E-2</v>
      </c>
      <c r="J129" s="35" t="s">
        <v>28</v>
      </c>
    </row>
    <row r="130" spans="2:10" x14ac:dyDescent="0.2">
      <c r="B130" s="28" t="s">
        <v>419</v>
      </c>
      <c r="C130" s="29" t="s">
        <v>420</v>
      </c>
      <c r="D130" s="30" t="s">
        <v>421</v>
      </c>
      <c r="E130" s="31">
        <v>58458</v>
      </c>
      <c r="F130" s="32" t="s">
        <v>1185</v>
      </c>
      <c r="G130" s="31">
        <v>26826</v>
      </c>
      <c r="H130" s="33">
        <v>3447</v>
      </c>
      <c r="I130" s="34">
        <v>0.12849474390516663</v>
      </c>
      <c r="J130" s="35" t="s">
        <v>28</v>
      </c>
    </row>
    <row r="131" spans="2:10" x14ac:dyDescent="0.2">
      <c r="B131" s="28" t="s">
        <v>422</v>
      </c>
      <c r="C131" s="29" t="s">
        <v>423</v>
      </c>
      <c r="D131" s="30" t="s">
        <v>424</v>
      </c>
      <c r="E131" s="31">
        <v>149610</v>
      </c>
      <c r="F131" s="32" t="s">
        <v>1186</v>
      </c>
      <c r="G131" s="31">
        <v>2098</v>
      </c>
      <c r="H131" s="33">
        <v>222</v>
      </c>
      <c r="I131" s="34">
        <v>0.10581506196377502</v>
      </c>
      <c r="J131" s="35" t="s">
        <v>28</v>
      </c>
    </row>
    <row r="132" spans="2:10" x14ac:dyDescent="0.2">
      <c r="B132" s="28" t="s">
        <v>425</v>
      </c>
      <c r="C132" s="29" t="s">
        <v>426</v>
      </c>
      <c r="D132" s="30" t="s">
        <v>42</v>
      </c>
      <c r="E132" s="31">
        <v>4092459</v>
      </c>
      <c r="F132" s="32" t="s">
        <v>1186</v>
      </c>
      <c r="G132" s="31">
        <v>47745</v>
      </c>
      <c r="H132" s="33">
        <v>28448</v>
      </c>
      <c r="I132" s="34">
        <v>0.59583202429573778</v>
      </c>
      <c r="J132" s="35" t="s">
        <v>34</v>
      </c>
    </row>
    <row r="133" spans="2:10" x14ac:dyDescent="0.2">
      <c r="B133" s="28" t="s">
        <v>427</v>
      </c>
      <c r="C133" s="29" t="s">
        <v>428</v>
      </c>
      <c r="D133" s="30" t="s">
        <v>430</v>
      </c>
      <c r="E133" s="31">
        <v>6446</v>
      </c>
      <c r="F133" s="32" t="s">
        <v>1185</v>
      </c>
      <c r="G133" s="31">
        <v>986</v>
      </c>
      <c r="H133" s="33">
        <v>41</v>
      </c>
      <c r="I133" s="34">
        <v>4.1582150101419878E-2</v>
      </c>
      <c r="J133" s="35" t="s">
        <v>28</v>
      </c>
    </row>
    <row r="134" spans="2:10" x14ac:dyDescent="0.2">
      <c r="B134" s="28" t="s">
        <v>431</v>
      </c>
      <c r="C134" s="29" t="s">
        <v>432</v>
      </c>
      <c r="D134" s="30" t="s">
        <v>71</v>
      </c>
      <c r="E134" s="31">
        <v>1809034</v>
      </c>
      <c r="F134" s="32" t="s">
        <v>1186</v>
      </c>
      <c r="G134" s="31">
        <v>213220</v>
      </c>
      <c r="H134" s="33">
        <v>61291</v>
      </c>
      <c r="I134" s="34">
        <v>0.28745427258230938</v>
      </c>
      <c r="J134" s="35" t="s">
        <v>34</v>
      </c>
    </row>
    <row r="135" spans="2:10" x14ac:dyDescent="0.2">
      <c r="B135" s="28" t="s">
        <v>435</v>
      </c>
      <c r="C135" s="29" t="s">
        <v>436</v>
      </c>
      <c r="D135" s="30" t="s">
        <v>59</v>
      </c>
      <c r="E135" s="31">
        <v>2368139</v>
      </c>
      <c r="F135" s="32" t="s">
        <v>1186</v>
      </c>
      <c r="G135" s="31">
        <v>89745</v>
      </c>
      <c r="H135" s="33">
        <v>20881</v>
      </c>
      <c r="I135" s="34">
        <v>0.23267034375174103</v>
      </c>
      <c r="J135" s="35" t="s">
        <v>28</v>
      </c>
    </row>
    <row r="136" spans="2:10" x14ac:dyDescent="0.2">
      <c r="B136" s="28" t="s">
        <v>438</v>
      </c>
      <c r="C136" s="29" t="s">
        <v>439</v>
      </c>
      <c r="D136" s="30" t="s">
        <v>441</v>
      </c>
      <c r="E136" s="31">
        <v>3057</v>
      </c>
      <c r="F136" s="32" t="s">
        <v>1185</v>
      </c>
      <c r="G136" s="31">
        <v>291</v>
      </c>
      <c r="H136" s="33">
        <v>34</v>
      </c>
      <c r="I136" s="34">
        <v>0.11683848797250859</v>
      </c>
      <c r="J136" s="35" t="s">
        <v>28</v>
      </c>
    </row>
    <row r="137" spans="2:10" x14ac:dyDescent="0.2">
      <c r="B137" s="28" t="s">
        <v>442</v>
      </c>
      <c r="C137" s="29" t="s">
        <v>443</v>
      </c>
      <c r="D137" s="30" t="s">
        <v>71</v>
      </c>
      <c r="E137" s="31">
        <v>1809034</v>
      </c>
      <c r="F137" s="32" t="s">
        <v>1186</v>
      </c>
      <c r="G137" s="31">
        <v>72081</v>
      </c>
      <c r="H137" s="33">
        <v>2742</v>
      </c>
      <c r="I137" s="34">
        <v>3.8040537728388897E-2</v>
      </c>
      <c r="J137" s="35" t="s">
        <v>28</v>
      </c>
    </row>
    <row r="138" spans="2:10" x14ac:dyDescent="0.2">
      <c r="B138" s="28" t="s">
        <v>445</v>
      </c>
      <c r="C138" s="29" t="s">
        <v>446</v>
      </c>
      <c r="D138" s="30" t="s">
        <v>448</v>
      </c>
      <c r="E138" s="31">
        <v>36273</v>
      </c>
      <c r="F138" s="32" t="s">
        <v>1185</v>
      </c>
      <c r="G138" s="31">
        <v>6947</v>
      </c>
      <c r="H138" s="33">
        <v>1885</v>
      </c>
      <c r="I138" s="34">
        <v>0.27134014682596802</v>
      </c>
      <c r="J138" s="35" t="s">
        <v>34</v>
      </c>
    </row>
    <row r="139" spans="2:10" x14ac:dyDescent="0.2">
      <c r="B139" s="28" t="s">
        <v>449</v>
      </c>
      <c r="C139" s="29" t="s">
        <v>450</v>
      </c>
      <c r="D139" s="30" t="s">
        <v>452</v>
      </c>
      <c r="E139" s="31">
        <v>194851</v>
      </c>
      <c r="F139" s="32" t="s">
        <v>1186</v>
      </c>
      <c r="G139" s="31">
        <v>82978</v>
      </c>
      <c r="H139" s="33">
        <v>14923</v>
      </c>
      <c r="I139" s="34">
        <v>0.17984284991202487</v>
      </c>
      <c r="J139" s="35" t="s">
        <v>28</v>
      </c>
    </row>
    <row r="140" spans="2:10" x14ac:dyDescent="0.2">
      <c r="B140" s="28" t="s">
        <v>453</v>
      </c>
      <c r="C140" s="29" t="s">
        <v>454</v>
      </c>
      <c r="D140" s="30" t="s">
        <v>167</v>
      </c>
      <c r="E140" s="31">
        <v>209714</v>
      </c>
      <c r="F140" s="32" t="s">
        <v>1186</v>
      </c>
      <c r="G140" s="31">
        <v>16709</v>
      </c>
      <c r="H140" s="33">
        <v>2456</v>
      </c>
      <c r="I140" s="34">
        <v>0.14698665389909629</v>
      </c>
      <c r="J140" s="35" t="s">
        <v>28</v>
      </c>
    </row>
    <row r="141" spans="2:10" x14ac:dyDescent="0.2">
      <c r="B141" s="28" t="s">
        <v>456</v>
      </c>
      <c r="C141" s="29" t="s">
        <v>457</v>
      </c>
      <c r="D141" s="30" t="s">
        <v>459</v>
      </c>
      <c r="E141" s="31">
        <v>49625</v>
      </c>
      <c r="F141" s="32" t="s">
        <v>1185</v>
      </c>
      <c r="G141" s="31">
        <v>25377</v>
      </c>
      <c r="H141" s="33">
        <v>2281</v>
      </c>
      <c r="I141" s="34">
        <v>8.9884541119911732E-2</v>
      </c>
      <c r="J141" s="35" t="s">
        <v>28</v>
      </c>
    </row>
    <row r="142" spans="2:10" x14ac:dyDescent="0.2">
      <c r="B142" s="28" t="s">
        <v>460</v>
      </c>
      <c r="C142" s="29" t="s">
        <v>461</v>
      </c>
      <c r="D142" s="30" t="s">
        <v>59</v>
      </c>
      <c r="E142" s="31">
        <v>2368139</v>
      </c>
      <c r="F142" s="32" t="s">
        <v>1186</v>
      </c>
      <c r="G142" s="31">
        <v>297578</v>
      </c>
      <c r="H142" s="33">
        <v>118207</v>
      </c>
      <c r="I142" s="34">
        <v>0.39723030600380405</v>
      </c>
      <c r="J142" s="35" t="s">
        <v>34</v>
      </c>
    </row>
    <row r="143" spans="2:10" x14ac:dyDescent="0.2">
      <c r="B143" s="28" t="s">
        <v>463</v>
      </c>
      <c r="C143" s="29" t="s">
        <v>464</v>
      </c>
      <c r="D143" s="30" t="s">
        <v>466</v>
      </c>
      <c r="E143" s="31">
        <v>14786</v>
      </c>
      <c r="F143" s="32" t="s">
        <v>1185</v>
      </c>
      <c r="G143" s="31">
        <v>2615</v>
      </c>
      <c r="H143" s="33">
        <v>535</v>
      </c>
      <c r="I143" s="34">
        <v>0.2045889101338432</v>
      </c>
      <c r="J143" s="35" t="s">
        <v>34</v>
      </c>
    </row>
    <row r="144" spans="2:10" x14ac:dyDescent="0.2">
      <c r="B144" s="28" t="s">
        <v>467</v>
      </c>
      <c r="C144" s="29" t="s">
        <v>468</v>
      </c>
      <c r="D144" s="30" t="s">
        <v>42</v>
      </c>
      <c r="E144" s="31">
        <v>4092459</v>
      </c>
      <c r="F144" s="32" t="s">
        <v>1186</v>
      </c>
      <c r="G144" s="31">
        <v>162496</v>
      </c>
      <c r="H144" s="33">
        <v>19563</v>
      </c>
      <c r="I144" s="34">
        <v>0.12039065576998818</v>
      </c>
      <c r="J144" s="35" t="s">
        <v>28</v>
      </c>
    </row>
    <row r="145" spans="2:10" x14ac:dyDescent="0.2">
      <c r="B145" s="28" t="s">
        <v>470</v>
      </c>
      <c r="C145" s="29" t="s">
        <v>471</v>
      </c>
      <c r="D145" s="30" t="s">
        <v>472</v>
      </c>
      <c r="E145" s="31">
        <v>41964</v>
      </c>
      <c r="F145" s="32" t="s">
        <v>1185</v>
      </c>
      <c r="G145" s="31">
        <v>1434</v>
      </c>
      <c r="H145" s="33">
        <v>42</v>
      </c>
      <c r="I145" s="34">
        <v>2.9288702928870293E-2</v>
      </c>
      <c r="J145" s="35" t="s">
        <v>28</v>
      </c>
    </row>
    <row r="146" spans="2:10" x14ac:dyDescent="0.2">
      <c r="B146" s="38" t="s">
        <v>473</v>
      </c>
      <c r="C146" s="29" t="s">
        <v>474</v>
      </c>
      <c r="D146" s="30" t="s">
        <v>251</v>
      </c>
      <c r="E146" s="31">
        <v>585375</v>
      </c>
      <c r="F146" s="32" t="s">
        <v>1186</v>
      </c>
      <c r="G146" s="31">
        <v>31099</v>
      </c>
      <c r="H146" s="33">
        <v>9347</v>
      </c>
      <c r="I146" s="34">
        <v>0.30055628798353645</v>
      </c>
      <c r="J146" s="35" t="s">
        <v>34</v>
      </c>
    </row>
    <row r="147" spans="2:10" x14ac:dyDescent="0.2">
      <c r="B147" s="38" t="s">
        <v>475</v>
      </c>
      <c r="C147" s="29" t="s">
        <v>476</v>
      </c>
      <c r="D147" s="30" t="s">
        <v>71</v>
      </c>
      <c r="E147" s="31">
        <v>1809034</v>
      </c>
      <c r="F147" s="32" t="s">
        <v>1186</v>
      </c>
      <c r="G147" s="31">
        <v>6954</v>
      </c>
      <c r="H147" s="33">
        <v>349</v>
      </c>
      <c r="I147" s="34">
        <v>5.0186942766752951E-2</v>
      </c>
      <c r="J147" s="35" t="s">
        <v>28</v>
      </c>
    </row>
    <row r="148" spans="2:10" x14ac:dyDescent="0.2">
      <c r="B148" s="28" t="s">
        <v>478</v>
      </c>
      <c r="C148" s="29" t="s">
        <v>479</v>
      </c>
      <c r="D148" s="30" t="s">
        <v>480</v>
      </c>
      <c r="E148" s="31">
        <v>19719</v>
      </c>
      <c r="F148" s="32" t="s">
        <v>1185</v>
      </c>
      <c r="G148" s="31">
        <v>1878</v>
      </c>
      <c r="H148" s="33">
        <v>107</v>
      </c>
      <c r="I148" s="34">
        <v>5.6975505857294995E-2</v>
      </c>
      <c r="J148" s="35" t="s">
        <v>28</v>
      </c>
    </row>
    <row r="149" spans="2:10" x14ac:dyDescent="0.2">
      <c r="B149" s="38" t="s">
        <v>481</v>
      </c>
      <c r="C149" s="29" t="s">
        <v>482</v>
      </c>
      <c r="D149" s="30" t="s">
        <v>100</v>
      </c>
      <c r="E149" s="31">
        <v>782341</v>
      </c>
      <c r="F149" s="32" t="s">
        <v>1186</v>
      </c>
      <c r="G149" s="31">
        <v>160075</v>
      </c>
      <c r="H149" s="33">
        <v>19210</v>
      </c>
      <c r="I149" s="34">
        <v>0.12000624707168515</v>
      </c>
      <c r="J149" s="35" t="s">
        <v>28</v>
      </c>
    </row>
    <row r="150" spans="2:10" x14ac:dyDescent="0.2">
      <c r="B150" s="28" t="s">
        <v>483</v>
      </c>
      <c r="C150" s="29" t="s">
        <v>484</v>
      </c>
      <c r="D150" s="30" t="s">
        <v>486</v>
      </c>
      <c r="E150" s="31">
        <v>13977</v>
      </c>
      <c r="F150" s="32" t="s">
        <v>1185</v>
      </c>
      <c r="G150" s="31">
        <v>1417</v>
      </c>
      <c r="H150" s="33">
        <v>420</v>
      </c>
      <c r="I150" s="34">
        <v>0.29640084685956247</v>
      </c>
      <c r="J150" s="35" t="s">
        <v>34</v>
      </c>
    </row>
    <row r="151" spans="2:10" x14ac:dyDescent="0.2">
      <c r="B151" s="28" t="s">
        <v>487</v>
      </c>
      <c r="C151" s="29" t="s">
        <v>488</v>
      </c>
      <c r="D151" s="30" t="s">
        <v>490</v>
      </c>
      <c r="E151" s="31">
        <v>278831</v>
      </c>
      <c r="F151" s="32" t="s">
        <v>1186</v>
      </c>
      <c r="G151" s="31">
        <v>30138</v>
      </c>
      <c r="H151" s="33">
        <v>14587</v>
      </c>
      <c r="I151" s="34">
        <v>0.48400690158603754</v>
      </c>
      <c r="J151" s="35" t="s">
        <v>34</v>
      </c>
    </row>
    <row r="152" spans="2:10" x14ac:dyDescent="0.2">
      <c r="B152" s="28" t="s">
        <v>491</v>
      </c>
      <c r="C152" s="29" t="s">
        <v>492</v>
      </c>
      <c r="D152" s="30" t="s">
        <v>459</v>
      </c>
      <c r="E152" s="31">
        <v>49625</v>
      </c>
      <c r="F152" s="32" t="s">
        <v>1185</v>
      </c>
      <c r="G152" s="31">
        <v>72169</v>
      </c>
      <c r="H152" s="33">
        <v>0</v>
      </c>
      <c r="I152" s="34">
        <v>0</v>
      </c>
      <c r="J152" s="35" t="s">
        <v>28</v>
      </c>
    </row>
    <row r="153" spans="2:10" x14ac:dyDescent="0.2">
      <c r="B153" s="28" t="s">
        <v>493</v>
      </c>
      <c r="C153" s="29" t="s">
        <v>494</v>
      </c>
      <c r="D153" s="30" t="s">
        <v>108</v>
      </c>
      <c r="E153" s="31">
        <v>10501</v>
      </c>
      <c r="F153" s="32" t="s">
        <v>1185</v>
      </c>
      <c r="G153" s="31">
        <v>277</v>
      </c>
      <c r="H153" s="33">
        <v>41</v>
      </c>
      <c r="I153" s="34">
        <v>0.14801444043321299</v>
      </c>
      <c r="J153" s="35" t="s">
        <v>28</v>
      </c>
    </row>
    <row r="154" spans="2:10" x14ac:dyDescent="0.2">
      <c r="B154" s="28" t="s">
        <v>495</v>
      </c>
      <c r="C154" s="29" t="s">
        <v>496</v>
      </c>
      <c r="D154" s="30" t="s">
        <v>171</v>
      </c>
      <c r="E154" s="31">
        <v>800647</v>
      </c>
      <c r="F154" s="32" t="s">
        <v>1186</v>
      </c>
      <c r="G154" s="31">
        <v>64438</v>
      </c>
      <c r="H154" s="33">
        <v>21464</v>
      </c>
      <c r="I154" s="34">
        <v>0.33309537850336757</v>
      </c>
      <c r="J154" s="35" t="s">
        <v>34</v>
      </c>
    </row>
    <row r="155" spans="2:10" x14ac:dyDescent="0.2">
      <c r="B155" s="28" t="s">
        <v>498</v>
      </c>
      <c r="C155" s="29" t="s">
        <v>499</v>
      </c>
      <c r="D155" s="30" t="s">
        <v>500</v>
      </c>
      <c r="E155" s="31">
        <v>64524</v>
      </c>
      <c r="F155" s="32" t="s">
        <v>1185</v>
      </c>
      <c r="G155" s="31">
        <v>23247</v>
      </c>
      <c r="H155" s="33">
        <v>4771</v>
      </c>
      <c r="I155" s="34">
        <v>0.20523078246655482</v>
      </c>
      <c r="J155" s="35" t="s">
        <v>34</v>
      </c>
    </row>
    <row r="156" spans="2:10" x14ac:dyDescent="0.2">
      <c r="B156" s="28" t="s">
        <v>501</v>
      </c>
      <c r="C156" s="29" t="s">
        <v>502</v>
      </c>
      <c r="D156" s="30" t="s">
        <v>504</v>
      </c>
      <c r="E156" s="31">
        <v>59127</v>
      </c>
      <c r="F156" s="32" t="s">
        <v>1186</v>
      </c>
      <c r="G156" s="31">
        <v>19415</v>
      </c>
      <c r="H156" s="33">
        <v>4046</v>
      </c>
      <c r="I156" s="34">
        <v>0.20839557043523049</v>
      </c>
      <c r="J156" s="35" t="s">
        <v>28</v>
      </c>
    </row>
    <row r="157" spans="2:10" x14ac:dyDescent="0.2">
      <c r="B157" s="28" t="s">
        <v>505</v>
      </c>
      <c r="C157" s="29" t="s">
        <v>506</v>
      </c>
      <c r="D157" s="30" t="s">
        <v>71</v>
      </c>
      <c r="E157" s="31">
        <v>1809034</v>
      </c>
      <c r="F157" s="32" t="s">
        <v>1186</v>
      </c>
      <c r="G157" s="31">
        <v>79209</v>
      </c>
      <c r="H157" s="33">
        <v>15243</v>
      </c>
      <c r="I157" s="34">
        <v>0.19244025300155285</v>
      </c>
      <c r="J157" s="35" t="s">
        <v>28</v>
      </c>
    </row>
    <row r="158" spans="2:10" x14ac:dyDescent="0.2">
      <c r="B158" s="28" t="s">
        <v>508</v>
      </c>
      <c r="C158" s="29" t="s">
        <v>509</v>
      </c>
      <c r="D158" s="30" t="s">
        <v>351</v>
      </c>
      <c r="E158" s="31">
        <v>15507</v>
      </c>
      <c r="F158" s="32" t="s">
        <v>1185</v>
      </c>
      <c r="G158" s="31">
        <v>1333</v>
      </c>
      <c r="H158" s="33">
        <v>389</v>
      </c>
      <c r="I158" s="34">
        <v>0.29182295573893474</v>
      </c>
      <c r="J158" s="35" t="s">
        <v>34</v>
      </c>
    </row>
    <row r="159" spans="2:10" x14ac:dyDescent="0.2">
      <c r="B159" s="28" t="s">
        <v>510</v>
      </c>
      <c r="C159" s="29" t="s">
        <v>511</v>
      </c>
      <c r="D159" s="30" t="s">
        <v>513</v>
      </c>
      <c r="E159" s="31">
        <v>12651</v>
      </c>
      <c r="F159" s="32" t="s">
        <v>1185</v>
      </c>
      <c r="G159" s="31">
        <v>3010</v>
      </c>
      <c r="H159" s="33">
        <v>537</v>
      </c>
      <c r="I159" s="34">
        <v>0.17840531561461795</v>
      </c>
      <c r="J159" s="35" t="s">
        <v>34</v>
      </c>
    </row>
    <row r="160" spans="2:10" x14ac:dyDescent="0.2">
      <c r="B160" s="28" t="s">
        <v>514</v>
      </c>
      <c r="C160" s="29" t="s">
        <v>515</v>
      </c>
      <c r="D160" s="30" t="s">
        <v>517</v>
      </c>
      <c r="E160" s="31">
        <v>8865</v>
      </c>
      <c r="F160" s="32" t="s">
        <v>1185</v>
      </c>
      <c r="G160" s="31">
        <v>642</v>
      </c>
      <c r="H160" s="33">
        <v>73</v>
      </c>
      <c r="I160" s="34">
        <v>0.11370716510903427</v>
      </c>
      <c r="J160" s="35" t="s">
        <v>28</v>
      </c>
    </row>
    <row r="161" spans="2:10" x14ac:dyDescent="0.2">
      <c r="B161" s="28" t="s">
        <v>518</v>
      </c>
      <c r="C161" s="29" t="s">
        <v>519</v>
      </c>
      <c r="D161" s="30" t="s">
        <v>521</v>
      </c>
      <c r="E161" s="31">
        <v>6703</v>
      </c>
      <c r="F161" s="32" t="s">
        <v>1185</v>
      </c>
      <c r="G161" s="31">
        <v>2104</v>
      </c>
      <c r="H161" s="33">
        <v>319</v>
      </c>
      <c r="I161" s="34">
        <v>0.15161596958174905</v>
      </c>
      <c r="J161" s="35" t="s">
        <v>34</v>
      </c>
    </row>
    <row r="162" spans="2:10" x14ac:dyDescent="0.2">
      <c r="B162" s="28" t="s">
        <v>522</v>
      </c>
      <c r="C162" s="29" t="s">
        <v>523</v>
      </c>
      <c r="D162" s="30" t="s">
        <v>525</v>
      </c>
      <c r="E162" s="31">
        <v>36702</v>
      </c>
      <c r="F162" s="32" t="s">
        <v>1185</v>
      </c>
      <c r="G162" s="31">
        <v>9817</v>
      </c>
      <c r="H162" s="33">
        <v>1796</v>
      </c>
      <c r="I162" s="34">
        <v>0.18294794743811754</v>
      </c>
      <c r="J162" s="35" t="s">
        <v>34</v>
      </c>
    </row>
    <row r="163" spans="2:10" x14ac:dyDescent="0.2">
      <c r="B163" s="28" t="s">
        <v>526</v>
      </c>
      <c r="C163" s="29" t="s">
        <v>527</v>
      </c>
      <c r="D163" s="30" t="s">
        <v>500</v>
      </c>
      <c r="E163" s="31">
        <v>64524</v>
      </c>
      <c r="F163" s="32" t="s">
        <v>1185</v>
      </c>
      <c r="G163" s="31">
        <v>23830</v>
      </c>
      <c r="H163" s="33">
        <v>3977</v>
      </c>
      <c r="I163" s="34">
        <v>0.16689047419219472</v>
      </c>
      <c r="J163" s="35" t="s">
        <v>34</v>
      </c>
    </row>
    <row r="164" spans="2:10" x14ac:dyDescent="0.2">
      <c r="B164" s="28" t="s">
        <v>529</v>
      </c>
      <c r="C164" s="29" t="s">
        <v>530</v>
      </c>
      <c r="D164" s="30" t="s">
        <v>532</v>
      </c>
      <c r="E164" s="31">
        <v>150934</v>
      </c>
      <c r="F164" s="32" t="s">
        <v>1186</v>
      </c>
      <c r="G164" s="31">
        <v>13848</v>
      </c>
      <c r="H164" s="33">
        <v>2414</v>
      </c>
      <c r="I164" s="34">
        <v>0.17432120161756209</v>
      </c>
      <c r="J164" s="35" t="s">
        <v>28</v>
      </c>
    </row>
    <row r="165" spans="2:10" x14ac:dyDescent="0.2">
      <c r="B165" s="28" t="s">
        <v>533</v>
      </c>
      <c r="C165" s="29" t="s">
        <v>534</v>
      </c>
      <c r="D165" s="30" t="s">
        <v>359</v>
      </c>
      <c r="E165" s="31">
        <v>86129</v>
      </c>
      <c r="F165" s="32" t="s">
        <v>1186</v>
      </c>
      <c r="G165" s="31">
        <v>48169</v>
      </c>
      <c r="H165" s="33">
        <v>10401</v>
      </c>
      <c r="I165" s="34">
        <v>0.21592725611908073</v>
      </c>
      <c r="J165" s="35" t="s">
        <v>28</v>
      </c>
    </row>
    <row r="166" spans="2:10" x14ac:dyDescent="0.2">
      <c r="B166" s="28" t="s">
        <v>535</v>
      </c>
      <c r="C166" s="29" t="s">
        <v>536</v>
      </c>
      <c r="D166" s="30" t="s">
        <v>87</v>
      </c>
      <c r="E166" s="31">
        <v>340223</v>
      </c>
      <c r="F166" s="32" t="s">
        <v>1186</v>
      </c>
      <c r="G166" s="31">
        <v>25793</v>
      </c>
      <c r="H166" s="33">
        <v>17284</v>
      </c>
      <c r="I166" s="34">
        <v>0.67010429186213316</v>
      </c>
      <c r="J166" s="35" t="s">
        <v>34</v>
      </c>
    </row>
    <row r="167" spans="2:10" x14ac:dyDescent="0.2">
      <c r="B167" s="28" t="s">
        <v>537</v>
      </c>
      <c r="C167" s="29" t="s">
        <v>538</v>
      </c>
      <c r="D167" s="30" t="s">
        <v>540</v>
      </c>
      <c r="E167" s="31">
        <v>15216</v>
      </c>
      <c r="F167" s="32" t="s">
        <v>1185</v>
      </c>
      <c r="G167" s="31">
        <v>4978</v>
      </c>
      <c r="H167" s="33">
        <v>1133</v>
      </c>
      <c r="I167" s="34">
        <v>0.22760144636400162</v>
      </c>
      <c r="J167" s="35" t="s">
        <v>34</v>
      </c>
    </row>
    <row r="168" spans="2:10" x14ac:dyDescent="0.2">
      <c r="B168" s="28" t="s">
        <v>541</v>
      </c>
      <c r="C168" s="29" t="s">
        <v>542</v>
      </c>
      <c r="D168" s="30" t="s">
        <v>171</v>
      </c>
      <c r="E168" s="31">
        <v>800647</v>
      </c>
      <c r="F168" s="32" t="s">
        <v>1186</v>
      </c>
      <c r="G168" s="31">
        <v>49010</v>
      </c>
      <c r="H168" s="33">
        <v>6585</v>
      </c>
      <c r="I168" s="34">
        <v>0.13436033462558661</v>
      </c>
      <c r="J168" s="35" t="s">
        <v>28</v>
      </c>
    </row>
    <row r="169" spans="2:10" x14ac:dyDescent="0.2">
      <c r="B169" s="28" t="s">
        <v>544</v>
      </c>
      <c r="C169" s="29" t="s">
        <v>545</v>
      </c>
      <c r="D169" s="30" t="s">
        <v>547</v>
      </c>
      <c r="E169" s="31">
        <v>7041</v>
      </c>
      <c r="F169" s="32" t="s">
        <v>1185</v>
      </c>
      <c r="G169" s="31">
        <v>2925</v>
      </c>
      <c r="H169" s="33">
        <v>609</v>
      </c>
      <c r="I169" s="34">
        <v>0.20820512820512821</v>
      </c>
      <c r="J169" s="35" t="s">
        <v>34</v>
      </c>
    </row>
    <row r="170" spans="2:10" x14ac:dyDescent="0.2">
      <c r="B170" s="28" t="s">
        <v>548</v>
      </c>
      <c r="C170" s="29" t="s">
        <v>549</v>
      </c>
      <c r="D170" s="30" t="s">
        <v>551</v>
      </c>
      <c r="E170" s="31">
        <v>35089</v>
      </c>
      <c r="F170" s="32" t="s">
        <v>1185</v>
      </c>
      <c r="G170" s="31">
        <v>4406</v>
      </c>
      <c r="H170" s="33">
        <v>1014</v>
      </c>
      <c r="I170" s="34">
        <v>0.23014071720381299</v>
      </c>
      <c r="J170" s="35" t="s">
        <v>34</v>
      </c>
    </row>
    <row r="171" spans="2:10" x14ac:dyDescent="0.2">
      <c r="B171" s="28" t="s">
        <v>552</v>
      </c>
      <c r="C171" s="29" t="s">
        <v>553</v>
      </c>
      <c r="D171" s="30" t="s">
        <v>555</v>
      </c>
      <c r="E171" s="31">
        <v>22935</v>
      </c>
      <c r="F171" s="32" t="s">
        <v>1185</v>
      </c>
      <c r="G171" s="31">
        <v>2841</v>
      </c>
      <c r="H171" s="33">
        <v>826</v>
      </c>
      <c r="I171" s="34">
        <v>0.29074269623372051</v>
      </c>
      <c r="J171" s="35" t="s">
        <v>34</v>
      </c>
    </row>
    <row r="172" spans="2:10" x14ac:dyDescent="0.2">
      <c r="B172" s="28" t="s">
        <v>556</v>
      </c>
      <c r="C172" s="29" t="s">
        <v>557</v>
      </c>
      <c r="D172" s="30" t="s">
        <v>559</v>
      </c>
      <c r="E172" s="31">
        <v>50845</v>
      </c>
      <c r="F172" s="32" t="s">
        <v>1185</v>
      </c>
      <c r="G172" s="31">
        <v>82888</v>
      </c>
      <c r="H172" s="33">
        <v>426</v>
      </c>
      <c r="I172" s="34">
        <v>5.1394653025769715E-3</v>
      </c>
      <c r="J172" s="35" t="s">
        <v>28</v>
      </c>
    </row>
    <row r="173" spans="2:10" x14ac:dyDescent="0.2">
      <c r="B173" s="28" t="s">
        <v>560</v>
      </c>
      <c r="C173" s="29" t="s">
        <v>561</v>
      </c>
      <c r="D173" s="30" t="s">
        <v>42</v>
      </c>
      <c r="E173" s="31">
        <v>4092459</v>
      </c>
      <c r="F173" s="32" t="s">
        <v>1186</v>
      </c>
      <c r="G173" s="31">
        <v>175154</v>
      </c>
      <c r="H173" s="33">
        <v>61333</v>
      </c>
      <c r="I173" s="34">
        <v>0.3501661395115156</v>
      </c>
      <c r="J173" s="35" t="s">
        <v>34</v>
      </c>
    </row>
    <row r="174" spans="2:10" x14ac:dyDescent="0.2">
      <c r="B174" s="28" t="s">
        <v>563</v>
      </c>
      <c r="C174" s="29" t="s">
        <v>564</v>
      </c>
      <c r="D174" s="30" t="s">
        <v>565</v>
      </c>
      <c r="E174" s="31">
        <v>17866</v>
      </c>
      <c r="F174" s="32" t="s">
        <v>1186</v>
      </c>
      <c r="G174" s="31">
        <v>831</v>
      </c>
      <c r="H174" s="33">
        <v>53</v>
      </c>
      <c r="I174" s="34">
        <v>6.3778580024067388E-2</v>
      </c>
      <c r="J174" s="35" t="s">
        <v>28</v>
      </c>
    </row>
    <row r="175" spans="2:10" x14ac:dyDescent="0.2">
      <c r="B175" s="38" t="s">
        <v>566</v>
      </c>
      <c r="C175" s="29" t="s">
        <v>567</v>
      </c>
      <c r="D175" s="30" t="s">
        <v>569</v>
      </c>
      <c r="E175" s="31">
        <v>19372</v>
      </c>
      <c r="F175" s="32" t="s">
        <v>1185</v>
      </c>
      <c r="G175" s="31">
        <v>1576</v>
      </c>
      <c r="H175" s="33">
        <v>873</v>
      </c>
      <c r="I175" s="34">
        <v>0.55393401015228427</v>
      </c>
      <c r="J175" s="35" t="s">
        <v>34</v>
      </c>
    </row>
    <row r="176" spans="2:10" x14ac:dyDescent="0.2">
      <c r="B176" s="28" t="s">
        <v>570</v>
      </c>
      <c r="C176" s="29" t="s">
        <v>571</v>
      </c>
      <c r="D176" s="30" t="s">
        <v>573</v>
      </c>
      <c r="E176" s="31">
        <v>75388</v>
      </c>
      <c r="F176" s="32" t="s">
        <v>1186</v>
      </c>
      <c r="G176" s="31">
        <v>2419</v>
      </c>
      <c r="H176" s="33">
        <v>282</v>
      </c>
      <c r="I176" s="34">
        <v>0.11657709797436958</v>
      </c>
      <c r="J176" s="35" t="s">
        <v>28</v>
      </c>
    </row>
    <row r="177" spans="2:10" x14ac:dyDescent="0.2">
      <c r="B177" s="28" t="s">
        <v>574</v>
      </c>
      <c r="C177" s="29" t="s">
        <v>436</v>
      </c>
      <c r="D177" s="30" t="s">
        <v>59</v>
      </c>
      <c r="E177" s="31">
        <v>2368139</v>
      </c>
      <c r="F177" s="32" t="s">
        <v>1186</v>
      </c>
      <c r="G177" s="31">
        <v>99470</v>
      </c>
      <c r="H177" s="33">
        <v>26064</v>
      </c>
      <c r="I177" s="34">
        <v>0.26202875238765455</v>
      </c>
      <c r="J177" s="35" t="s">
        <v>28</v>
      </c>
    </row>
    <row r="178" spans="2:10" x14ac:dyDescent="0.2">
      <c r="B178" s="78" t="s">
        <v>576</v>
      </c>
      <c r="C178" s="29" t="s">
        <v>577</v>
      </c>
      <c r="D178" s="30" t="s">
        <v>578</v>
      </c>
      <c r="E178" s="31">
        <v>20874</v>
      </c>
      <c r="F178" s="32" t="s">
        <v>1185</v>
      </c>
      <c r="G178" s="31">
        <v>2637</v>
      </c>
      <c r="H178" s="33">
        <v>1046</v>
      </c>
      <c r="I178" s="34">
        <v>0.39666287447857412</v>
      </c>
      <c r="J178" s="35" t="s">
        <v>34</v>
      </c>
    </row>
    <row r="179" spans="2:10" x14ac:dyDescent="0.2">
      <c r="B179" s="78" t="s">
        <v>579</v>
      </c>
      <c r="C179" s="29" t="s">
        <v>580</v>
      </c>
      <c r="D179" s="30" t="s">
        <v>582</v>
      </c>
      <c r="E179" s="31">
        <v>131500</v>
      </c>
      <c r="F179" s="32" t="s">
        <v>1186</v>
      </c>
      <c r="G179" s="31">
        <v>1165</v>
      </c>
      <c r="H179" s="33">
        <v>63</v>
      </c>
      <c r="I179" s="34">
        <v>5.4077253218884118E-2</v>
      </c>
      <c r="J179" s="35" t="s">
        <v>28</v>
      </c>
    </row>
    <row r="180" spans="2:10" x14ac:dyDescent="0.2">
      <c r="B180" s="78" t="s">
        <v>583</v>
      </c>
      <c r="C180" s="29" t="s">
        <v>584</v>
      </c>
      <c r="D180" s="30" t="s">
        <v>175</v>
      </c>
      <c r="E180" s="31">
        <v>774769</v>
      </c>
      <c r="F180" s="32" t="s">
        <v>1186</v>
      </c>
      <c r="G180" s="31">
        <v>27775</v>
      </c>
      <c r="H180" s="33">
        <v>11127</v>
      </c>
      <c r="I180" s="34">
        <v>0.40061206120612058</v>
      </c>
      <c r="J180" s="35" t="s">
        <v>34</v>
      </c>
    </row>
    <row r="181" spans="2:10" x14ac:dyDescent="0.2">
      <c r="B181" s="78" t="s">
        <v>585</v>
      </c>
      <c r="C181" s="29" t="s">
        <v>586</v>
      </c>
      <c r="D181" s="30" t="s">
        <v>71</v>
      </c>
      <c r="E181" s="31">
        <v>1809034</v>
      </c>
      <c r="F181" s="32" t="s">
        <v>1186</v>
      </c>
      <c r="G181" s="31">
        <v>120514</v>
      </c>
      <c r="H181" s="33">
        <v>29711</v>
      </c>
      <c r="I181" s="34">
        <v>0.24653567220405928</v>
      </c>
      <c r="J181" s="35" t="s">
        <v>28</v>
      </c>
    </row>
    <row r="182" spans="2:10" x14ac:dyDescent="0.2">
      <c r="B182" s="78" t="s">
        <v>588</v>
      </c>
      <c r="C182" s="29" t="s">
        <v>589</v>
      </c>
      <c r="D182" s="30" t="s">
        <v>591</v>
      </c>
      <c r="E182" s="31">
        <v>42918</v>
      </c>
      <c r="F182" s="32" t="s">
        <v>1186</v>
      </c>
      <c r="G182" s="31">
        <v>4308</v>
      </c>
      <c r="H182" s="33">
        <v>396</v>
      </c>
      <c r="I182" s="34">
        <v>9.1922005571030641E-2</v>
      </c>
      <c r="J182" s="35" t="s">
        <v>28</v>
      </c>
    </row>
    <row r="183" spans="2:10" x14ac:dyDescent="0.2">
      <c r="B183" s="78" t="s">
        <v>592</v>
      </c>
      <c r="C183" s="29" t="s">
        <v>593</v>
      </c>
      <c r="D183" s="30" t="s">
        <v>424</v>
      </c>
      <c r="E183" s="31">
        <v>149610</v>
      </c>
      <c r="F183" s="32" t="s">
        <v>1186</v>
      </c>
      <c r="G183" s="31">
        <v>37748</v>
      </c>
      <c r="H183" s="33">
        <v>4420</v>
      </c>
      <c r="I183" s="34">
        <v>0.11709229628059764</v>
      </c>
      <c r="J183" s="35" t="s">
        <v>28</v>
      </c>
    </row>
    <row r="184" spans="2:10" x14ac:dyDescent="0.2">
      <c r="B184" s="78" t="s">
        <v>595</v>
      </c>
      <c r="C184" s="29" t="s">
        <v>206</v>
      </c>
      <c r="D184" s="30" t="s">
        <v>134</v>
      </c>
      <c r="E184" s="31">
        <v>1024266</v>
      </c>
      <c r="F184" s="32" t="s">
        <v>1186</v>
      </c>
      <c r="G184" s="31">
        <v>103906</v>
      </c>
      <c r="H184" s="33">
        <v>25988</v>
      </c>
      <c r="I184" s="34">
        <v>0.25011067695801975</v>
      </c>
      <c r="J184" s="35" t="s">
        <v>28</v>
      </c>
    </row>
    <row r="185" spans="2:10" x14ac:dyDescent="0.2">
      <c r="B185" s="78" t="s">
        <v>597</v>
      </c>
      <c r="C185" s="29" t="s">
        <v>598</v>
      </c>
      <c r="D185" s="30" t="s">
        <v>600</v>
      </c>
      <c r="E185" s="31">
        <v>33718</v>
      </c>
      <c r="F185" s="32" t="s">
        <v>1185</v>
      </c>
      <c r="G185" s="31">
        <v>6445</v>
      </c>
      <c r="H185" s="33">
        <v>1370</v>
      </c>
      <c r="I185" s="34">
        <v>0.2125678820791311</v>
      </c>
      <c r="J185" s="35" t="s">
        <v>34</v>
      </c>
    </row>
    <row r="186" spans="2:10" x14ac:dyDescent="0.2">
      <c r="B186" s="78" t="s">
        <v>601</v>
      </c>
      <c r="C186" s="29" t="s">
        <v>602</v>
      </c>
      <c r="D186" s="30" t="s">
        <v>291</v>
      </c>
      <c r="E186" s="31">
        <v>19263</v>
      </c>
      <c r="F186" s="32" t="s">
        <v>1185</v>
      </c>
      <c r="G186" s="31">
        <v>1755</v>
      </c>
      <c r="H186" s="33">
        <v>168</v>
      </c>
      <c r="I186" s="34">
        <v>9.5726495726495733E-2</v>
      </c>
      <c r="J186" s="35" t="s">
        <v>28</v>
      </c>
    </row>
    <row r="187" spans="2:10" x14ac:dyDescent="0.2">
      <c r="B187" s="78" t="s">
        <v>604</v>
      </c>
      <c r="C187" s="29" t="s">
        <v>605</v>
      </c>
      <c r="D187" s="30" t="s">
        <v>334</v>
      </c>
      <c r="E187" s="31">
        <v>137130</v>
      </c>
      <c r="F187" s="32" t="s">
        <v>1186</v>
      </c>
      <c r="G187" s="31">
        <v>76413</v>
      </c>
      <c r="H187" s="33">
        <v>14913</v>
      </c>
      <c r="I187" s="34">
        <v>0.19516312669310196</v>
      </c>
      <c r="J187" s="35" t="s">
        <v>28</v>
      </c>
    </row>
    <row r="188" spans="2:10" x14ac:dyDescent="0.2">
      <c r="B188" s="78" t="s">
        <v>607</v>
      </c>
      <c r="C188" s="29" t="s">
        <v>608</v>
      </c>
      <c r="D188" s="30" t="s">
        <v>582</v>
      </c>
      <c r="E188" s="31">
        <v>131500</v>
      </c>
      <c r="F188" s="32" t="s">
        <v>1186</v>
      </c>
      <c r="G188" s="31">
        <v>63964</v>
      </c>
      <c r="H188" s="33">
        <v>15614</v>
      </c>
      <c r="I188" s="34">
        <v>0.24410605965855794</v>
      </c>
      <c r="J188" s="35" t="s">
        <v>28</v>
      </c>
    </row>
    <row r="189" spans="2:10" x14ac:dyDescent="0.2">
      <c r="B189" s="78" t="s">
        <v>610</v>
      </c>
      <c r="C189" s="29" t="s">
        <v>611</v>
      </c>
      <c r="D189" s="30" t="s">
        <v>51</v>
      </c>
      <c r="E189" s="31">
        <v>1714773</v>
      </c>
      <c r="F189" s="32" t="s">
        <v>1186</v>
      </c>
      <c r="G189" s="31">
        <v>205411</v>
      </c>
      <c r="H189" s="33">
        <v>67857</v>
      </c>
      <c r="I189" s="34">
        <v>0.3303474497470924</v>
      </c>
      <c r="J189" s="35" t="s">
        <v>34</v>
      </c>
    </row>
    <row r="190" spans="2:10" x14ac:dyDescent="0.2">
      <c r="B190" s="78" t="s">
        <v>613</v>
      </c>
      <c r="C190" s="29" t="s">
        <v>614</v>
      </c>
      <c r="D190" s="30" t="s">
        <v>616</v>
      </c>
      <c r="E190" s="31">
        <v>8062</v>
      </c>
      <c r="F190" s="32" t="s">
        <v>1185</v>
      </c>
      <c r="G190" s="31">
        <v>708</v>
      </c>
      <c r="H190" s="33">
        <v>108</v>
      </c>
      <c r="I190" s="34">
        <v>0.15254237288135594</v>
      </c>
      <c r="J190" s="35" t="s">
        <v>34</v>
      </c>
    </row>
    <row r="191" spans="2:10" x14ac:dyDescent="0.2">
      <c r="B191" s="78" t="s">
        <v>617</v>
      </c>
      <c r="C191" s="29" t="s">
        <v>618</v>
      </c>
      <c r="D191" s="30" t="s">
        <v>620</v>
      </c>
      <c r="E191" s="31">
        <v>136872</v>
      </c>
      <c r="F191" s="32" t="s">
        <v>1186</v>
      </c>
      <c r="G191" s="31">
        <v>68040</v>
      </c>
      <c r="H191" s="33">
        <v>11399</v>
      </c>
      <c r="I191" s="34">
        <v>0.16753380364491477</v>
      </c>
      <c r="J191" s="35" t="s">
        <v>28</v>
      </c>
    </row>
    <row r="192" spans="2:10" x14ac:dyDescent="0.2">
      <c r="B192" s="78" t="s">
        <v>621</v>
      </c>
      <c r="C192" s="29" t="s">
        <v>622</v>
      </c>
      <c r="D192" s="30" t="s">
        <v>623</v>
      </c>
      <c r="E192" s="31">
        <v>4799</v>
      </c>
      <c r="F192" s="32" t="s">
        <v>1186</v>
      </c>
      <c r="G192" s="31">
        <v>579</v>
      </c>
      <c r="H192" s="33">
        <v>25</v>
      </c>
      <c r="I192" s="34">
        <v>4.317789291882556E-2</v>
      </c>
      <c r="J192" s="35" t="s">
        <v>28</v>
      </c>
    </row>
    <row r="193" spans="2:10" x14ac:dyDescent="0.2">
      <c r="B193" s="78" t="s">
        <v>624</v>
      </c>
      <c r="C193" s="29" t="s">
        <v>625</v>
      </c>
      <c r="D193" s="30" t="s">
        <v>626</v>
      </c>
      <c r="E193" s="31">
        <v>9403</v>
      </c>
      <c r="F193" s="32" t="s">
        <v>1185</v>
      </c>
      <c r="G193" s="31">
        <v>1507</v>
      </c>
      <c r="H193" s="33">
        <v>59</v>
      </c>
      <c r="I193" s="34">
        <v>3.9150630391506305E-2</v>
      </c>
      <c r="J193" s="35" t="s">
        <v>28</v>
      </c>
    </row>
    <row r="194" spans="2:10" x14ac:dyDescent="0.2">
      <c r="B194" s="78" t="s">
        <v>627</v>
      </c>
      <c r="C194" s="29" t="s">
        <v>628</v>
      </c>
      <c r="D194" s="30" t="s">
        <v>71</v>
      </c>
      <c r="E194" s="31">
        <v>1809034</v>
      </c>
      <c r="F194" s="32" t="s">
        <v>1186</v>
      </c>
      <c r="G194" s="31">
        <v>72578</v>
      </c>
      <c r="H194" s="33">
        <v>12290</v>
      </c>
      <c r="I194" s="34">
        <v>0.16933506021108324</v>
      </c>
      <c r="J194" s="35" t="s">
        <v>28</v>
      </c>
    </row>
    <row r="195" spans="2:10" x14ac:dyDescent="0.2">
      <c r="B195" s="78" t="s">
        <v>630</v>
      </c>
      <c r="C195" s="29" t="s">
        <v>631</v>
      </c>
      <c r="D195" s="30" t="s">
        <v>74</v>
      </c>
      <c r="E195" s="31">
        <v>422679</v>
      </c>
      <c r="F195" s="32" t="s">
        <v>1186</v>
      </c>
      <c r="G195" s="31">
        <v>1967</v>
      </c>
      <c r="H195" s="33">
        <v>97</v>
      </c>
      <c r="I195" s="34">
        <v>4.9313675648195221E-2</v>
      </c>
      <c r="J195" s="35" t="s">
        <v>28</v>
      </c>
    </row>
    <row r="196" spans="2:10" x14ac:dyDescent="0.2">
      <c r="B196" s="78" t="s">
        <v>632</v>
      </c>
      <c r="C196" s="29" t="s">
        <v>633</v>
      </c>
      <c r="D196" s="30" t="s">
        <v>635</v>
      </c>
      <c r="E196" s="31">
        <v>16921</v>
      </c>
      <c r="F196" s="32" t="s">
        <v>1185</v>
      </c>
      <c r="G196" s="31">
        <v>3729</v>
      </c>
      <c r="H196" s="33">
        <v>576</v>
      </c>
      <c r="I196" s="34">
        <v>0.15446500402252614</v>
      </c>
      <c r="J196" s="35" t="s">
        <v>34</v>
      </c>
    </row>
    <row r="197" spans="2:10" x14ac:dyDescent="0.2">
      <c r="B197" s="78" t="s">
        <v>636</v>
      </c>
      <c r="C197" s="29" t="s">
        <v>637</v>
      </c>
      <c r="D197" s="30" t="s">
        <v>639</v>
      </c>
      <c r="E197" s="31">
        <v>10658</v>
      </c>
      <c r="F197" s="32" t="s">
        <v>1185</v>
      </c>
      <c r="G197" s="31">
        <v>9150</v>
      </c>
      <c r="H197" s="33">
        <v>157</v>
      </c>
      <c r="I197" s="34">
        <v>1.7158469945355193E-2</v>
      </c>
      <c r="J197" s="35" t="s">
        <v>28</v>
      </c>
    </row>
    <row r="198" spans="2:10" x14ac:dyDescent="0.2">
      <c r="B198" s="78" t="s">
        <v>640</v>
      </c>
      <c r="C198" s="29" t="s">
        <v>641</v>
      </c>
      <c r="D198" s="30" t="s">
        <v>642</v>
      </c>
      <c r="E198" s="31">
        <v>60968</v>
      </c>
      <c r="F198" s="32" t="s">
        <v>1185</v>
      </c>
      <c r="G198" s="31">
        <v>4459</v>
      </c>
      <c r="H198" s="33">
        <v>1545</v>
      </c>
      <c r="I198" s="34">
        <v>0.34649024444942811</v>
      </c>
      <c r="J198" s="35" t="s">
        <v>34</v>
      </c>
    </row>
    <row r="199" spans="2:10" x14ac:dyDescent="0.2">
      <c r="B199" s="78" t="s">
        <v>643</v>
      </c>
      <c r="C199" s="29" t="s">
        <v>644</v>
      </c>
      <c r="D199" s="30" t="s">
        <v>645</v>
      </c>
      <c r="E199" s="31">
        <v>21766</v>
      </c>
      <c r="F199" s="32" t="s">
        <v>1185</v>
      </c>
      <c r="G199" s="31">
        <v>1205</v>
      </c>
      <c r="H199" s="33">
        <v>166</v>
      </c>
      <c r="I199" s="34">
        <v>0.13775933609958507</v>
      </c>
      <c r="J199" s="35" t="s">
        <v>28</v>
      </c>
    </row>
    <row r="200" spans="2:10" x14ac:dyDescent="0.2">
      <c r="B200" s="78" t="s">
        <v>646</v>
      </c>
      <c r="C200" s="29" t="s">
        <v>647</v>
      </c>
      <c r="D200" s="30" t="s">
        <v>649</v>
      </c>
      <c r="E200" s="31">
        <v>14824</v>
      </c>
      <c r="F200" s="32" t="s">
        <v>1185</v>
      </c>
      <c r="G200" s="31">
        <v>966</v>
      </c>
      <c r="H200" s="33">
        <v>60</v>
      </c>
      <c r="I200" s="34">
        <v>6.2111801242236024E-2</v>
      </c>
      <c r="J200" s="35" t="s">
        <v>28</v>
      </c>
    </row>
    <row r="201" spans="2:10" x14ac:dyDescent="0.2">
      <c r="B201" s="78" t="s">
        <v>650</v>
      </c>
      <c r="C201" s="29" t="s">
        <v>651</v>
      </c>
      <c r="D201" s="30" t="s">
        <v>652</v>
      </c>
      <c r="E201" s="31">
        <v>24837</v>
      </c>
      <c r="F201" s="32" t="s">
        <v>1185</v>
      </c>
      <c r="G201" s="31">
        <v>6763</v>
      </c>
      <c r="H201" s="33">
        <v>879</v>
      </c>
      <c r="I201" s="34">
        <v>0.12997190595889399</v>
      </c>
      <c r="J201" s="35" t="s">
        <v>28</v>
      </c>
    </row>
    <row r="202" spans="2:10" x14ac:dyDescent="0.2">
      <c r="B202" s="92" t="s">
        <v>653</v>
      </c>
      <c r="C202" s="29" t="s">
        <v>654</v>
      </c>
      <c r="D202" s="30" t="s">
        <v>655</v>
      </c>
      <c r="E202" s="31">
        <v>32061</v>
      </c>
      <c r="F202" s="32" t="s">
        <v>1185</v>
      </c>
      <c r="G202" s="31">
        <v>11864</v>
      </c>
      <c r="H202" s="33">
        <v>2299</v>
      </c>
      <c r="I202" s="34">
        <v>0.19377950101146324</v>
      </c>
      <c r="J202" s="35" t="s">
        <v>34</v>
      </c>
    </row>
    <row r="203" spans="2:10" x14ac:dyDescent="0.2">
      <c r="B203" s="78" t="s">
        <v>656</v>
      </c>
      <c r="C203" s="29" t="s">
        <v>657</v>
      </c>
      <c r="D203" s="30" t="s">
        <v>51</v>
      </c>
      <c r="E203" s="31">
        <v>1714773</v>
      </c>
      <c r="F203" s="32" t="s">
        <v>1186</v>
      </c>
      <c r="G203" s="31">
        <v>52027</v>
      </c>
      <c r="H203" s="33">
        <v>15875</v>
      </c>
      <c r="I203" s="34">
        <v>0.30513002863897593</v>
      </c>
      <c r="J203" s="35" t="s">
        <v>34</v>
      </c>
    </row>
    <row r="204" spans="2:10" x14ac:dyDescent="0.2">
      <c r="B204" s="78" t="s">
        <v>658</v>
      </c>
      <c r="C204" s="29" t="s">
        <v>659</v>
      </c>
      <c r="D204" s="30" t="s">
        <v>490</v>
      </c>
      <c r="E204" s="31">
        <v>278831</v>
      </c>
      <c r="F204" s="32" t="s">
        <v>1186</v>
      </c>
      <c r="G204" s="31">
        <v>4615</v>
      </c>
      <c r="H204" s="33">
        <v>503</v>
      </c>
      <c r="I204" s="34">
        <v>0.10899241603466955</v>
      </c>
      <c r="J204" s="35" t="s">
        <v>28</v>
      </c>
    </row>
    <row r="205" spans="2:10" x14ac:dyDescent="0.2">
      <c r="B205" s="78" t="s">
        <v>660</v>
      </c>
      <c r="C205" s="29" t="s">
        <v>661</v>
      </c>
      <c r="D205" s="30" t="s">
        <v>662</v>
      </c>
      <c r="E205" s="31">
        <v>18583</v>
      </c>
      <c r="F205" s="32" t="s">
        <v>1185</v>
      </c>
      <c r="G205" s="31">
        <v>1829</v>
      </c>
      <c r="H205" s="33">
        <v>277</v>
      </c>
      <c r="I205" s="34">
        <v>0.15144887916894478</v>
      </c>
      <c r="J205" s="35" t="s">
        <v>34</v>
      </c>
    </row>
    <row r="206" spans="2:10" x14ac:dyDescent="0.2">
      <c r="B206" s="78" t="s">
        <v>663</v>
      </c>
      <c r="C206" s="29" t="s">
        <v>664</v>
      </c>
      <c r="D206" s="30" t="s">
        <v>356</v>
      </c>
      <c r="E206" s="31">
        <v>110224</v>
      </c>
      <c r="F206" s="32" t="s">
        <v>1186</v>
      </c>
      <c r="G206" s="31">
        <v>96097</v>
      </c>
      <c r="H206" s="33">
        <v>18150</v>
      </c>
      <c r="I206" s="34">
        <v>0.18887166092593941</v>
      </c>
      <c r="J206" s="35" t="s">
        <v>28</v>
      </c>
    </row>
    <row r="207" spans="2:10" x14ac:dyDescent="0.2">
      <c r="B207" s="78" t="s">
        <v>665</v>
      </c>
      <c r="C207" s="29" t="s">
        <v>666</v>
      </c>
      <c r="D207" s="30" t="s">
        <v>667</v>
      </c>
      <c r="E207" s="31">
        <v>7879</v>
      </c>
      <c r="F207" s="32" t="s">
        <v>1185</v>
      </c>
      <c r="G207" s="31">
        <v>2188</v>
      </c>
      <c r="H207" s="33">
        <v>587</v>
      </c>
      <c r="I207" s="34">
        <v>0.26828153564899454</v>
      </c>
      <c r="J207" s="35" t="s">
        <v>34</v>
      </c>
    </row>
    <row r="208" spans="2:10" x14ac:dyDescent="0.2">
      <c r="B208" s="78" t="s">
        <v>668</v>
      </c>
      <c r="C208" s="29" t="s">
        <v>669</v>
      </c>
      <c r="D208" s="30" t="s">
        <v>670</v>
      </c>
      <c r="E208" s="31">
        <v>121073</v>
      </c>
      <c r="F208" s="32" t="s">
        <v>1186</v>
      </c>
      <c r="G208" s="31">
        <v>102946</v>
      </c>
      <c r="H208" s="33">
        <v>30814</v>
      </c>
      <c r="I208" s="34">
        <v>0.29932197462747462</v>
      </c>
      <c r="J208" s="35" t="s">
        <v>34</v>
      </c>
    </row>
    <row r="209" spans="2:10" x14ac:dyDescent="0.2">
      <c r="B209" s="78" t="s">
        <v>671</v>
      </c>
      <c r="C209" s="29" t="s">
        <v>672</v>
      </c>
      <c r="D209" s="30" t="s">
        <v>145</v>
      </c>
      <c r="E209" s="31">
        <v>310235</v>
      </c>
      <c r="F209" s="32" t="s">
        <v>1186</v>
      </c>
      <c r="G209" s="31">
        <v>195502</v>
      </c>
      <c r="H209" s="33">
        <v>39646</v>
      </c>
      <c r="I209" s="34">
        <v>0.20279076428885637</v>
      </c>
      <c r="J209" s="35" t="s">
        <v>28</v>
      </c>
    </row>
    <row r="210" spans="2:10" x14ac:dyDescent="0.2">
      <c r="B210" s="78" t="s">
        <v>674</v>
      </c>
      <c r="C210" s="29" t="s">
        <v>206</v>
      </c>
      <c r="D210" s="30" t="s">
        <v>134</v>
      </c>
      <c r="E210" s="31">
        <v>1024266</v>
      </c>
      <c r="F210" s="32" t="s">
        <v>1186</v>
      </c>
      <c r="G210" s="31">
        <v>75352</v>
      </c>
      <c r="H210" s="33">
        <v>12572</v>
      </c>
      <c r="I210" s="34">
        <v>0.1668436139717592</v>
      </c>
      <c r="J210" s="35" t="s">
        <v>28</v>
      </c>
    </row>
    <row r="211" spans="2:10" x14ac:dyDescent="0.2">
      <c r="B211" s="78" t="s">
        <v>676</v>
      </c>
      <c r="C211" s="29" t="s">
        <v>677</v>
      </c>
      <c r="D211" s="30" t="s">
        <v>678</v>
      </c>
      <c r="E211" s="31">
        <v>10269</v>
      </c>
      <c r="F211" s="32" t="s">
        <v>1185</v>
      </c>
      <c r="G211" s="31">
        <v>742</v>
      </c>
      <c r="H211" s="33">
        <v>50</v>
      </c>
      <c r="I211" s="34">
        <v>6.7385444743935305E-2</v>
      </c>
      <c r="J211" s="35" t="s">
        <v>28</v>
      </c>
    </row>
    <row r="212" spans="2:10" x14ac:dyDescent="0.2">
      <c r="B212" s="78" t="s">
        <v>679</v>
      </c>
      <c r="C212" s="29" t="s">
        <v>680</v>
      </c>
      <c r="D212" s="30" t="s">
        <v>42</v>
      </c>
      <c r="E212" s="31">
        <v>4092459</v>
      </c>
      <c r="F212" s="32" t="s">
        <v>1186</v>
      </c>
      <c r="G212" s="31">
        <v>309330</v>
      </c>
      <c r="H212" s="33">
        <v>91084</v>
      </c>
      <c r="I212" s="34">
        <v>0.29445575922154332</v>
      </c>
      <c r="J212" s="35" t="s">
        <v>34</v>
      </c>
    </row>
    <row r="213" spans="2:10" x14ac:dyDescent="0.2">
      <c r="B213" s="78" t="s">
        <v>681</v>
      </c>
      <c r="C213" s="29" t="s">
        <v>682</v>
      </c>
      <c r="D213" s="30" t="s">
        <v>181</v>
      </c>
      <c r="E213" s="31">
        <v>86793</v>
      </c>
      <c r="F213" s="32" t="s">
        <v>1186</v>
      </c>
      <c r="G213" s="31">
        <v>33452</v>
      </c>
      <c r="H213" s="33">
        <v>5343</v>
      </c>
      <c r="I213" s="34">
        <v>0.15972139184503167</v>
      </c>
      <c r="J213" s="35" t="s">
        <v>28</v>
      </c>
    </row>
    <row r="214" spans="2:10" x14ac:dyDescent="0.2">
      <c r="B214" s="78" t="s">
        <v>684</v>
      </c>
      <c r="C214" s="29" t="s">
        <v>685</v>
      </c>
      <c r="D214" s="30" t="s">
        <v>686</v>
      </c>
      <c r="E214" s="31">
        <v>21381</v>
      </c>
      <c r="F214" s="32" t="s">
        <v>1185</v>
      </c>
      <c r="G214" s="31">
        <v>4037</v>
      </c>
      <c r="H214" s="33">
        <v>479</v>
      </c>
      <c r="I214" s="34">
        <v>0.11865246470151103</v>
      </c>
      <c r="J214" s="35" t="s">
        <v>28</v>
      </c>
    </row>
    <row r="215" spans="2:10" x14ac:dyDescent="0.2">
      <c r="B215" s="78" t="s">
        <v>687</v>
      </c>
      <c r="C215" s="29" t="s">
        <v>688</v>
      </c>
      <c r="D215" s="30" t="s">
        <v>689</v>
      </c>
      <c r="E215" s="31">
        <v>35012</v>
      </c>
      <c r="F215" s="32" t="s">
        <v>1185</v>
      </c>
      <c r="G215" s="31">
        <v>45608</v>
      </c>
      <c r="H215" s="33">
        <v>615</v>
      </c>
      <c r="I215" s="34">
        <v>1.3484476407647781E-2</v>
      </c>
      <c r="J215" s="35" t="s">
        <v>28</v>
      </c>
    </row>
    <row r="216" spans="2:10" x14ac:dyDescent="0.2">
      <c r="B216" s="78" t="s">
        <v>690</v>
      </c>
      <c r="C216" s="29" t="s">
        <v>691</v>
      </c>
      <c r="D216" s="30" t="s">
        <v>198</v>
      </c>
      <c r="E216" s="31">
        <v>103350</v>
      </c>
      <c r="F216" s="32" t="s">
        <v>1186</v>
      </c>
      <c r="G216" s="31">
        <v>76021</v>
      </c>
      <c r="H216" s="33">
        <v>2755</v>
      </c>
      <c r="I216" s="34">
        <v>3.6239986319569595E-2</v>
      </c>
      <c r="J216" s="35" t="s">
        <v>28</v>
      </c>
    </row>
    <row r="217" spans="2:10" x14ac:dyDescent="0.2">
      <c r="B217" s="78" t="s">
        <v>692</v>
      </c>
      <c r="C217" s="29" t="s">
        <v>693</v>
      </c>
      <c r="D217" s="30" t="s">
        <v>42</v>
      </c>
      <c r="E217" s="31">
        <v>4092459</v>
      </c>
      <c r="F217" s="32" t="s">
        <v>1186</v>
      </c>
      <c r="G217" s="31">
        <v>312445</v>
      </c>
      <c r="H217" s="33">
        <v>24851</v>
      </c>
      <c r="I217" s="34">
        <v>7.9537198546944257E-2</v>
      </c>
      <c r="J217" s="35" t="s">
        <v>28</v>
      </c>
    </row>
    <row r="218" spans="2:10" x14ac:dyDescent="0.2">
      <c r="B218" s="78" t="s">
        <v>695</v>
      </c>
      <c r="C218" s="29" t="s">
        <v>696</v>
      </c>
      <c r="D218" s="30" t="s">
        <v>42</v>
      </c>
      <c r="E218" s="31">
        <v>4092459</v>
      </c>
      <c r="F218" s="32" t="s">
        <v>1186</v>
      </c>
      <c r="G218" s="31">
        <v>75735</v>
      </c>
      <c r="H218" s="33">
        <v>12994</v>
      </c>
      <c r="I218" s="34">
        <v>0.17157192843467353</v>
      </c>
      <c r="J218" s="35" t="s">
        <v>28</v>
      </c>
    </row>
    <row r="219" spans="2:10" x14ac:dyDescent="0.2">
      <c r="B219" s="78" t="s">
        <v>698</v>
      </c>
      <c r="C219" s="29" t="s">
        <v>699</v>
      </c>
      <c r="D219" s="30" t="s">
        <v>490</v>
      </c>
      <c r="E219" s="31">
        <v>278831</v>
      </c>
      <c r="F219" s="32" t="s">
        <v>1186</v>
      </c>
      <c r="G219" s="31">
        <v>149454</v>
      </c>
      <c r="H219" s="33">
        <v>32808.094149391422</v>
      </c>
      <c r="I219" s="34">
        <v>0.21951967929524416</v>
      </c>
      <c r="J219" s="35" t="s">
        <v>28</v>
      </c>
    </row>
    <row r="220" spans="2:10" x14ac:dyDescent="0.2">
      <c r="B220" s="78" t="s">
        <v>701</v>
      </c>
      <c r="C220" s="29" t="s">
        <v>326</v>
      </c>
      <c r="D220" s="30" t="s">
        <v>204</v>
      </c>
      <c r="E220" s="31">
        <v>252273</v>
      </c>
      <c r="F220" s="32" t="s">
        <v>1186</v>
      </c>
      <c r="G220" s="31">
        <v>80271</v>
      </c>
      <c r="H220" s="33">
        <v>15014</v>
      </c>
      <c r="I220" s="34">
        <v>0.18704139726675886</v>
      </c>
      <c r="J220" s="35" t="s">
        <v>28</v>
      </c>
    </row>
    <row r="221" spans="2:10" x14ac:dyDescent="0.2">
      <c r="B221" s="78" t="s">
        <v>703</v>
      </c>
      <c r="C221" s="29" t="s">
        <v>704</v>
      </c>
      <c r="D221" s="30" t="s">
        <v>706</v>
      </c>
      <c r="E221" s="31">
        <v>3726</v>
      </c>
      <c r="F221" s="32" t="s">
        <v>1185</v>
      </c>
      <c r="G221" s="31">
        <v>936</v>
      </c>
      <c r="H221" s="33">
        <v>213</v>
      </c>
      <c r="I221" s="34">
        <v>0.22756410256410256</v>
      </c>
      <c r="J221" s="35" t="s">
        <v>34</v>
      </c>
    </row>
    <row r="222" spans="2:10" x14ac:dyDescent="0.2">
      <c r="B222" s="78" t="s">
        <v>707</v>
      </c>
      <c r="C222" s="29" t="s">
        <v>708</v>
      </c>
      <c r="D222" s="30" t="s">
        <v>710</v>
      </c>
      <c r="E222" s="31">
        <v>131533</v>
      </c>
      <c r="F222" s="32" t="s">
        <v>1186</v>
      </c>
      <c r="G222" s="31">
        <v>23148</v>
      </c>
      <c r="H222" s="33">
        <v>3227</v>
      </c>
      <c r="I222" s="34">
        <v>0.13940729220667011</v>
      </c>
      <c r="J222" s="35" t="s">
        <v>28</v>
      </c>
    </row>
    <row r="223" spans="2:10" x14ac:dyDescent="0.2">
      <c r="B223" s="78" t="s">
        <v>711</v>
      </c>
      <c r="C223" s="29" t="s">
        <v>712</v>
      </c>
      <c r="D223" s="30" t="s">
        <v>713</v>
      </c>
      <c r="E223" s="31">
        <v>131506</v>
      </c>
      <c r="F223" s="32" t="s">
        <v>1186</v>
      </c>
      <c r="G223" s="31">
        <v>116333</v>
      </c>
      <c r="H223" s="33">
        <v>21120</v>
      </c>
      <c r="I223" s="34">
        <v>0.18154779813122673</v>
      </c>
      <c r="J223" s="35" t="s">
        <v>28</v>
      </c>
    </row>
    <row r="224" spans="2:10" x14ac:dyDescent="0.2">
      <c r="B224" s="78" t="s">
        <v>714</v>
      </c>
      <c r="C224" s="29" t="s">
        <v>715</v>
      </c>
      <c r="D224" s="30" t="s">
        <v>51</v>
      </c>
      <c r="E224" s="31">
        <v>1714773</v>
      </c>
      <c r="F224" s="32" t="s">
        <v>1186</v>
      </c>
      <c r="G224" s="31">
        <v>72537</v>
      </c>
      <c r="H224" s="33">
        <v>1936</v>
      </c>
      <c r="I224" s="34">
        <v>2.6689827260570467E-2</v>
      </c>
      <c r="J224" s="35" t="s">
        <v>28</v>
      </c>
    </row>
    <row r="225" spans="2:10" x14ac:dyDescent="0.2">
      <c r="B225" s="78" t="s">
        <v>716</v>
      </c>
      <c r="C225" s="29" t="s">
        <v>717</v>
      </c>
      <c r="D225" s="30" t="s">
        <v>59</v>
      </c>
      <c r="E225" s="31">
        <v>2368139</v>
      </c>
      <c r="F225" s="32" t="s">
        <v>1186</v>
      </c>
      <c r="G225" s="31">
        <v>103932</v>
      </c>
      <c r="H225" s="33">
        <v>52769</v>
      </c>
      <c r="I225" s="34">
        <v>0.5077262055959666</v>
      </c>
      <c r="J225" s="35" t="s">
        <v>34</v>
      </c>
    </row>
    <row r="226" spans="2:10" x14ac:dyDescent="0.2">
      <c r="B226" s="79" t="s">
        <v>718</v>
      </c>
      <c r="C226" s="29" t="s">
        <v>719</v>
      </c>
      <c r="D226" s="30" t="s">
        <v>720</v>
      </c>
      <c r="E226" s="31">
        <v>20097</v>
      </c>
      <c r="F226" s="32" t="s">
        <v>1185</v>
      </c>
      <c r="G226" s="31">
        <v>3477</v>
      </c>
      <c r="H226" s="33">
        <v>890</v>
      </c>
      <c r="I226" s="34">
        <v>0.25596778832326716</v>
      </c>
      <c r="J226" s="35" t="s">
        <v>34</v>
      </c>
    </row>
    <row r="227" spans="2:10" x14ac:dyDescent="0.2">
      <c r="B227" s="78" t="s">
        <v>721</v>
      </c>
      <c r="C227" s="29" t="s">
        <v>722</v>
      </c>
      <c r="D227" s="30" t="s">
        <v>724</v>
      </c>
      <c r="E227" s="31">
        <v>32334</v>
      </c>
      <c r="F227" s="32" t="s">
        <v>1185</v>
      </c>
      <c r="G227" s="31">
        <v>17216</v>
      </c>
      <c r="H227" s="33">
        <v>3301</v>
      </c>
      <c r="I227" s="34">
        <v>0.19174024163568773</v>
      </c>
      <c r="J227" s="35" t="s">
        <v>34</v>
      </c>
    </row>
    <row r="228" spans="2:10" x14ac:dyDescent="0.2">
      <c r="B228" s="78" t="s">
        <v>725</v>
      </c>
      <c r="C228" s="29" t="s">
        <v>726</v>
      </c>
      <c r="D228" s="30" t="s">
        <v>728</v>
      </c>
      <c r="E228" s="31">
        <v>28111</v>
      </c>
      <c r="F228" s="32" t="s">
        <v>1185</v>
      </c>
      <c r="G228" s="31">
        <v>9358</v>
      </c>
      <c r="H228" s="33">
        <v>1698</v>
      </c>
      <c r="I228" s="34">
        <v>0.18144902756999359</v>
      </c>
      <c r="J228" s="35" t="s">
        <v>34</v>
      </c>
    </row>
    <row r="229" spans="2:10" x14ac:dyDescent="0.2">
      <c r="B229" s="78" t="s">
        <v>729</v>
      </c>
      <c r="C229" s="29" t="s">
        <v>730</v>
      </c>
      <c r="D229" s="30" t="s">
        <v>171</v>
      </c>
      <c r="E229" s="31">
        <v>800647</v>
      </c>
      <c r="F229" s="32" t="s">
        <v>1186</v>
      </c>
      <c r="G229" s="31">
        <v>107921</v>
      </c>
      <c r="H229" s="33">
        <v>21255</v>
      </c>
      <c r="I229" s="34">
        <v>0.19694962055577692</v>
      </c>
      <c r="J229" s="35" t="s">
        <v>28</v>
      </c>
    </row>
    <row r="230" spans="2:10" x14ac:dyDescent="0.2">
      <c r="B230" s="78" t="s">
        <v>732</v>
      </c>
      <c r="C230" s="29" t="s">
        <v>733</v>
      </c>
      <c r="D230" s="30" t="s">
        <v>264</v>
      </c>
      <c r="E230" s="31">
        <v>234906</v>
      </c>
      <c r="F230" s="32" t="s">
        <v>1186</v>
      </c>
      <c r="G230" s="31">
        <v>75163</v>
      </c>
      <c r="H230" s="33">
        <v>16967</v>
      </c>
      <c r="I230" s="34">
        <v>0.22573606694783338</v>
      </c>
      <c r="J230" s="35" t="s">
        <v>28</v>
      </c>
    </row>
    <row r="231" spans="2:10" x14ac:dyDescent="0.2">
      <c r="B231" s="78" t="s">
        <v>734</v>
      </c>
      <c r="C231" s="29" t="s">
        <v>735</v>
      </c>
      <c r="D231" s="30" t="s">
        <v>42</v>
      </c>
      <c r="E231" s="31">
        <v>4092459</v>
      </c>
      <c r="F231" s="32" t="s">
        <v>1186</v>
      </c>
      <c r="G231" s="31">
        <v>243353</v>
      </c>
      <c r="H231" s="33">
        <v>126339</v>
      </c>
      <c r="I231" s="34">
        <v>0.51915941040381663</v>
      </c>
      <c r="J231" s="35" t="s">
        <v>34</v>
      </c>
    </row>
    <row r="232" spans="2:10" x14ac:dyDescent="0.2">
      <c r="B232" s="78" t="s">
        <v>736</v>
      </c>
      <c r="C232" s="29" t="s">
        <v>737</v>
      </c>
      <c r="D232" s="30" t="s">
        <v>223</v>
      </c>
      <c r="E232" s="31">
        <v>86771</v>
      </c>
      <c r="F232" s="32" t="s">
        <v>1185</v>
      </c>
      <c r="G232" s="31">
        <v>35571</v>
      </c>
      <c r="H232" s="33">
        <v>5241</v>
      </c>
      <c r="I232" s="34">
        <v>0.14733912456776588</v>
      </c>
      <c r="J232" s="35" t="s">
        <v>28</v>
      </c>
    </row>
    <row r="233" spans="2:10" x14ac:dyDescent="0.2">
      <c r="B233" s="78" t="s">
        <v>739</v>
      </c>
      <c r="C233" s="29" t="s">
        <v>740</v>
      </c>
      <c r="D233" s="30" t="s">
        <v>59</v>
      </c>
      <c r="E233" s="31">
        <v>2368139</v>
      </c>
      <c r="F233" s="32" t="s">
        <v>1186</v>
      </c>
      <c r="G233" s="31">
        <v>252613</v>
      </c>
      <c r="H233" s="33">
        <v>42805</v>
      </c>
      <c r="I233" s="34">
        <v>0.16944891988931687</v>
      </c>
      <c r="J233" s="35" t="s">
        <v>28</v>
      </c>
    </row>
    <row r="234" spans="2:10" x14ac:dyDescent="0.2">
      <c r="B234" s="78" t="s">
        <v>742</v>
      </c>
      <c r="C234" s="29" t="s">
        <v>743</v>
      </c>
      <c r="D234" s="30" t="s">
        <v>42</v>
      </c>
      <c r="E234" s="31">
        <v>4092459</v>
      </c>
      <c r="F234" s="32" t="s">
        <v>1186</v>
      </c>
      <c r="G234" s="31">
        <v>115518</v>
      </c>
      <c r="H234" s="33">
        <v>18396</v>
      </c>
      <c r="I234" s="34">
        <v>0.15924790941671427</v>
      </c>
      <c r="J234" s="35" t="s">
        <v>28</v>
      </c>
    </row>
    <row r="235" spans="2:10" x14ac:dyDescent="0.2">
      <c r="B235" s="78" t="s">
        <v>745</v>
      </c>
      <c r="C235" s="29" t="s">
        <v>746</v>
      </c>
      <c r="D235" s="30" t="s">
        <v>282</v>
      </c>
      <c r="E235" s="31">
        <v>23384</v>
      </c>
      <c r="F235" s="32" t="s">
        <v>1185</v>
      </c>
      <c r="G235" s="31">
        <v>1509</v>
      </c>
      <c r="H235" s="33">
        <v>106</v>
      </c>
      <c r="I235" s="34">
        <v>7.0245195493704435E-2</v>
      </c>
      <c r="J235" s="35" t="s">
        <v>28</v>
      </c>
    </row>
    <row r="236" spans="2:10" x14ac:dyDescent="0.2">
      <c r="B236" s="78" t="s">
        <v>748</v>
      </c>
      <c r="C236" s="29" t="s">
        <v>749</v>
      </c>
      <c r="D236" s="30" t="s">
        <v>559</v>
      </c>
      <c r="E236" s="31">
        <v>50845</v>
      </c>
      <c r="F236" s="32" t="s">
        <v>1185</v>
      </c>
      <c r="G236" s="31">
        <v>4324</v>
      </c>
      <c r="H236" s="33">
        <v>135</v>
      </c>
      <c r="I236" s="34">
        <v>3.122109158186864E-2</v>
      </c>
      <c r="J236" s="35" t="s">
        <v>28</v>
      </c>
    </row>
    <row r="237" spans="2:10" x14ac:dyDescent="0.2">
      <c r="B237" s="78" t="s">
        <v>750</v>
      </c>
      <c r="C237" s="29" t="s">
        <v>751</v>
      </c>
      <c r="D237" s="30" t="s">
        <v>251</v>
      </c>
      <c r="E237" s="31">
        <v>585375</v>
      </c>
      <c r="F237" s="32" t="s">
        <v>1186</v>
      </c>
      <c r="G237" s="31">
        <v>52448</v>
      </c>
      <c r="H237" s="33">
        <v>10692</v>
      </c>
      <c r="I237" s="34">
        <v>0.20385906040268456</v>
      </c>
      <c r="J237" s="35" t="s">
        <v>28</v>
      </c>
    </row>
    <row r="238" spans="2:10" x14ac:dyDescent="0.2">
      <c r="B238" s="78" t="s">
        <v>752</v>
      </c>
      <c r="C238" s="29" t="s">
        <v>753</v>
      </c>
      <c r="D238" s="30" t="s">
        <v>42</v>
      </c>
      <c r="E238" s="31">
        <v>4092459</v>
      </c>
      <c r="F238" s="32" t="s">
        <v>1186</v>
      </c>
      <c r="G238" s="31">
        <v>66750</v>
      </c>
      <c r="H238" s="33">
        <v>9529</v>
      </c>
      <c r="I238" s="34">
        <v>0.14275655430711612</v>
      </c>
      <c r="J238" s="35" t="s">
        <v>28</v>
      </c>
    </row>
    <row r="239" spans="2:10" x14ac:dyDescent="0.2">
      <c r="B239" s="78" t="s">
        <v>754</v>
      </c>
      <c r="C239" s="29" t="s">
        <v>450</v>
      </c>
      <c r="D239" s="30" t="s">
        <v>756</v>
      </c>
      <c r="E239" s="31">
        <v>26604</v>
      </c>
      <c r="F239" s="32" t="s">
        <v>1185</v>
      </c>
      <c r="G239" s="31">
        <v>198</v>
      </c>
      <c r="H239" s="33">
        <v>20</v>
      </c>
      <c r="I239" s="34">
        <v>0.10101010101010101</v>
      </c>
      <c r="J239" s="35" t="s">
        <v>28</v>
      </c>
    </row>
    <row r="240" spans="2:10" x14ac:dyDescent="0.2">
      <c r="B240" s="78" t="s">
        <v>757</v>
      </c>
      <c r="C240" s="29" t="s">
        <v>758</v>
      </c>
      <c r="D240" s="30" t="s">
        <v>122</v>
      </c>
      <c r="E240" s="31">
        <v>35096</v>
      </c>
      <c r="F240" s="32" t="s">
        <v>1186</v>
      </c>
      <c r="G240" s="31">
        <v>2603</v>
      </c>
      <c r="H240" s="33">
        <v>344</v>
      </c>
      <c r="I240" s="34">
        <v>0.13215520553207838</v>
      </c>
      <c r="J240" s="35" t="s">
        <v>28</v>
      </c>
    </row>
    <row r="241" spans="2:10" x14ac:dyDescent="0.2">
      <c r="B241" s="78" t="s">
        <v>760</v>
      </c>
      <c r="C241" s="29" t="s">
        <v>761</v>
      </c>
      <c r="D241" s="30" t="s">
        <v>763</v>
      </c>
      <c r="E241" s="31">
        <v>19677</v>
      </c>
      <c r="F241" s="32" t="s">
        <v>1186</v>
      </c>
      <c r="G241" s="31">
        <v>1909</v>
      </c>
      <c r="H241" s="33">
        <v>151</v>
      </c>
      <c r="I241" s="34">
        <v>7.9099004714510215E-2</v>
      </c>
      <c r="J241" s="35" t="s">
        <v>28</v>
      </c>
    </row>
    <row r="242" spans="2:10" x14ac:dyDescent="0.2">
      <c r="B242" s="78" t="s">
        <v>764</v>
      </c>
      <c r="C242" s="29" t="s">
        <v>765</v>
      </c>
      <c r="D242" s="30" t="s">
        <v>59</v>
      </c>
      <c r="E242" s="31">
        <v>2368139</v>
      </c>
      <c r="F242" s="32" t="s">
        <v>1186</v>
      </c>
      <c r="G242" s="31">
        <v>10358</v>
      </c>
      <c r="H242" s="33">
        <v>817</v>
      </c>
      <c r="I242" s="34">
        <v>7.8876230932612479E-2</v>
      </c>
      <c r="J242" s="35" t="s">
        <v>28</v>
      </c>
    </row>
    <row r="243" spans="2:10" x14ac:dyDescent="0.2">
      <c r="B243" s="78" t="s">
        <v>767</v>
      </c>
      <c r="C243" s="29" t="s">
        <v>768</v>
      </c>
      <c r="D243" s="30" t="s">
        <v>525</v>
      </c>
      <c r="E243" s="31">
        <v>36702</v>
      </c>
      <c r="F243" s="32" t="s">
        <v>1185</v>
      </c>
      <c r="G243" s="31">
        <v>560</v>
      </c>
      <c r="H243" s="33">
        <v>19</v>
      </c>
      <c r="I243" s="34">
        <v>3.3928571428571426E-2</v>
      </c>
      <c r="J243" s="35" t="s">
        <v>28</v>
      </c>
    </row>
    <row r="244" spans="2:10" x14ac:dyDescent="0.2">
      <c r="B244" s="78" t="s">
        <v>769</v>
      </c>
      <c r="C244" s="29" t="s">
        <v>770</v>
      </c>
      <c r="D244" s="30" t="s">
        <v>68</v>
      </c>
      <c r="E244" s="31">
        <v>406220</v>
      </c>
      <c r="F244" s="32" t="s">
        <v>1186</v>
      </c>
      <c r="G244" s="31">
        <v>27439</v>
      </c>
      <c r="H244" s="33">
        <v>7058</v>
      </c>
      <c r="I244" s="34">
        <v>0.2572251175334378</v>
      </c>
      <c r="J244" s="35" t="s">
        <v>28</v>
      </c>
    </row>
    <row r="245" spans="2:10" x14ac:dyDescent="0.2">
      <c r="B245" s="78" t="s">
        <v>771</v>
      </c>
      <c r="C245" s="29" t="s">
        <v>206</v>
      </c>
      <c r="D245" s="30" t="s">
        <v>773</v>
      </c>
      <c r="E245" s="31">
        <v>157107</v>
      </c>
      <c r="F245" s="32" t="s">
        <v>1186</v>
      </c>
      <c r="G245" s="31">
        <v>1892</v>
      </c>
      <c r="H245" s="33">
        <v>61</v>
      </c>
      <c r="I245" s="34">
        <v>3.2241014799154331E-2</v>
      </c>
      <c r="J245" s="35" t="s">
        <v>28</v>
      </c>
    </row>
    <row r="246" spans="2:10" x14ac:dyDescent="0.2">
      <c r="B246" s="78" t="s">
        <v>774</v>
      </c>
      <c r="C246" s="29" t="s">
        <v>206</v>
      </c>
      <c r="D246" s="30" t="s">
        <v>134</v>
      </c>
      <c r="E246" s="31">
        <v>1024266</v>
      </c>
      <c r="F246" s="32" t="s">
        <v>1186</v>
      </c>
      <c r="G246" s="31">
        <v>23045</v>
      </c>
      <c r="H246" s="33">
        <v>5384</v>
      </c>
      <c r="I246" s="34">
        <v>0.23362985463224126</v>
      </c>
      <c r="J246" s="35" t="s">
        <v>28</v>
      </c>
    </row>
    <row r="247" spans="2:10" x14ac:dyDescent="0.2">
      <c r="B247" s="78" t="s">
        <v>776</v>
      </c>
      <c r="C247" s="29" t="s">
        <v>777</v>
      </c>
      <c r="D247" s="30" t="s">
        <v>51</v>
      </c>
      <c r="E247" s="31">
        <v>1714773</v>
      </c>
      <c r="F247" s="32" t="s">
        <v>1186</v>
      </c>
      <c r="G247" s="31">
        <v>322188</v>
      </c>
      <c r="H247" s="33">
        <v>74738</v>
      </c>
      <c r="I247" s="34">
        <v>0.23197015407153587</v>
      </c>
      <c r="J247" s="35" t="s">
        <v>28</v>
      </c>
    </row>
    <row r="248" spans="2:10" x14ac:dyDescent="0.2">
      <c r="B248" s="78" t="s">
        <v>779</v>
      </c>
      <c r="C248" s="29" t="s">
        <v>780</v>
      </c>
      <c r="D248" s="30" t="s">
        <v>47</v>
      </c>
      <c r="E248" s="31">
        <v>455746</v>
      </c>
      <c r="F248" s="32" t="s">
        <v>1186</v>
      </c>
      <c r="G248" s="31">
        <v>66648</v>
      </c>
      <c r="H248" s="33">
        <v>6966</v>
      </c>
      <c r="I248" s="34">
        <v>0.1045192653943104</v>
      </c>
      <c r="J248" s="35" t="s">
        <v>28</v>
      </c>
    </row>
    <row r="249" spans="2:10" x14ac:dyDescent="0.2">
      <c r="B249" s="78" t="s">
        <v>782</v>
      </c>
      <c r="C249" s="29" t="s">
        <v>783</v>
      </c>
      <c r="D249" s="30" t="s">
        <v>175</v>
      </c>
      <c r="E249" s="31">
        <v>774769</v>
      </c>
      <c r="F249" s="32" t="s">
        <v>1186</v>
      </c>
      <c r="G249" s="31">
        <v>152605</v>
      </c>
      <c r="H249" s="33">
        <v>64947</v>
      </c>
      <c r="I249" s="34">
        <v>0.42558893876347431</v>
      </c>
      <c r="J249" s="35" t="s">
        <v>34</v>
      </c>
    </row>
    <row r="250" spans="2:10" x14ac:dyDescent="0.2">
      <c r="B250" s="78" t="s">
        <v>784</v>
      </c>
      <c r="C250" s="29" t="s">
        <v>785</v>
      </c>
      <c r="D250" s="30" t="s">
        <v>236</v>
      </c>
      <c r="E250" s="31">
        <v>250304</v>
      </c>
      <c r="F250" s="32" t="s">
        <v>1186</v>
      </c>
      <c r="G250" s="31">
        <v>79813</v>
      </c>
      <c r="H250" s="33">
        <v>25297</v>
      </c>
      <c r="I250" s="34">
        <v>0.31695337852229588</v>
      </c>
      <c r="J250" s="35" t="s">
        <v>34</v>
      </c>
    </row>
    <row r="251" spans="2:10" x14ac:dyDescent="0.2">
      <c r="B251" s="78" t="s">
        <v>786</v>
      </c>
      <c r="C251" s="29" t="s">
        <v>787</v>
      </c>
      <c r="D251" s="30" t="s">
        <v>788</v>
      </c>
      <c r="E251" s="31">
        <v>49793</v>
      </c>
      <c r="F251" s="32" t="s">
        <v>1185</v>
      </c>
      <c r="G251" s="31">
        <v>37563</v>
      </c>
      <c r="H251" s="33">
        <v>7348</v>
      </c>
      <c r="I251" s="34">
        <v>0.19561802837898995</v>
      </c>
      <c r="J251" s="35" t="s">
        <v>34</v>
      </c>
    </row>
    <row r="252" spans="2:10" x14ac:dyDescent="0.2">
      <c r="B252" s="78" t="s">
        <v>789</v>
      </c>
      <c r="C252" s="29" t="s">
        <v>790</v>
      </c>
      <c r="D252" s="30" t="s">
        <v>490</v>
      </c>
      <c r="E252" s="31">
        <v>278831</v>
      </c>
      <c r="F252" s="32" t="s">
        <v>1186</v>
      </c>
      <c r="G252" s="31">
        <v>9544</v>
      </c>
      <c r="H252" s="33">
        <v>242</v>
      </c>
      <c r="I252" s="34">
        <v>2.5356244761106456E-2</v>
      </c>
      <c r="J252" s="35" t="s">
        <v>28</v>
      </c>
    </row>
    <row r="253" spans="2:10" x14ac:dyDescent="0.2">
      <c r="B253" s="78" t="s">
        <v>792</v>
      </c>
      <c r="C253" s="29" t="s">
        <v>793</v>
      </c>
      <c r="D253" s="30" t="s">
        <v>204</v>
      </c>
      <c r="E253" s="31">
        <v>252273</v>
      </c>
      <c r="F253" s="32" t="s">
        <v>1186</v>
      </c>
      <c r="G253" s="31">
        <v>35238</v>
      </c>
      <c r="H253" s="33">
        <v>7473.8145833333401</v>
      </c>
      <c r="I253" s="34">
        <v>0.21209531140624724</v>
      </c>
      <c r="J253" s="35" t="s">
        <v>28</v>
      </c>
    </row>
    <row r="254" spans="2:10" x14ac:dyDescent="0.2">
      <c r="B254" s="78" t="s">
        <v>794</v>
      </c>
      <c r="C254" s="29" t="s">
        <v>795</v>
      </c>
      <c r="D254" s="30" t="s">
        <v>670</v>
      </c>
      <c r="E254" s="31">
        <v>121073</v>
      </c>
      <c r="F254" s="32" t="s">
        <v>1186</v>
      </c>
      <c r="G254" s="31">
        <v>1979</v>
      </c>
      <c r="H254" s="33">
        <v>29</v>
      </c>
      <c r="I254" s="34">
        <v>1.4653865588681153E-2</v>
      </c>
      <c r="J254" s="35" t="s">
        <v>28</v>
      </c>
    </row>
    <row r="255" spans="2:10" x14ac:dyDescent="0.2">
      <c r="B255" s="78" t="s">
        <v>796</v>
      </c>
      <c r="C255" s="29" t="s">
        <v>797</v>
      </c>
      <c r="D255" s="30" t="s">
        <v>100</v>
      </c>
      <c r="E255" s="31">
        <v>782341</v>
      </c>
      <c r="F255" s="32" t="s">
        <v>1186</v>
      </c>
      <c r="G255" s="31">
        <v>40718</v>
      </c>
      <c r="H255" s="33">
        <v>1619</v>
      </c>
      <c r="I255" s="34">
        <v>3.9761284935409404E-2</v>
      </c>
      <c r="J255" s="35" t="s">
        <v>28</v>
      </c>
    </row>
    <row r="256" spans="2:10" x14ac:dyDescent="0.2">
      <c r="B256" s="78" t="s">
        <v>799</v>
      </c>
      <c r="C256" s="29" t="s">
        <v>800</v>
      </c>
      <c r="D256" s="30" t="s">
        <v>59</v>
      </c>
      <c r="E256" s="31">
        <v>2368139</v>
      </c>
      <c r="F256" s="32" t="s">
        <v>1186</v>
      </c>
      <c r="G256" s="31">
        <v>203320</v>
      </c>
      <c r="H256" s="33">
        <v>21381</v>
      </c>
      <c r="I256" s="34">
        <v>0.10515935471178438</v>
      </c>
      <c r="J256" s="35" t="s">
        <v>28</v>
      </c>
    </row>
    <row r="257" spans="2:10" x14ac:dyDescent="0.2">
      <c r="B257" s="78" t="s">
        <v>802</v>
      </c>
      <c r="C257" s="29" t="s">
        <v>803</v>
      </c>
      <c r="D257" s="30" t="s">
        <v>42</v>
      </c>
      <c r="E257" s="31">
        <v>4092459</v>
      </c>
      <c r="F257" s="32" t="s">
        <v>1186</v>
      </c>
      <c r="G257" s="31">
        <v>30347</v>
      </c>
      <c r="H257" s="33">
        <v>15001</v>
      </c>
      <c r="I257" s="34">
        <v>0.49431574784986981</v>
      </c>
      <c r="J257" s="35" t="s">
        <v>34</v>
      </c>
    </row>
    <row r="258" spans="2:10" x14ac:dyDescent="0.2">
      <c r="B258" s="78" t="s">
        <v>805</v>
      </c>
      <c r="C258" s="29" t="s">
        <v>806</v>
      </c>
      <c r="D258" s="30" t="s">
        <v>808</v>
      </c>
      <c r="E258" s="31">
        <v>2398</v>
      </c>
      <c r="F258" s="32" t="s">
        <v>1185</v>
      </c>
      <c r="G258" s="31">
        <v>313</v>
      </c>
      <c r="H258" s="33">
        <v>70</v>
      </c>
      <c r="I258" s="34">
        <v>0.22364217252396165</v>
      </c>
      <c r="J258" s="35" t="s">
        <v>34</v>
      </c>
    </row>
    <row r="259" spans="2:10" x14ac:dyDescent="0.2">
      <c r="B259" s="78" t="s">
        <v>809</v>
      </c>
      <c r="C259" s="29" t="s">
        <v>810</v>
      </c>
      <c r="D259" s="30" t="s">
        <v>812</v>
      </c>
      <c r="E259" s="31">
        <v>24554</v>
      </c>
      <c r="F259" s="32" t="s">
        <v>1185</v>
      </c>
      <c r="G259" s="31">
        <v>3691</v>
      </c>
      <c r="H259" s="33">
        <v>367</v>
      </c>
      <c r="I259" s="34">
        <v>9.9431048496342461E-2</v>
      </c>
      <c r="J259" s="35" t="s">
        <v>28</v>
      </c>
    </row>
    <row r="260" spans="2:10" x14ac:dyDescent="0.2">
      <c r="B260" s="78" t="s">
        <v>813</v>
      </c>
      <c r="C260" s="29" t="s">
        <v>814</v>
      </c>
      <c r="D260" s="30" t="s">
        <v>82</v>
      </c>
      <c r="E260" s="31">
        <v>662614</v>
      </c>
      <c r="F260" s="32" t="s">
        <v>1186</v>
      </c>
      <c r="G260" s="31">
        <v>22259</v>
      </c>
      <c r="H260" s="33">
        <v>5452</v>
      </c>
      <c r="I260" s="34">
        <v>0.24493463318208364</v>
      </c>
      <c r="J260" s="35" t="s">
        <v>28</v>
      </c>
    </row>
    <row r="261" spans="2:10" x14ac:dyDescent="0.2">
      <c r="B261" s="79" t="s">
        <v>815</v>
      </c>
      <c r="C261" s="29" t="s">
        <v>816</v>
      </c>
      <c r="D261" s="30" t="s">
        <v>818</v>
      </c>
      <c r="E261" s="31">
        <v>3461</v>
      </c>
      <c r="F261" s="32" t="s">
        <v>1185</v>
      </c>
      <c r="G261" s="31">
        <v>188</v>
      </c>
      <c r="H261" s="33">
        <v>45</v>
      </c>
      <c r="I261" s="34">
        <v>0.23936170212765959</v>
      </c>
      <c r="J261" s="35" t="s">
        <v>34</v>
      </c>
    </row>
    <row r="262" spans="2:10" x14ac:dyDescent="0.2">
      <c r="B262" s="78" t="s">
        <v>819</v>
      </c>
      <c r="C262" s="29" t="s">
        <v>820</v>
      </c>
      <c r="D262" s="30" t="s">
        <v>42</v>
      </c>
      <c r="E262" s="31">
        <v>4092459</v>
      </c>
      <c r="F262" s="32" t="s">
        <v>1186</v>
      </c>
      <c r="G262" s="31">
        <v>81807</v>
      </c>
      <c r="H262" s="33">
        <v>28016</v>
      </c>
      <c r="I262" s="34">
        <v>0.3424645812705514</v>
      </c>
      <c r="J262" s="35" t="s">
        <v>34</v>
      </c>
    </row>
    <row r="263" spans="2:10" x14ac:dyDescent="0.2">
      <c r="B263" s="78" t="s">
        <v>821</v>
      </c>
      <c r="C263" s="29" t="s">
        <v>822</v>
      </c>
      <c r="D263" s="30" t="s">
        <v>59</v>
      </c>
      <c r="E263" s="31">
        <v>2368139</v>
      </c>
      <c r="F263" s="32" t="s">
        <v>1186</v>
      </c>
      <c r="G263" s="31">
        <v>22877</v>
      </c>
      <c r="H263" s="33">
        <v>10784</v>
      </c>
      <c r="I263" s="34">
        <v>0.47139047952091623</v>
      </c>
      <c r="J263" s="35" t="s">
        <v>34</v>
      </c>
    </row>
    <row r="264" spans="2:10" x14ac:dyDescent="0.2">
      <c r="B264" s="78" t="s">
        <v>823</v>
      </c>
      <c r="C264" s="29" t="s">
        <v>824</v>
      </c>
      <c r="D264" s="30" t="s">
        <v>100</v>
      </c>
      <c r="E264" s="31">
        <v>782341</v>
      </c>
      <c r="F264" s="32" t="s">
        <v>1186</v>
      </c>
      <c r="G264" s="31">
        <v>36085</v>
      </c>
      <c r="H264" s="33">
        <v>1335</v>
      </c>
      <c r="I264" s="34">
        <v>3.6995981709851737E-2</v>
      </c>
      <c r="J264" s="35" t="s">
        <v>28</v>
      </c>
    </row>
    <row r="265" spans="2:10" x14ac:dyDescent="0.2">
      <c r="B265" s="78" t="s">
        <v>826</v>
      </c>
      <c r="C265" s="29" t="s">
        <v>436</v>
      </c>
      <c r="D265" s="30" t="s">
        <v>71</v>
      </c>
      <c r="E265" s="31">
        <v>1809034</v>
      </c>
      <c r="F265" s="32" t="s">
        <v>1186</v>
      </c>
      <c r="G265" s="31">
        <v>75020</v>
      </c>
      <c r="H265" s="33">
        <v>7905</v>
      </c>
      <c r="I265" s="34">
        <v>0.10537190082644628</v>
      </c>
      <c r="J265" s="35" t="s">
        <v>28</v>
      </c>
    </row>
    <row r="266" spans="2:10" x14ac:dyDescent="0.2">
      <c r="B266" s="78" t="s">
        <v>828</v>
      </c>
      <c r="C266" s="29" t="s">
        <v>206</v>
      </c>
      <c r="D266" s="30" t="s">
        <v>134</v>
      </c>
      <c r="E266" s="31">
        <v>1024266</v>
      </c>
      <c r="F266" s="32" t="s">
        <v>1186</v>
      </c>
      <c r="G266" s="31">
        <v>48045</v>
      </c>
      <c r="H266" s="33">
        <v>22119</v>
      </c>
      <c r="I266" s="34">
        <v>0.46038089291289414</v>
      </c>
      <c r="J266" s="35" t="s">
        <v>34</v>
      </c>
    </row>
    <row r="267" spans="2:10" x14ac:dyDescent="0.2">
      <c r="B267" s="78" t="s">
        <v>830</v>
      </c>
      <c r="C267" s="29" t="s">
        <v>831</v>
      </c>
      <c r="D267" s="30" t="s">
        <v>833</v>
      </c>
      <c r="E267" s="31">
        <v>13833</v>
      </c>
      <c r="F267" s="32" t="s">
        <v>1185</v>
      </c>
      <c r="G267" s="31">
        <v>2031</v>
      </c>
      <c r="H267" s="33">
        <v>166</v>
      </c>
      <c r="I267" s="34">
        <v>8.1733136386016744E-2</v>
      </c>
      <c r="J267" s="35" t="s">
        <v>28</v>
      </c>
    </row>
    <row r="268" spans="2:10" x14ac:dyDescent="0.2">
      <c r="B268" s="78" t="s">
        <v>834</v>
      </c>
      <c r="C268" s="29" t="s">
        <v>835</v>
      </c>
      <c r="D268" s="30" t="s">
        <v>74</v>
      </c>
      <c r="E268" s="31">
        <v>422679</v>
      </c>
      <c r="F268" s="32" t="s">
        <v>1186</v>
      </c>
      <c r="G268" s="31">
        <v>46450</v>
      </c>
      <c r="H268" s="33">
        <v>2858</v>
      </c>
      <c r="I268" s="34">
        <v>6.1528525296017225E-2</v>
      </c>
      <c r="J268" s="35" t="s">
        <v>28</v>
      </c>
    </row>
    <row r="269" spans="2:10" x14ac:dyDescent="0.2">
      <c r="B269" s="78" t="s">
        <v>837</v>
      </c>
      <c r="C269" s="29" t="s">
        <v>838</v>
      </c>
      <c r="D269" s="30" t="s">
        <v>171</v>
      </c>
      <c r="E269" s="31">
        <v>800647</v>
      </c>
      <c r="F269" s="32" t="s">
        <v>1186</v>
      </c>
      <c r="G269" s="31">
        <v>50743</v>
      </c>
      <c r="H269" s="33">
        <v>13947</v>
      </c>
      <c r="I269" s="34">
        <v>0.27485564511361171</v>
      </c>
      <c r="J269" s="35" t="s">
        <v>28</v>
      </c>
    </row>
    <row r="270" spans="2:10" x14ac:dyDescent="0.2">
      <c r="B270" s="78" t="s">
        <v>840</v>
      </c>
      <c r="C270" s="29" t="s">
        <v>841</v>
      </c>
      <c r="D270" s="30" t="s">
        <v>74</v>
      </c>
      <c r="E270" s="31">
        <v>422679</v>
      </c>
      <c r="F270" s="32" t="s">
        <v>1186</v>
      </c>
      <c r="G270" s="31">
        <v>26231</v>
      </c>
      <c r="H270" s="33">
        <v>3133</v>
      </c>
      <c r="I270" s="34">
        <v>0.11943883191643476</v>
      </c>
      <c r="J270" s="35" t="s">
        <v>28</v>
      </c>
    </row>
    <row r="271" spans="2:10" x14ac:dyDescent="0.2">
      <c r="B271" s="78" t="s">
        <v>842</v>
      </c>
      <c r="C271" s="29" t="s">
        <v>843</v>
      </c>
      <c r="D271" s="30" t="s">
        <v>42</v>
      </c>
      <c r="E271" s="31">
        <v>4092459</v>
      </c>
      <c r="F271" s="32" t="s">
        <v>1186</v>
      </c>
      <c r="G271" s="31">
        <v>84121</v>
      </c>
      <c r="H271" s="33">
        <v>17733</v>
      </c>
      <c r="I271" s="34">
        <v>0.21080348545547486</v>
      </c>
      <c r="J271" s="35" t="s">
        <v>28</v>
      </c>
    </row>
    <row r="272" spans="2:10" x14ac:dyDescent="0.2">
      <c r="B272" s="78" t="s">
        <v>845</v>
      </c>
      <c r="C272" s="29" t="s">
        <v>846</v>
      </c>
      <c r="D272" s="30" t="s">
        <v>78</v>
      </c>
      <c r="E272" s="31">
        <v>78337</v>
      </c>
      <c r="F272" s="32" t="s">
        <v>1186</v>
      </c>
      <c r="G272" s="31">
        <v>16461</v>
      </c>
      <c r="H272" s="33">
        <v>1291</v>
      </c>
      <c r="I272" s="34">
        <v>7.8427799040155524E-2</v>
      </c>
      <c r="J272" s="35" t="s">
        <v>28</v>
      </c>
    </row>
    <row r="273" spans="2:10" x14ac:dyDescent="0.2">
      <c r="B273" s="78" t="s">
        <v>848</v>
      </c>
      <c r="C273" s="29" t="s">
        <v>849</v>
      </c>
      <c r="D273" s="30" t="s">
        <v>42</v>
      </c>
      <c r="E273" s="31">
        <v>4092459</v>
      </c>
      <c r="F273" s="32" t="s">
        <v>1186</v>
      </c>
      <c r="G273" s="31">
        <v>82700</v>
      </c>
      <c r="H273" s="33">
        <v>27089</v>
      </c>
      <c r="I273" s="34">
        <v>0.32755743651753327</v>
      </c>
      <c r="J273" s="35" t="s">
        <v>34</v>
      </c>
    </row>
    <row r="274" spans="2:10" x14ac:dyDescent="0.2">
      <c r="B274" s="78" t="s">
        <v>850</v>
      </c>
      <c r="C274" s="29" t="s">
        <v>206</v>
      </c>
      <c r="D274" s="30" t="s">
        <v>74</v>
      </c>
      <c r="E274" s="31">
        <v>422679</v>
      </c>
      <c r="F274" s="32" t="s">
        <v>1186</v>
      </c>
      <c r="G274" s="31">
        <v>44923</v>
      </c>
      <c r="H274" s="33">
        <v>3982</v>
      </c>
      <c r="I274" s="34">
        <v>8.8640562740689627E-2</v>
      </c>
      <c r="J274" s="35" t="s">
        <v>28</v>
      </c>
    </row>
    <row r="275" spans="2:10" x14ac:dyDescent="0.2">
      <c r="B275" s="78" t="s">
        <v>852</v>
      </c>
      <c r="C275" s="29" t="s">
        <v>853</v>
      </c>
      <c r="D275" s="30" t="s">
        <v>855</v>
      </c>
      <c r="E275" s="31">
        <v>120877</v>
      </c>
      <c r="F275" s="32" t="s">
        <v>1186</v>
      </c>
      <c r="G275" s="31">
        <v>126092</v>
      </c>
      <c r="H275" s="33">
        <v>24466</v>
      </c>
      <c r="I275" s="34">
        <v>0.1940329283380389</v>
      </c>
      <c r="J275" s="35" t="s">
        <v>28</v>
      </c>
    </row>
    <row r="276" spans="2:10" x14ac:dyDescent="0.2">
      <c r="B276" s="78" t="s">
        <v>856</v>
      </c>
      <c r="C276" s="29" t="s">
        <v>857</v>
      </c>
      <c r="D276" s="30" t="s">
        <v>171</v>
      </c>
      <c r="E276" s="31">
        <v>800647</v>
      </c>
      <c r="F276" s="32" t="s">
        <v>1186</v>
      </c>
      <c r="G276" s="31">
        <v>69950</v>
      </c>
      <c r="H276" s="33">
        <v>14507</v>
      </c>
      <c r="I276" s="34">
        <v>0.20739099356683346</v>
      </c>
      <c r="J276" s="35" t="s">
        <v>28</v>
      </c>
    </row>
    <row r="277" spans="2:10" x14ac:dyDescent="0.2">
      <c r="B277" s="78" t="s">
        <v>859</v>
      </c>
      <c r="C277" s="29" t="s">
        <v>860</v>
      </c>
      <c r="D277" s="30" t="s">
        <v>862</v>
      </c>
      <c r="E277" s="31">
        <v>22150</v>
      </c>
      <c r="F277" s="32" t="s">
        <v>1185</v>
      </c>
      <c r="G277" s="31">
        <v>3001</v>
      </c>
      <c r="H277" s="33">
        <v>933</v>
      </c>
      <c r="I277" s="34">
        <v>0.31089636787737424</v>
      </c>
      <c r="J277" s="35" t="s">
        <v>34</v>
      </c>
    </row>
    <row r="278" spans="2:10" x14ac:dyDescent="0.2">
      <c r="B278" s="78" t="s">
        <v>863</v>
      </c>
      <c r="C278" s="29" t="s">
        <v>864</v>
      </c>
      <c r="D278" s="30" t="s">
        <v>866</v>
      </c>
      <c r="E278" s="31">
        <v>4375</v>
      </c>
      <c r="F278" s="32" t="s">
        <v>1185</v>
      </c>
      <c r="G278" s="31">
        <v>402</v>
      </c>
      <c r="H278" s="33">
        <v>23</v>
      </c>
      <c r="I278" s="34">
        <v>5.721393034825871E-2</v>
      </c>
      <c r="J278" s="35" t="s">
        <v>28</v>
      </c>
    </row>
    <row r="279" spans="2:10" x14ac:dyDescent="0.2">
      <c r="B279" s="78" t="s">
        <v>867</v>
      </c>
      <c r="C279" s="29" t="s">
        <v>868</v>
      </c>
      <c r="D279" s="30" t="s">
        <v>870</v>
      </c>
      <c r="E279" s="31">
        <v>10834</v>
      </c>
      <c r="F279" s="32" t="s">
        <v>1185</v>
      </c>
      <c r="G279" s="31">
        <v>899</v>
      </c>
      <c r="H279" s="33">
        <v>97</v>
      </c>
      <c r="I279" s="34">
        <v>0.10789766407119021</v>
      </c>
      <c r="J279" s="35" t="s">
        <v>28</v>
      </c>
    </row>
    <row r="280" spans="2:10" x14ac:dyDescent="0.2">
      <c r="B280" s="78" t="s">
        <v>871</v>
      </c>
      <c r="C280" s="29" t="s">
        <v>872</v>
      </c>
      <c r="D280" s="30" t="s">
        <v>51</v>
      </c>
      <c r="E280" s="31">
        <v>1714773</v>
      </c>
      <c r="F280" s="32" t="s">
        <v>1186</v>
      </c>
      <c r="G280" s="31">
        <v>78697</v>
      </c>
      <c r="H280" s="33">
        <v>12858</v>
      </c>
      <c r="I280" s="34">
        <v>0.16338615194988373</v>
      </c>
      <c r="J280" s="35" t="s">
        <v>28</v>
      </c>
    </row>
    <row r="281" spans="2:10" x14ac:dyDescent="0.2">
      <c r="B281" s="78" t="s">
        <v>873</v>
      </c>
      <c r="C281" s="29" t="s">
        <v>874</v>
      </c>
      <c r="D281" s="30" t="s">
        <v>876</v>
      </c>
      <c r="E281" s="31">
        <v>4607</v>
      </c>
      <c r="F281" s="32" t="s">
        <v>1185</v>
      </c>
      <c r="G281" s="31">
        <v>481</v>
      </c>
      <c r="H281" s="33">
        <v>43</v>
      </c>
      <c r="I281" s="34">
        <v>8.9397089397089402E-2</v>
      </c>
      <c r="J281" s="35" t="s">
        <v>28</v>
      </c>
    </row>
    <row r="282" spans="2:10" x14ac:dyDescent="0.2">
      <c r="B282" s="78" t="s">
        <v>877</v>
      </c>
      <c r="C282" s="29" t="s">
        <v>878</v>
      </c>
      <c r="D282" s="30" t="s">
        <v>90</v>
      </c>
      <c r="E282" s="31">
        <v>92565</v>
      </c>
      <c r="F282" s="32" t="s">
        <v>1186</v>
      </c>
      <c r="G282" s="31">
        <v>30009</v>
      </c>
      <c r="H282" s="33">
        <v>9198</v>
      </c>
      <c r="I282" s="34">
        <v>0.30650804758572431</v>
      </c>
      <c r="J282" s="35" t="s">
        <v>34</v>
      </c>
    </row>
    <row r="283" spans="2:10" x14ac:dyDescent="0.2">
      <c r="B283" s="78" t="s">
        <v>879</v>
      </c>
      <c r="C283" s="29" t="s">
        <v>206</v>
      </c>
      <c r="D283" s="30" t="s">
        <v>773</v>
      </c>
      <c r="E283" s="31">
        <v>157107</v>
      </c>
      <c r="F283" s="32" t="s">
        <v>1186</v>
      </c>
      <c r="G283" s="31">
        <v>48509</v>
      </c>
      <c r="H283" s="33">
        <v>7367</v>
      </c>
      <c r="I283" s="34">
        <v>0.15186872539116453</v>
      </c>
      <c r="J283" s="35" t="s">
        <v>28</v>
      </c>
    </row>
    <row r="284" spans="2:10" x14ac:dyDescent="0.2">
      <c r="B284" s="78" t="s">
        <v>881</v>
      </c>
      <c r="C284" s="29" t="s">
        <v>436</v>
      </c>
      <c r="D284" s="30" t="s">
        <v>59</v>
      </c>
      <c r="E284" s="31">
        <v>2368139</v>
      </c>
      <c r="F284" s="32" t="s">
        <v>1186</v>
      </c>
      <c r="G284" s="31">
        <v>86492</v>
      </c>
      <c r="H284" s="33">
        <v>11681</v>
      </c>
      <c r="I284" s="34">
        <v>0.13505295287425426</v>
      </c>
      <c r="J284" s="35" t="s">
        <v>28</v>
      </c>
    </row>
    <row r="285" spans="2:10" x14ac:dyDescent="0.2">
      <c r="B285" s="78" t="s">
        <v>883</v>
      </c>
      <c r="C285" s="29" t="s">
        <v>884</v>
      </c>
      <c r="D285" s="30" t="s">
        <v>59</v>
      </c>
      <c r="E285" s="31">
        <v>2368139</v>
      </c>
      <c r="F285" s="32" t="s">
        <v>1186</v>
      </c>
      <c r="G285" s="31">
        <v>24312</v>
      </c>
      <c r="H285" s="33">
        <v>2637</v>
      </c>
      <c r="I285" s="34">
        <v>0.1084649555774926</v>
      </c>
      <c r="J285" s="35" t="s">
        <v>28</v>
      </c>
    </row>
    <row r="286" spans="2:10" x14ac:dyDescent="0.2">
      <c r="B286" s="78" t="s">
        <v>886</v>
      </c>
      <c r="C286" s="29" t="s">
        <v>887</v>
      </c>
      <c r="D286" s="30" t="s">
        <v>47</v>
      </c>
      <c r="E286" s="31">
        <v>455746</v>
      </c>
      <c r="F286" s="32" t="s">
        <v>1186</v>
      </c>
      <c r="G286" s="31">
        <v>2164</v>
      </c>
      <c r="H286" s="33">
        <v>26</v>
      </c>
      <c r="I286" s="34">
        <v>1.2014787430683918E-2</v>
      </c>
      <c r="J286" s="35" t="s">
        <v>28</v>
      </c>
    </row>
    <row r="287" spans="2:10" x14ac:dyDescent="0.2">
      <c r="B287" s="78" t="s">
        <v>889</v>
      </c>
      <c r="C287" s="29" t="s">
        <v>890</v>
      </c>
      <c r="D287" s="30" t="s">
        <v>582</v>
      </c>
      <c r="E287" s="31">
        <v>131500</v>
      </c>
      <c r="F287" s="32" t="s">
        <v>1186</v>
      </c>
      <c r="G287" s="31">
        <v>23999</v>
      </c>
      <c r="H287" s="33">
        <v>4305</v>
      </c>
      <c r="I287" s="34">
        <v>0.17938247426976123</v>
      </c>
      <c r="J287" s="35" t="s">
        <v>28</v>
      </c>
    </row>
    <row r="288" spans="2:10" x14ac:dyDescent="0.2">
      <c r="B288" s="78" t="s">
        <v>891</v>
      </c>
      <c r="C288" s="29" t="s">
        <v>892</v>
      </c>
      <c r="D288" s="30" t="s">
        <v>578</v>
      </c>
      <c r="E288" s="31">
        <v>20874</v>
      </c>
      <c r="F288" s="32" t="s">
        <v>1185</v>
      </c>
      <c r="G288" s="31">
        <v>651</v>
      </c>
      <c r="H288" s="33">
        <v>108</v>
      </c>
      <c r="I288" s="34">
        <v>0.16589861751152074</v>
      </c>
      <c r="J288" s="35" t="s">
        <v>34</v>
      </c>
    </row>
    <row r="289" spans="2:10" x14ac:dyDescent="0.2">
      <c r="B289" s="78" t="s">
        <v>894</v>
      </c>
      <c r="C289" s="29" t="s">
        <v>895</v>
      </c>
      <c r="D289" s="30" t="s">
        <v>897</v>
      </c>
      <c r="E289" s="31">
        <v>46006</v>
      </c>
      <c r="F289" s="32" t="s">
        <v>1186</v>
      </c>
      <c r="G289" s="31">
        <v>2091</v>
      </c>
      <c r="H289" s="33">
        <v>477</v>
      </c>
      <c r="I289" s="34">
        <v>0.22812051649928264</v>
      </c>
      <c r="J289" s="35" t="s">
        <v>28</v>
      </c>
    </row>
    <row r="290" spans="2:10" x14ac:dyDescent="0.2">
      <c r="B290" s="78" t="s">
        <v>898</v>
      </c>
      <c r="C290" s="29" t="s">
        <v>899</v>
      </c>
      <c r="D290" s="30" t="s">
        <v>901</v>
      </c>
      <c r="E290" s="31">
        <v>8490</v>
      </c>
      <c r="F290" s="32" t="s">
        <v>1186</v>
      </c>
      <c r="G290" s="31">
        <v>1013</v>
      </c>
      <c r="H290" s="33">
        <v>58</v>
      </c>
      <c r="I290" s="34">
        <v>5.725567620927937E-2</v>
      </c>
      <c r="J290" s="35" t="s">
        <v>28</v>
      </c>
    </row>
    <row r="291" spans="2:10" x14ac:dyDescent="0.2">
      <c r="B291" s="78" t="s">
        <v>902</v>
      </c>
      <c r="C291" s="29" t="s">
        <v>903</v>
      </c>
      <c r="D291" s="30" t="s">
        <v>42</v>
      </c>
      <c r="E291" s="31">
        <v>4092459</v>
      </c>
      <c r="F291" s="32" t="s">
        <v>1186</v>
      </c>
      <c r="G291" s="31">
        <v>34891</v>
      </c>
      <c r="H291" s="33">
        <v>16582</v>
      </c>
      <c r="I291" s="34">
        <v>0.47525149752085066</v>
      </c>
      <c r="J291" s="35" t="s">
        <v>34</v>
      </c>
    </row>
    <row r="292" spans="2:10" x14ac:dyDescent="0.2">
      <c r="B292" s="78" t="s">
        <v>904</v>
      </c>
      <c r="C292" s="29" t="s">
        <v>905</v>
      </c>
      <c r="D292" s="30" t="s">
        <v>82</v>
      </c>
      <c r="E292" s="31">
        <v>662614</v>
      </c>
      <c r="F292" s="32" t="s">
        <v>1186</v>
      </c>
      <c r="G292" s="31">
        <v>22627</v>
      </c>
      <c r="H292" s="33">
        <v>3150</v>
      </c>
      <c r="I292" s="34">
        <v>0.13921421310823354</v>
      </c>
      <c r="J292" s="35" t="s">
        <v>28</v>
      </c>
    </row>
    <row r="293" spans="2:10" x14ac:dyDescent="0.2">
      <c r="B293" s="78" t="s">
        <v>907</v>
      </c>
      <c r="C293" s="29" t="s">
        <v>908</v>
      </c>
      <c r="D293" s="30" t="s">
        <v>909</v>
      </c>
      <c r="E293" s="31">
        <v>9996</v>
      </c>
      <c r="F293" s="32" t="s">
        <v>1185</v>
      </c>
      <c r="G293" s="31">
        <v>2593</v>
      </c>
      <c r="H293" s="33">
        <v>670</v>
      </c>
      <c r="I293" s="34">
        <v>0.25838796760509064</v>
      </c>
      <c r="J293" s="35" t="s">
        <v>34</v>
      </c>
    </row>
    <row r="294" spans="2:10" x14ac:dyDescent="0.2">
      <c r="B294" s="78" t="s">
        <v>910</v>
      </c>
      <c r="C294" s="29" t="s">
        <v>911</v>
      </c>
      <c r="D294" s="30" t="s">
        <v>59</v>
      </c>
      <c r="E294" s="31">
        <v>2368139</v>
      </c>
      <c r="F294" s="32" t="s">
        <v>1186</v>
      </c>
      <c r="G294" s="31">
        <v>8224</v>
      </c>
      <c r="H294" s="33">
        <v>1614</v>
      </c>
      <c r="I294" s="34">
        <v>0.19625486381322957</v>
      </c>
      <c r="J294" s="35" t="s">
        <v>28</v>
      </c>
    </row>
    <row r="295" spans="2:10" x14ac:dyDescent="0.2">
      <c r="B295" s="78" t="s">
        <v>912</v>
      </c>
      <c r="C295" s="29" t="s">
        <v>913</v>
      </c>
      <c r="D295" s="30" t="s">
        <v>855</v>
      </c>
      <c r="E295" s="31">
        <v>120877</v>
      </c>
      <c r="F295" s="32" t="s">
        <v>1186</v>
      </c>
      <c r="G295" s="31">
        <v>23054</v>
      </c>
      <c r="H295" s="33">
        <v>5312</v>
      </c>
      <c r="I295" s="34">
        <v>0.23041554610913506</v>
      </c>
      <c r="J295" s="35" t="s">
        <v>28</v>
      </c>
    </row>
    <row r="296" spans="2:10" x14ac:dyDescent="0.2">
      <c r="B296" s="78" t="s">
        <v>915</v>
      </c>
      <c r="C296" s="29" t="s">
        <v>916</v>
      </c>
      <c r="D296" s="30" t="s">
        <v>917</v>
      </c>
      <c r="E296" s="31">
        <v>19301</v>
      </c>
      <c r="F296" s="32" t="s">
        <v>1185</v>
      </c>
      <c r="G296" s="31">
        <v>824</v>
      </c>
      <c r="H296" s="33">
        <v>31</v>
      </c>
      <c r="I296" s="34">
        <v>3.7621359223300968E-2</v>
      </c>
      <c r="J296" s="35" t="s">
        <v>28</v>
      </c>
    </row>
    <row r="297" spans="2:10" x14ac:dyDescent="0.2">
      <c r="B297" s="78" t="s">
        <v>918</v>
      </c>
      <c r="C297" s="29" t="s">
        <v>919</v>
      </c>
      <c r="D297" s="30" t="s">
        <v>42</v>
      </c>
      <c r="E297" s="31">
        <v>4092459</v>
      </c>
      <c r="F297" s="32" t="s">
        <v>1186</v>
      </c>
      <c r="G297" s="31">
        <v>73031</v>
      </c>
      <c r="H297" s="33">
        <v>10855</v>
      </c>
      <c r="I297" s="34">
        <v>0.1486355109474059</v>
      </c>
      <c r="J297" s="35" t="s">
        <v>28</v>
      </c>
    </row>
    <row r="298" spans="2:10" x14ac:dyDescent="0.2">
      <c r="B298" s="78" t="s">
        <v>921</v>
      </c>
      <c r="C298" s="29" t="s">
        <v>922</v>
      </c>
      <c r="D298" s="30" t="s">
        <v>42</v>
      </c>
      <c r="E298" s="31">
        <v>4092459</v>
      </c>
      <c r="F298" s="32" t="s">
        <v>1186</v>
      </c>
      <c r="G298" s="31">
        <v>20465</v>
      </c>
      <c r="H298" s="33">
        <v>1363</v>
      </c>
      <c r="I298" s="34">
        <v>6.6601514781333984E-2</v>
      </c>
      <c r="J298" s="35" t="s">
        <v>28</v>
      </c>
    </row>
    <row r="299" spans="2:10" x14ac:dyDescent="0.2">
      <c r="B299" s="78" t="s">
        <v>924</v>
      </c>
      <c r="C299" s="29" t="s">
        <v>925</v>
      </c>
      <c r="D299" s="30" t="s">
        <v>927</v>
      </c>
      <c r="E299" s="31">
        <v>13974</v>
      </c>
      <c r="F299" s="32" t="s">
        <v>1185</v>
      </c>
      <c r="G299" s="31">
        <v>2970</v>
      </c>
      <c r="H299" s="33">
        <v>380</v>
      </c>
      <c r="I299" s="34">
        <v>0.12794612794612795</v>
      </c>
      <c r="J299" s="35" t="s">
        <v>28</v>
      </c>
    </row>
    <row r="300" spans="2:10" x14ac:dyDescent="0.2">
      <c r="B300" s="78" t="s">
        <v>928</v>
      </c>
      <c r="C300" s="29" t="s">
        <v>929</v>
      </c>
      <c r="D300" s="30" t="s">
        <v>490</v>
      </c>
      <c r="E300" s="31">
        <v>278831</v>
      </c>
      <c r="F300" s="32" t="s">
        <v>1186</v>
      </c>
      <c r="G300" s="31">
        <v>666</v>
      </c>
      <c r="H300" s="33">
        <v>8</v>
      </c>
      <c r="I300" s="34">
        <v>1.2012012012012012E-2</v>
      </c>
      <c r="J300" s="35" t="s">
        <v>28</v>
      </c>
    </row>
    <row r="301" spans="2:10" x14ac:dyDescent="0.2">
      <c r="B301" s="78" t="s">
        <v>931</v>
      </c>
      <c r="C301" s="29" t="s">
        <v>932</v>
      </c>
      <c r="D301" s="30" t="s">
        <v>82</v>
      </c>
      <c r="E301" s="31">
        <v>662614</v>
      </c>
      <c r="F301" s="32" t="s">
        <v>1186</v>
      </c>
      <c r="G301" s="31">
        <v>16251</v>
      </c>
      <c r="H301" s="33">
        <v>4687</v>
      </c>
      <c r="I301" s="34">
        <v>0.28841302073718539</v>
      </c>
      <c r="J301" s="35" t="s">
        <v>34</v>
      </c>
    </row>
    <row r="302" spans="2:10" x14ac:dyDescent="0.2">
      <c r="B302" s="78" t="s">
        <v>933</v>
      </c>
      <c r="C302" s="29" t="s">
        <v>934</v>
      </c>
      <c r="D302" s="30" t="s">
        <v>936</v>
      </c>
      <c r="E302" s="31">
        <v>75643</v>
      </c>
      <c r="F302" s="32" t="s">
        <v>1186</v>
      </c>
      <c r="G302" s="31">
        <v>1764</v>
      </c>
      <c r="H302" s="33">
        <v>57</v>
      </c>
      <c r="I302" s="34">
        <v>3.2312925170068028E-2</v>
      </c>
      <c r="J302" s="35" t="s">
        <v>28</v>
      </c>
    </row>
    <row r="303" spans="2:10" x14ac:dyDescent="0.2">
      <c r="B303" s="78" t="s">
        <v>937</v>
      </c>
      <c r="C303" s="29" t="s">
        <v>206</v>
      </c>
      <c r="D303" s="30" t="s">
        <v>939</v>
      </c>
      <c r="E303" s="31">
        <v>74171</v>
      </c>
      <c r="F303" s="32" t="s">
        <v>1186</v>
      </c>
      <c r="G303" s="31">
        <v>1443</v>
      </c>
      <c r="H303" s="33">
        <v>139</v>
      </c>
      <c r="I303" s="34">
        <v>9.6327096327096323E-2</v>
      </c>
      <c r="J303" s="35" t="s">
        <v>28</v>
      </c>
    </row>
    <row r="304" spans="2:10" x14ac:dyDescent="0.2">
      <c r="B304" s="78" t="s">
        <v>940</v>
      </c>
      <c r="C304" s="29" t="s">
        <v>941</v>
      </c>
      <c r="D304" s="30" t="s">
        <v>171</v>
      </c>
      <c r="E304" s="31">
        <v>800647</v>
      </c>
      <c r="F304" s="32" t="s">
        <v>1186</v>
      </c>
      <c r="G304" s="31">
        <v>20411</v>
      </c>
      <c r="H304" s="33">
        <v>10214</v>
      </c>
      <c r="I304" s="34">
        <v>0.50041644211454606</v>
      </c>
      <c r="J304" s="35" t="s">
        <v>34</v>
      </c>
    </row>
    <row r="305" spans="2:10" x14ac:dyDescent="0.2">
      <c r="B305" s="78" t="s">
        <v>943</v>
      </c>
      <c r="C305" s="29" t="s">
        <v>944</v>
      </c>
      <c r="D305" s="30" t="s">
        <v>68</v>
      </c>
      <c r="E305" s="31">
        <v>406220</v>
      </c>
      <c r="F305" s="32" t="s">
        <v>1186</v>
      </c>
      <c r="G305" s="31">
        <v>95878</v>
      </c>
      <c r="H305" s="105">
        <v>27944</v>
      </c>
      <c r="I305" s="34">
        <v>0.29145372243893281</v>
      </c>
      <c r="J305" s="35" t="s">
        <v>34</v>
      </c>
    </row>
    <row r="306" spans="2:10" x14ac:dyDescent="0.2">
      <c r="B306" s="78" t="s">
        <v>945</v>
      </c>
      <c r="C306" s="29" t="s">
        <v>946</v>
      </c>
      <c r="D306" s="30" t="s">
        <v>68</v>
      </c>
      <c r="E306" s="31">
        <v>406220</v>
      </c>
      <c r="F306" s="32" t="s">
        <v>1186</v>
      </c>
      <c r="G306" s="31">
        <v>50650</v>
      </c>
      <c r="H306" s="33">
        <v>19021</v>
      </c>
      <c r="I306" s="34">
        <v>0.37553800592300096</v>
      </c>
      <c r="J306" s="35" t="s">
        <v>34</v>
      </c>
    </row>
    <row r="307" spans="2:10" x14ac:dyDescent="0.2">
      <c r="B307" s="78" t="s">
        <v>947</v>
      </c>
      <c r="C307" s="29" t="s">
        <v>948</v>
      </c>
      <c r="D307" s="30" t="s">
        <v>251</v>
      </c>
      <c r="E307" s="31">
        <v>585375</v>
      </c>
      <c r="F307" s="32" t="s">
        <v>1186</v>
      </c>
      <c r="G307" s="31">
        <v>26310</v>
      </c>
      <c r="H307" s="33">
        <v>6253</v>
      </c>
      <c r="I307" s="34">
        <v>0.23766628658304828</v>
      </c>
      <c r="J307" s="35" t="s">
        <v>28</v>
      </c>
    </row>
    <row r="308" spans="2:10" x14ac:dyDescent="0.2">
      <c r="B308" s="78" t="s">
        <v>950</v>
      </c>
      <c r="C308" s="29" t="s">
        <v>951</v>
      </c>
      <c r="D308" s="30" t="s">
        <v>953</v>
      </c>
      <c r="E308" s="31">
        <v>22535</v>
      </c>
      <c r="F308" s="32" t="s">
        <v>1185</v>
      </c>
      <c r="G308" s="31">
        <v>5384</v>
      </c>
      <c r="H308" s="33">
        <v>858</v>
      </c>
      <c r="I308" s="34">
        <v>0.15936106983655274</v>
      </c>
      <c r="J308" s="35" t="s">
        <v>34</v>
      </c>
    </row>
    <row r="309" spans="2:10" x14ac:dyDescent="0.2">
      <c r="B309" s="78" t="s">
        <v>954</v>
      </c>
      <c r="C309" s="29" t="s">
        <v>955</v>
      </c>
      <c r="D309" s="30" t="s">
        <v>956</v>
      </c>
      <c r="E309" s="31">
        <v>41280</v>
      </c>
      <c r="F309" s="32" t="s">
        <v>1185</v>
      </c>
      <c r="G309" s="31">
        <v>4922</v>
      </c>
      <c r="H309" s="33">
        <v>491</v>
      </c>
      <c r="I309" s="34">
        <v>9.975619666802113E-2</v>
      </c>
      <c r="J309" s="35" t="s">
        <v>28</v>
      </c>
    </row>
    <row r="310" spans="2:10" x14ac:dyDescent="0.2">
      <c r="B310" s="78" t="s">
        <v>957</v>
      </c>
      <c r="C310" s="29" t="s">
        <v>958</v>
      </c>
      <c r="D310" s="30" t="s">
        <v>145</v>
      </c>
      <c r="E310" s="31">
        <v>310235</v>
      </c>
      <c r="F310" s="32" t="s">
        <v>1186</v>
      </c>
      <c r="G310" s="31">
        <v>13678</v>
      </c>
      <c r="H310" s="33">
        <v>3088</v>
      </c>
      <c r="I310" s="34">
        <v>0.22576400058488083</v>
      </c>
      <c r="J310" s="35" t="s">
        <v>28</v>
      </c>
    </row>
    <row r="311" spans="2:10" x14ac:dyDescent="0.2">
      <c r="B311" s="78" t="s">
        <v>960</v>
      </c>
      <c r="C311" s="29" t="s">
        <v>961</v>
      </c>
      <c r="D311" s="30" t="s">
        <v>532</v>
      </c>
      <c r="E311" s="31">
        <v>150934</v>
      </c>
      <c r="F311" s="32" t="s">
        <v>1186</v>
      </c>
      <c r="G311" s="31">
        <v>57698</v>
      </c>
      <c r="H311" s="33">
        <v>9374</v>
      </c>
      <c r="I311" s="34">
        <v>0.16246663662518632</v>
      </c>
      <c r="J311" s="35" t="s">
        <v>28</v>
      </c>
    </row>
    <row r="312" spans="2:10" x14ac:dyDescent="0.2">
      <c r="B312" s="78" t="s">
        <v>963</v>
      </c>
      <c r="C312" s="29" t="s">
        <v>964</v>
      </c>
      <c r="D312" s="30" t="s">
        <v>100</v>
      </c>
      <c r="E312" s="31">
        <v>782341</v>
      </c>
      <c r="F312" s="32" t="s">
        <v>1186</v>
      </c>
      <c r="G312" s="31">
        <v>47899</v>
      </c>
      <c r="H312" s="33">
        <v>3687</v>
      </c>
      <c r="I312" s="34">
        <v>7.6974467107872813E-2</v>
      </c>
      <c r="J312" s="35" t="s">
        <v>28</v>
      </c>
    </row>
    <row r="313" spans="2:10" x14ac:dyDescent="0.2">
      <c r="B313" s="78" t="s">
        <v>966</v>
      </c>
      <c r="C313" s="29" t="s">
        <v>967</v>
      </c>
      <c r="D313" s="30" t="s">
        <v>59</v>
      </c>
      <c r="E313" s="31">
        <v>2368139</v>
      </c>
      <c r="F313" s="32" t="s">
        <v>1186</v>
      </c>
      <c r="G313" s="31">
        <v>3223</v>
      </c>
      <c r="H313" s="33">
        <v>1393</v>
      </c>
      <c r="I313" s="34">
        <v>0.43220601923673596</v>
      </c>
      <c r="J313" s="35" t="s">
        <v>34</v>
      </c>
    </row>
    <row r="314" spans="2:10" x14ac:dyDescent="0.2">
      <c r="B314" s="78" t="s">
        <v>969</v>
      </c>
      <c r="C314" s="29" t="s">
        <v>970</v>
      </c>
      <c r="D314" s="30" t="s">
        <v>972</v>
      </c>
      <c r="E314" s="31">
        <v>7854</v>
      </c>
      <c r="F314" s="32" t="s">
        <v>1185</v>
      </c>
      <c r="G314" s="31">
        <v>484</v>
      </c>
      <c r="H314" s="33">
        <v>25</v>
      </c>
      <c r="I314" s="34">
        <v>5.1652892561983473E-2</v>
      </c>
      <c r="J314" s="35" t="s">
        <v>28</v>
      </c>
    </row>
    <row r="315" spans="2:10" x14ac:dyDescent="0.2">
      <c r="B315" s="78" t="s">
        <v>973</v>
      </c>
      <c r="C315" s="29" t="s">
        <v>974</v>
      </c>
      <c r="D315" s="30" t="s">
        <v>71</v>
      </c>
      <c r="E315" s="31">
        <v>1809034</v>
      </c>
      <c r="F315" s="32" t="s">
        <v>1186</v>
      </c>
      <c r="G315" s="31">
        <v>28289</v>
      </c>
      <c r="H315" s="33">
        <v>3166</v>
      </c>
      <c r="I315" s="34">
        <v>0.11191629255187528</v>
      </c>
      <c r="J315" s="35" t="s">
        <v>28</v>
      </c>
    </row>
    <row r="316" spans="2:10" x14ac:dyDescent="0.2">
      <c r="B316" s="78" t="s">
        <v>976</v>
      </c>
      <c r="C316" s="29" t="s">
        <v>977</v>
      </c>
      <c r="D316" s="30" t="s">
        <v>979</v>
      </c>
      <c r="E316" s="31">
        <v>8895</v>
      </c>
      <c r="F316" s="32" t="s">
        <v>1185</v>
      </c>
      <c r="G316" s="31">
        <v>1943</v>
      </c>
      <c r="H316" s="33">
        <v>420</v>
      </c>
      <c r="I316" s="34">
        <v>0.2161605764282038</v>
      </c>
      <c r="J316" s="35" t="s">
        <v>34</v>
      </c>
    </row>
    <row r="317" spans="2:10" x14ac:dyDescent="0.2">
      <c r="B317" s="78" t="s">
        <v>980</v>
      </c>
      <c r="C317" s="29" t="s">
        <v>981</v>
      </c>
      <c r="D317" s="30" t="s">
        <v>670</v>
      </c>
      <c r="E317" s="31">
        <v>121073</v>
      </c>
      <c r="F317" s="32" t="s">
        <v>1186</v>
      </c>
      <c r="G317" s="31">
        <v>103535</v>
      </c>
      <c r="H317" s="33">
        <v>13492</v>
      </c>
      <c r="I317" s="34">
        <v>0.13031342058241174</v>
      </c>
      <c r="J317" s="35" t="s">
        <v>28</v>
      </c>
    </row>
    <row r="318" spans="2:10" x14ac:dyDescent="0.2">
      <c r="B318" s="78" t="s">
        <v>982</v>
      </c>
      <c r="C318" s="29" t="s">
        <v>983</v>
      </c>
      <c r="D318" s="30" t="s">
        <v>985</v>
      </c>
      <c r="E318" s="31">
        <v>8283</v>
      </c>
      <c r="F318" s="32" t="s">
        <v>1185</v>
      </c>
      <c r="G318" s="31">
        <v>687</v>
      </c>
      <c r="H318" s="33">
        <v>77</v>
      </c>
      <c r="I318" s="34">
        <v>0.11208151382823872</v>
      </c>
      <c r="J318" s="35" t="s">
        <v>28</v>
      </c>
    </row>
    <row r="319" spans="2:10" x14ac:dyDescent="0.2">
      <c r="B319" s="78" t="s">
        <v>986</v>
      </c>
      <c r="C319" s="29" t="s">
        <v>987</v>
      </c>
      <c r="D319" s="30" t="s">
        <v>452</v>
      </c>
      <c r="E319" s="31">
        <v>194851</v>
      </c>
      <c r="F319" s="32" t="s">
        <v>1186</v>
      </c>
      <c r="G319" s="31">
        <v>38762</v>
      </c>
      <c r="H319" s="33">
        <v>6567</v>
      </c>
      <c r="I319" s="34">
        <v>0.16941850265724162</v>
      </c>
      <c r="J319" s="35" t="s">
        <v>28</v>
      </c>
    </row>
    <row r="320" spans="2:10" x14ac:dyDescent="0.2">
      <c r="B320" s="78" t="s">
        <v>988</v>
      </c>
      <c r="C320" s="29" t="s">
        <v>989</v>
      </c>
      <c r="D320" s="30" t="s">
        <v>82</v>
      </c>
      <c r="E320" s="31">
        <v>662614</v>
      </c>
      <c r="F320" s="32" t="s">
        <v>1186</v>
      </c>
      <c r="G320" s="31">
        <v>4358</v>
      </c>
      <c r="H320" s="33">
        <v>69</v>
      </c>
      <c r="I320" s="34">
        <v>1.5832950894905919E-2</v>
      </c>
      <c r="J320" s="35" t="s">
        <v>28</v>
      </c>
    </row>
    <row r="321" spans="2:10" x14ac:dyDescent="0.2">
      <c r="B321" s="78" t="s">
        <v>991</v>
      </c>
      <c r="C321" s="29" t="s">
        <v>992</v>
      </c>
      <c r="D321" s="30" t="s">
        <v>993</v>
      </c>
      <c r="E321" s="31">
        <v>33915</v>
      </c>
      <c r="F321" s="32" t="s">
        <v>1185</v>
      </c>
      <c r="G321" s="31">
        <v>2633</v>
      </c>
      <c r="H321" s="33">
        <v>170</v>
      </c>
      <c r="I321" s="34">
        <v>6.456513482719331E-2</v>
      </c>
      <c r="J321" s="35" t="s">
        <v>28</v>
      </c>
    </row>
    <row r="322" spans="2:10" x14ac:dyDescent="0.2">
      <c r="B322" s="78" t="s">
        <v>994</v>
      </c>
      <c r="C322" s="29" t="s">
        <v>995</v>
      </c>
      <c r="D322" s="30" t="s">
        <v>134</v>
      </c>
      <c r="E322" s="31">
        <v>1024266</v>
      </c>
      <c r="F322" s="32" t="s">
        <v>1186</v>
      </c>
      <c r="G322" s="31">
        <v>18866</v>
      </c>
      <c r="H322" s="33">
        <v>6657</v>
      </c>
      <c r="I322" s="34">
        <v>0.35285699141312415</v>
      </c>
      <c r="J322" s="35" t="s">
        <v>34</v>
      </c>
    </row>
    <row r="323" spans="2:10" x14ac:dyDescent="0.2">
      <c r="B323" s="78" t="s">
        <v>996</v>
      </c>
      <c r="C323" s="29" t="s">
        <v>997</v>
      </c>
      <c r="D323" s="30" t="s">
        <v>59</v>
      </c>
      <c r="E323" s="31">
        <v>2368139</v>
      </c>
      <c r="F323" s="32" t="s">
        <v>1186</v>
      </c>
      <c r="G323" s="31">
        <v>26775</v>
      </c>
      <c r="H323" s="33">
        <v>11764</v>
      </c>
      <c r="I323" s="34">
        <v>0.43936507936507935</v>
      </c>
      <c r="J323" s="35" t="s">
        <v>34</v>
      </c>
    </row>
    <row r="324" spans="2:10" x14ac:dyDescent="0.2">
      <c r="B324" s="78" t="s">
        <v>998</v>
      </c>
      <c r="C324" s="29" t="s">
        <v>999</v>
      </c>
      <c r="D324" s="30" t="s">
        <v>713</v>
      </c>
      <c r="E324" s="31">
        <v>131506</v>
      </c>
      <c r="F324" s="32" t="s">
        <v>1186</v>
      </c>
      <c r="G324" s="31">
        <v>22575</v>
      </c>
      <c r="H324" s="33">
        <v>9217</v>
      </c>
      <c r="I324" s="34">
        <v>0.40828349944629017</v>
      </c>
      <c r="J324" s="35" t="s">
        <v>34</v>
      </c>
    </row>
    <row r="325" spans="2:10" x14ac:dyDescent="0.2">
      <c r="B325" s="78" t="s">
        <v>1000</v>
      </c>
      <c r="C325" s="29" t="s">
        <v>1001</v>
      </c>
      <c r="D325" s="30" t="s">
        <v>42</v>
      </c>
      <c r="E325" s="31">
        <v>4092459</v>
      </c>
      <c r="F325" s="32" t="s">
        <v>1186</v>
      </c>
      <c r="G325" s="31">
        <v>36925</v>
      </c>
      <c r="H325" s="33">
        <v>2657</v>
      </c>
      <c r="I325" s="34">
        <v>7.1956668923493575E-2</v>
      </c>
      <c r="J325" s="35" t="s">
        <v>28</v>
      </c>
    </row>
    <row r="326" spans="2:10" x14ac:dyDescent="0.2">
      <c r="B326" s="78" t="s">
        <v>1003</v>
      </c>
      <c r="C326" s="29" t="s">
        <v>1004</v>
      </c>
      <c r="D326" s="30" t="s">
        <v>620</v>
      </c>
      <c r="E326" s="31">
        <v>136872</v>
      </c>
      <c r="F326" s="32" t="s">
        <v>1186</v>
      </c>
      <c r="G326" s="31">
        <v>15026</v>
      </c>
      <c r="H326" s="33">
        <v>4946</v>
      </c>
      <c r="I326" s="34">
        <v>0.32916278450685477</v>
      </c>
      <c r="J326" s="35" t="s">
        <v>34</v>
      </c>
    </row>
    <row r="327" spans="2:10" x14ac:dyDescent="0.2">
      <c r="B327" s="78" t="s">
        <v>1006</v>
      </c>
      <c r="C327" s="29" t="s">
        <v>1007</v>
      </c>
      <c r="D327" s="30" t="s">
        <v>1008</v>
      </c>
      <c r="E327" s="31">
        <v>9630</v>
      </c>
      <c r="F327" s="32" t="s">
        <v>1185</v>
      </c>
      <c r="G327" s="31">
        <v>1130</v>
      </c>
      <c r="H327" s="33">
        <v>54</v>
      </c>
      <c r="I327" s="34">
        <v>4.7787610619469026E-2</v>
      </c>
      <c r="J327" s="35" t="s">
        <v>28</v>
      </c>
    </row>
    <row r="328" spans="2:10" x14ac:dyDescent="0.2">
      <c r="B328" s="78" t="s">
        <v>1009</v>
      </c>
      <c r="C328" s="29" t="s">
        <v>1010</v>
      </c>
      <c r="D328" s="30" t="s">
        <v>42</v>
      </c>
      <c r="E328" s="31">
        <v>4092459</v>
      </c>
      <c r="F328" s="32" t="s">
        <v>1186</v>
      </c>
      <c r="G328" s="31">
        <v>26120</v>
      </c>
      <c r="H328" s="33">
        <v>4139</v>
      </c>
      <c r="I328" s="34">
        <v>0.15846094946401226</v>
      </c>
      <c r="J328" s="35" t="s">
        <v>28</v>
      </c>
    </row>
    <row r="329" spans="2:10" x14ac:dyDescent="0.2">
      <c r="B329" s="78" t="s">
        <v>1011</v>
      </c>
      <c r="C329" s="29" t="s">
        <v>1012</v>
      </c>
      <c r="D329" s="30" t="s">
        <v>71</v>
      </c>
      <c r="E329" s="31">
        <v>1809034</v>
      </c>
      <c r="F329" s="32" t="s">
        <v>1186</v>
      </c>
      <c r="G329" s="31">
        <v>21450</v>
      </c>
      <c r="H329" s="33">
        <v>5856</v>
      </c>
      <c r="I329" s="34">
        <v>0.27300699300699299</v>
      </c>
      <c r="J329" s="35" t="s">
        <v>28</v>
      </c>
    </row>
    <row r="330" spans="2:10" x14ac:dyDescent="0.2">
      <c r="B330" s="78" t="s">
        <v>1013</v>
      </c>
      <c r="C330" s="29" t="s">
        <v>1014</v>
      </c>
      <c r="D330" s="30" t="s">
        <v>1016</v>
      </c>
      <c r="E330" s="31">
        <v>108472</v>
      </c>
      <c r="F330" s="32" t="s">
        <v>1186</v>
      </c>
      <c r="G330" s="31">
        <v>24817</v>
      </c>
      <c r="H330" s="33">
        <v>2388</v>
      </c>
      <c r="I330" s="34">
        <v>9.6224362332272231E-2</v>
      </c>
      <c r="J330" s="35" t="s">
        <v>28</v>
      </c>
    </row>
    <row r="331" spans="2:10" x14ac:dyDescent="0.2">
      <c r="B331" s="78" t="s">
        <v>1017</v>
      </c>
      <c r="C331" s="29" t="s">
        <v>1018</v>
      </c>
      <c r="D331" s="30" t="s">
        <v>251</v>
      </c>
      <c r="E331" s="31">
        <v>585375</v>
      </c>
      <c r="F331" s="32" t="s">
        <v>1186</v>
      </c>
      <c r="G331" s="31">
        <v>23443</v>
      </c>
      <c r="H331" s="33">
        <v>7297</v>
      </c>
      <c r="I331" s="34">
        <v>0.31126562300046923</v>
      </c>
      <c r="J331" s="35" t="s">
        <v>34</v>
      </c>
    </row>
    <row r="332" spans="2:10" x14ac:dyDescent="0.2">
      <c r="B332" s="78" t="s">
        <v>1019</v>
      </c>
      <c r="C332" s="29" t="s">
        <v>1020</v>
      </c>
      <c r="D332" s="30" t="s">
        <v>74</v>
      </c>
      <c r="E332" s="31">
        <v>422679</v>
      </c>
      <c r="F332" s="32" t="s">
        <v>1186</v>
      </c>
      <c r="G332" s="31">
        <v>25209</v>
      </c>
      <c r="H332" s="33">
        <v>7859</v>
      </c>
      <c r="I332" s="34">
        <v>0.31175373874409934</v>
      </c>
      <c r="J332" s="35" t="s">
        <v>34</v>
      </c>
    </row>
    <row r="333" spans="2:10" x14ac:dyDescent="0.2">
      <c r="B333" s="78" t="s">
        <v>1021</v>
      </c>
      <c r="C333" s="29" t="s">
        <v>1022</v>
      </c>
      <c r="D333" s="30" t="s">
        <v>275</v>
      </c>
      <c r="E333" s="31">
        <v>18550</v>
      </c>
      <c r="F333" s="32" t="s">
        <v>1185</v>
      </c>
      <c r="G333" s="31">
        <v>2156</v>
      </c>
      <c r="H333" s="33">
        <v>108</v>
      </c>
      <c r="I333" s="34">
        <v>5.0092764378478663E-2</v>
      </c>
      <c r="J333" s="35" t="s">
        <v>28</v>
      </c>
    </row>
    <row r="334" spans="2:10" x14ac:dyDescent="0.2">
      <c r="B334" s="78" t="s">
        <v>1023</v>
      </c>
      <c r="C334" s="29" t="s">
        <v>1024</v>
      </c>
      <c r="D334" s="30" t="s">
        <v>42</v>
      </c>
      <c r="E334" s="31">
        <v>4092459</v>
      </c>
      <c r="F334" s="32" t="s">
        <v>1186</v>
      </c>
      <c r="G334" s="31">
        <v>45154</v>
      </c>
      <c r="H334" s="33">
        <v>20786</v>
      </c>
      <c r="I334" s="34">
        <v>0.46033573991230015</v>
      </c>
      <c r="J334" s="35" t="s">
        <v>34</v>
      </c>
    </row>
    <row r="335" spans="2:10" x14ac:dyDescent="0.2">
      <c r="B335" s="78" t="s">
        <v>1025</v>
      </c>
      <c r="C335" s="29" t="s">
        <v>1026</v>
      </c>
      <c r="D335" s="30" t="s">
        <v>51</v>
      </c>
      <c r="E335" s="31">
        <v>1714773</v>
      </c>
      <c r="F335" s="32" t="s">
        <v>1186</v>
      </c>
      <c r="G335" s="31">
        <v>52246</v>
      </c>
      <c r="H335" s="33">
        <v>24796</v>
      </c>
      <c r="I335" s="34">
        <v>0.47460092638670903</v>
      </c>
      <c r="J335" s="35" t="s">
        <v>34</v>
      </c>
    </row>
    <row r="336" spans="2:10" x14ac:dyDescent="0.2">
      <c r="B336" s="78" t="s">
        <v>1027</v>
      </c>
      <c r="C336" s="29" t="s">
        <v>1028</v>
      </c>
      <c r="D336" s="30" t="s">
        <v>104</v>
      </c>
      <c r="E336" s="31">
        <v>313166</v>
      </c>
      <c r="F336" s="32" t="s">
        <v>1186</v>
      </c>
      <c r="G336" s="31">
        <v>20110</v>
      </c>
      <c r="H336" s="33">
        <v>2660</v>
      </c>
      <c r="I336" s="34">
        <v>0.13227250124316262</v>
      </c>
      <c r="J336" s="35" t="s">
        <v>28</v>
      </c>
    </row>
    <row r="337" spans="2:10" x14ac:dyDescent="0.2">
      <c r="B337" s="78" t="s">
        <v>1029</v>
      </c>
      <c r="C337" s="29" t="s">
        <v>1030</v>
      </c>
      <c r="D337" s="30" t="s">
        <v>1032</v>
      </c>
      <c r="E337" s="31">
        <v>7165</v>
      </c>
      <c r="F337" s="32" t="s">
        <v>1185</v>
      </c>
      <c r="G337" s="31">
        <v>608</v>
      </c>
      <c r="H337" s="33">
        <v>50</v>
      </c>
      <c r="I337" s="34">
        <v>8.2236842105263164E-2</v>
      </c>
      <c r="J337" s="35" t="s">
        <v>28</v>
      </c>
    </row>
    <row r="338" spans="2:10" x14ac:dyDescent="0.2">
      <c r="B338" s="78" t="s">
        <v>1033</v>
      </c>
      <c r="C338" s="29" t="s">
        <v>1034</v>
      </c>
      <c r="D338" s="30" t="s">
        <v>71</v>
      </c>
      <c r="E338" s="31">
        <v>1809034</v>
      </c>
      <c r="F338" s="32" t="s">
        <v>1186</v>
      </c>
      <c r="G338" s="31">
        <v>18143</v>
      </c>
      <c r="H338" s="33">
        <v>3311</v>
      </c>
      <c r="I338" s="34">
        <v>0.18249462602656671</v>
      </c>
      <c r="J338" s="35" t="s">
        <v>28</v>
      </c>
    </row>
    <row r="339" spans="2:10" x14ac:dyDescent="0.2">
      <c r="B339" s="78" t="s">
        <v>1035</v>
      </c>
      <c r="C339" s="29" t="s">
        <v>1036</v>
      </c>
      <c r="D339" s="30" t="s">
        <v>208</v>
      </c>
      <c r="E339" s="31">
        <v>42750</v>
      </c>
      <c r="F339" s="32" t="s">
        <v>1185</v>
      </c>
      <c r="G339" s="31">
        <v>10468</v>
      </c>
      <c r="H339" s="33">
        <v>1350</v>
      </c>
      <c r="I339" s="34">
        <v>0.12896446312571647</v>
      </c>
      <c r="J339" s="35" t="s">
        <v>28</v>
      </c>
    </row>
    <row r="340" spans="2:10" x14ac:dyDescent="0.2">
      <c r="B340" s="78" t="s">
        <v>1038</v>
      </c>
      <c r="C340" s="29" t="s">
        <v>1039</v>
      </c>
      <c r="D340" s="30" t="s">
        <v>59</v>
      </c>
      <c r="E340" s="31">
        <v>2368139</v>
      </c>
      <c r="F340" s="32" t="s">
        <v>1186</v>
      </c>
      <c r="G340" s="31">
        <v>31116</v>
      </c>
      <c r="H340" s="33">
        <v>11033</v>
      </c>
      <c r="I340" s="34">
        <v>0.35457642370484638</v>
      </c>
      <c r="J340" s="35" t="s">
        <v>34</v>
      </c>
    </row>
    <row r="341" spans="2:10" x14ac:dyDescent="0.2">
      <c r="B341" s="78" t="s">
        <v>1041</v>
      </c>
      <c r="C341" s="29" t="s">
        <v>1042</v>
      </c>
      <c r="D341" s="30" t="s">
        <v>100</v>
      </c>
      <c r="E341" s="31">
        <v>782341</v>
      </c>
      <c r="F341" s="32" t="s">
        <v>1186</v>
      </c>
      <c r="G341" s="31">
        <v>18570</v>
      </c>
      <c r="H341" s="33">
        <v>3885</v>
      </c>
      <c r="I341" s="34">
        <v>0.20920840064620355</v>
      </c>
      <c r="J341" s="35" t="s">
        <v>28</v>
      </c>
    </row>
    <row r="342" spans="2:10" x14ac:dyDescent="0.2">
      <c r="B342" s="78" t="s">
        <v>1043</v>
      </c>
      <c r="C342" s="29" t="s">
        <v>1044</v>
      </c>
      <c r="D342" s="30" t="s">
        <v>42</v>
      </c>
      <c r="E342" s="31">
        <v>4092459</v>
      </c>
      <c r="F342" s="32" t="s">
        <v>1186</v>
      </c>
      <c r="G342" s="31">
        <v>36875</v>
      </c>
      <c r="H342" s="33">
        <v>16848</v>
      </c>
      <c r="I342" s="34">
        <v>0.45689491525423731</v>
      </c>
      <c r="J342" s="35" t="s">
        <v>34</v>
      </c>
    </row>
    <row r="343" spans="2:10" x14ac:dyDescent="0.2">
      <c r="B343" s="78" t="s">
        <v>1046</v>
      </c>
      <c r="C343" s="29" t="s">
        <v>1047</v>
      </c>
      <c r="D343" s="30" t="s">
        <v>1048</v>
      </c>
      <c r="E343" s="31">
        <v>20202</v>
      </c>
      <c r="F343" s="32" t="s">
        <v>1186</v>
      </c>
      <c r="G343" s="31">
        <v>389</v>
      </c>
      <c r="H343" s="33">
        <v>73</v>
      </c>
      <c r="I343" s="34">
        <v>0.18766066838046272</v>
      </c>
      <c r="J343" s="35" t="s">
        <v>28</v>
      </c>
    </row>
    <row r="344" spans="2:10" x14ac:dyDescent="0.2">
      <c r="B344" s="78" t="s">
        <v>1049</v>
      </c>
      <c r="C344" s="29" t="s">
        <v>1050</v>
      </c>
      <c r="D344" s="30" t="s">
        <v>1051</v>
      </c>
      <c r="E344" s="31">
        <v>35161</v>
      </c>
      <c r="F344" s="32" t="s">
        <v>1185</v>
      </c>
      <c r="G344" s="31">
        <v>17172</v>
      </c>
      <c r="H344" s="33">
        <v>2999</v>
      </c>
      <c r="I344" s="34">
        <v>0.17464477055672023</v>
      </c>
      <c r="J344" s="35" t="s">
        <v>34</v>
      </c>
    </row>
    <row r="345" spans="2:10" x14ac:dyDescent="0.2">
      <c r="B345" s="78" t="s">
        <v>1052</v>
      </c>
      <c r="C345" s="29" t="s">
        <v>1053</v>
      </c>
      <c r="D345" s="30" t="s">
        <v>171</v>
      </c>
      <c r="E345" s="31">
        <v>800647</v>
      </c>
      <c r="F345" s="32" t="s">
        <v>1186</v>
      </c>
      <c r="G345" s="31">
        <v>28532</v>
      </c>
      <c r="H345" s="33">
        <v>6011</v>
      </c>
      <c r="I345" s="34">
        <v>0.21067573251086499</v>
      </c>
      <c r="J345" s="35" t="s">
        <v>28</v>
      </c>
    </row>
    <row r="346" spans="2:10" x14ac:dyDescent="0.2">
      <c r="B346" s="78" t="s">
        <v>1055</v>
      </c>
      <c r="C346" s="29" t="s">
        <v>1056</v>
      </c>
      <c r="D346" s="30" t="s">
        <v>68</v>
      </c>
      <c r="E346" s="31">
        <v>406220</v>
      </c>
      <c r="F346" s="32" t="s">
        <v>1186</v>
      </c>
      <c r="G346" s="31">
        <v>15492</v>
      </c>
      <c r="H346" s="33">
        <v>7914</v>
      </c>
      <c r="I346" s="34">
        <v>0.51084430673896208</v>
      </c>
      <c r="J346" s="35" t="s">
        <v>34</v>
      </c>
    </row>
    <row r="347" spans="2:10" x14ac:dyDescent="0.2">
      <c r="B347" s="78" t="s">
        <v>1058</v>
      </c>
      <c r="C347" s="29" t="s">
        <v>1059</v>
      </c>
      <c r="D347" s="30" t="s">
        <v>1060</v>
      </c>
      <c r="E347" s="31">
        <v>19816</v>
      </c>
      <c r="F347" s="32" t="s">
        <v>1185</v>
      </c>
      <c r="G347" s="31">
        <v>1680</v>
      </c>
      <c r="H347" s="33">
        <v>194</v>
      </c>
      <c r="I347" s="34">
        <v>0.11547619047619048</v>
      </c>
      <c r="J347" s="35" t="s">
        <v>28</v>
      </c>
    </row>
    <row r="348" spans="2:10" x14ac:dyDescent="0.2">
      <c r="B348" s="78" t="s">
        <v>1061</v>
      </c>
      <c r="C348" s="29" t="s">
        <v>1062</v>
      </c>
      <c r="D348" s="30" t="s">
        <v>47</v>
      </c>
      <c r="E348" s="31">
        <v>455746</v>
      </c>
      <c r="F348" s="32" t="s">
        <v>1186</v>
      </c>
      <c r="G348" s="31">
        <v>71904</v>
      </c>
      <c r="H348" s="33">
        <v>3526</v>
      </c>
      <c r="I348" s="34">
        <v>4.9037605696484202E-2</v>
      </c>
      <c r="J348" s="35" t="s">
        <v>28</v>
      </c>
    </row>
    <row r="349" spans="2:10" x14ac:dyDescent="0.2">
      <c r="B349" s="78" t="s">
        <v>1063</v>
      </c>
      <c r="C349" s="29" t="s">
        <v>1064</v>
      </c>
      <c r="D349" s="30" t="s">
        <v>42</v>
      </c>
      <c r="E349" s="31">
        <v>4092459</v>
      </c>
      <c r="F349" s="32" t="s">
        <v>1186</v>
      </c>
      <c r="G349" s="31">
        <v>55161</v>
      </c>
      <c r="H349" s="33">
        <v>8182</v>
      </c>
      <c r="I349" s="34">
        <v>0.14832943565200052</v>
      </c>
      <c r="J349" s="35" t="s">
        <v>28</v>
      </c>
    </row>
    <row r="350" spans="2:10" x14ac:dyDescent="0.2">
      <c r="B350" s="78" t="s">
        <v>1065</v>
      </c>
      <c r="C350" s="29" t="s">
        <v>1066</v>
      </c>
      <c r="D350" s="30" t="s">
        <v>42</v>
      </c>
      <c r="E350" s="31">
        <v>4092459</v>
      </c>
      <c r="F350" s="32" t="s">
        <v>1186</v>
      </c>
      <c r="G350" s="31">
        <v>20115</v>
      </c>
      <c r="H350" s="33">
        <v>3005</v>
      </c>
      <c r="I350" s="34">
        <v>0.14939100173999503</v>
      </c>
      <c r="J350" s="35" t="s">
        <v>28</v>
      </c>
    </row>
    <row r="351" spans="2:10" x14ac:dyDescent="0.2">
      <c r="B351" s="78" t="s">
        <v>1067</v>
      </c>
      <c r="C351" s="29" t="s">
        <v>1068</v>
      </c>
      <c r="D351" s="30" t="s">
        <v>1069</v>
      </c>
      <c r="E351" s="31">
        <v>44911</v>
      </c>
      <c r="F351" s="32" t="s">
        <v>1186</v>
      </c>
      <c r="G351" s="31">
        <v>7541</v>
      </c>
      <c r="H351" s="33">
        <v>1089</v>
      </c>
      <c r="I351" s="34">
        <v>0.14441055562922689</v>
      </c>
      <c r="J351" s="35" t="s">
        <v>28</v>
      </c>
    </row>
    <row r="352" spans="2:10" x14ac:dyDescent="0.2">
      <c r="B352" s="78" t="s">
        <v>1070</v>
      </c>
      <c r="C352" s="29" t="s">
        <v>1071</v>
      </c>
      <c r="D352" s="30" t="s">
        <v>1072</v>
      </c>
      <c r="E352" s="31">
        <v>116927</v>
      </c>
      <c r="F352" s="32" t="s">
        <v>1186</v>
      </c>
      <c r="G352" s="31">
        <v>23416</v>
      </c>
      <c r="H352" s="33">
        <v>3357</v>
      </c>
      <c r="I352" s="34">
        <v>0.14336351212845919</v>
      </c>
      <c r="J352" s="35" t="s">
        <v>28</v>
      </c>
    </row>
    <row r="353" spans="2:10" x14ac:dyDescent="0.2">
      <c r="B353" s="78" t="s">
        <v>1073</v>
      </c>
      <c r="C353" s="29" t="s">
        <v>1074</v>
      </c>
      <c r="D353" s="30" t="s">
        <v>1076</v>
      </c>
      <c r="E353" s="31">
        <v>53330</v>
      </c>
      <c r="F353" s="32" t="s">
        <v>1186</v>
      </c>
      <c r="G353" s="31">
        <v>5511</v>
      </c>
      <c r="H353" s="33">
        <v>1083</v>
      </c>
      <c r="I353" s="34">
        <v>0.19651605879150788</v>
      </c>
      <c r="J353" s="35" t="s">
        <v>28</v>
      </c>
    </row>
    <row r="354" spans="2:10" x14ac:dyDescent="0.2">
      <c r="B354" s="78" t="s">
        <v>1077</v>
      </c>
      <c r="C354" s="29" t="s">
        <v>1078</v>
      </c>
      <c r="D354" s="30" t="s">
        <v>559</v>
      </c>
      <c r="E354" s="31">
        <v>50845</v>
      </c>
      <c r="F354" s="32" t="s">
        <v>1185</v>
      </c>
      <c r="G354" s="31">
        <v>7025</v>
      </c>
      <c r="H354" s="33">
        <v>1705</v>
      </c>
      <c r="I354" s="34">
        <v>0.24270462633451959</v>
      </c>
      <c r="J354" s="35" t="s">
        <v>34</v>
      </c>
    </row>
    <row r="355" spans="2:10" x14ac:dyDescent="0.2">
      <c r="B355" s="78" t="s">
        <v>1080</v>
      </c>
      <c r="C355" s="29" t="s">
        <v>1081</v>
      </c>
      <c r="D355" s="30" t="s">
        <v>1083</v>
      </c>
      <c r="E355" s="31">
        <v>78532</v>
      </c>
      <c r="F355" s="32" t="s">
        <v>1185</v>
      </c>
      <c r="G355" s="31">
        <v>20041</v>
      </c>
      <c r="H355" s="33">
        <v>4324</v>
      </c>
      <c r="I355" s="34">
        <v>0.21575769672172046</v>
      </c>
      <c r="J355" s="35" t="s">
        <v>34</v>
      </c>
    </row>
    <row r="356" spans="2:10" x14ac:dyDescent="0.2">
      <c r="B356" s="78" t="s">
        <v>1084</v>
      </c>
      <c r="C356" s="29" t="s">
        <v>1085</v>
      </c>
      <c r="D356" s="30" t="s">
        <v>1087</v>
      </c>
      <c r="E356" s="31">
        <v>23796</v>
      </c>
      <c r="F356" s="32" t="s">
        <v>1185</v>
      </c>
      <c r="G356" s="31">
        <v>2617</v>
      </c>
      <c r="H356" s="33">
        <v>302</v>
      </c>
      <c r="I356" s="34">
        <v>0.11539931218952999</v>
      </c>
      <c r="J356" s="35" t="s">
        <v>28</v>
      </c>
    </row>
    <row r="357" spans="2:10" x14ac:dyDescent="0.2">
      <c r="B357" s="78" t="s">
        <v>1088</v>
      </c>
      <c r="C357" s="29" t="s">
        <v>1089</v>
      </c>
      <c r="D357" s="30" t="s">
        <v>100</v>
      </c>
      <c r="E357" s="31">
        <v>782341</v>
      </c>
      <c r="F357" s="32" t="s">
        <v>1186</v>
      </c>
      <c r="G357" s="31">
        <v>18508</v>
      </c>
      <c r="H357" s="33">
        <v>1406</v>
      </c>
      <c r="I357" s="34">
        <v>7.5967149340825588E-2</v>
      </c>
      <c r="J357" s="35" t="s">
        <v>28</v>
      </c>
    </row>
    <row r="358" spans="2:10" x14ac:dyDescent="0.2">
      <c r="B358" s="78" t="s">
        <v>1090</v>
      </c>
      <c r="C358" s="29" t="s">
        <v>1091</v>
      </c>
      <c r="D358" s="30" t="s">
        <v>167</v>
      </c>
      <c r="E358" s="31">
        <v>209714</v>
      </c>
      <c r="F358" s="32" t="s">
        <v>1186</v>
      </c>
      <c r="G358" s="31">
        <v>112828</v>
      </c>
      <c r="H358" s="33">
        <v>15550</v>
      </c>
      <c r="I358" s="34">
        <v>0.13782039919169001</v>
      </c>
      <c r="J358" s="35" t="s">
        <v>28</v>
      </c>
    </row>
    <row r="359" spans="2:10" x14ac:dyDescent="0.2">
      <c r="B359" s="78" t="s">
        <v>1093</v>
      </c>
      <c r="C359" s="29" t="s">
        <v>1094</v>
      </c>
      <c r="D359" s="30" t="s">
        <v>145</v>
      </c>
      <c r="E359" s="31">
        <v>310235</v>
      </c>
      <c r="F359" s="32" t="s">
        <v>1186</v>
      </c>
      <c r="G359" s="31">
        <v>6415</v>
      </c>
      <c r="H359" s="33">
        <v>987</v>
      </c>
      <c r="I359" s="34">
        <v>0.15385814497272018</v>
      </c>
      <c r="J359" s="35" t="s">
        <v>28</v>
      </c>
    </row>
    <row r="360" spans="2:10" x14ac:dyDescent="0.2">
      <c r="B360" s="78" t="s">
        <v>1096</v>
      </c>
      <c r="C360" s="29" t="s">
        <v>1097</v>
      </c>
      <c r="D360" s="30" t="s">
        <v>1099</v>
      </c>
      <c r="E360" s="31">
        <v>12401</v>
      </c>
      <c r="F360" s="32" t="s">
        <v>1185</v>
      </c>
      <c r="G360" s="31">
        <v>3410</v>
      </c>
      <c r="H360" s="33">
        <v>422</v>
      </c>
      <c r="I360" s="34">
        <v>0.12375366568914956</v>
      </c>
      <c r="J360" s="35" t="s">
        <v>28</v>
      </c>
    </row>
    <row r="361" spans="2:10" x14ac:dyDescent="0.2">
      <c r="B361" s="78" t="s">
        <v>1100</v>
      </c>
      <c r="C361" s="29" t="s">
        <v>1101</v>
      </c>
      <c r="D361" s="30" t="s">
        <v>472</v>
      </c>
      <c r="E361" s="31">
        <v>41964</v>
      </c>
      <c r="F361" s="32" t="s">
        <v>1185</v>
      </c>
      <c r="G361" s="31">
        <v>3427</v>
      </c>
      <c r="H361" s="33">
        <v>492</v>
      </c>
      <c r="I361" s="34">
        <v>0.14356580099212138</v>
      </c>
      <c r="J361" s="35" t="s">
        <v>28</v>
      </c>
    </row>
    <row r="362" spans="2:10" x14ac:dyDescent="0.2">
      <c r="B362" s="78" t="s">
        <v>1103</v>
      </c>
      <c r="C362" s="29" t="s">
        <v>1104</v>
      </c>
      <c r="D362" s="30" t="s">
        <v>167</v>
      </c>
      <c r="E362" s="31">
        <v>209714</v>
      </c>
      <c r="F362" s="32" t="s">
        <v>1186</v>
      </c>
      <c r="G362" s="31">
        <v>8155</v>
      </c>
      <c r="H362" s="33">
        <v>821</v>
      </c>
      <c r="I362" s="34">
        <v>0.10067443286327407</v>
      </c>
      <c r="J362" s="35" t="s">
        <v>28</v>
      </c>
    </row>
    <row r="363" spans="2:10" x14ac:dyDescent="0.2">
      <c r="B363" s="78" t="s">
        <v>1106</v>
      </c>
      <c r="C363" s="29" t="s">
        <v>1107</v>
      </c>
      <c r="D363" s="30" t="s">
        <v>167</v>
      </c>
      <c r="E363" s="31">
        <v>209714</v>
      </c>
      <c r="F363" s="32" t="s">
        <v>1186</v>
      </c>
      <c r="G363" s="31">
        <v>11955</v>
      </c>
      <c r="H363" s="33">
        <v>305</v>
      </c>
      <c r="I363" s="34">
        <v>2.5512337933918862E-2</v>
      </c>
      <c r="J363" s="35" t="s">
        <v>28</v>
      </c>
    </row>
    <row r="364" spans="2:10" x14ac:dyDescent="0.2">
      <c r="B364" s="78" t="s">
        <v>1109</v>
      </c>
      <c r="C364" s="29" t="s">
        <v>1110</v>
      </c>
      <c r="D364" s="30" t="s">
        <v>47</v>
      </c>
      <c r="E364" s="31">
        <v>455746</v>
      </c>
      <c r="F364" s="32" t="s">
        <v>1186</v>
      </c>
      <c r="G364" s="31">
        <v>24508</v>
      </c>
      <c r="H364" s="33">
        <v>7266</v>
      </c>
      <c r="I364" s="34">
        <v>0.29647462053207119</v>
      </c>
      <c r="J364" s="35" t="s">
        <v>34</v>
      </c>
    </row>
    <row r="365" spans="2:10" x14ac:dyDescent="0.2">
      <c r="B365" s="78" t="s">
        <v>1111</v>
      </c>
      <c r="C365" s="29" t="s">
        <v>1112</v>
      </c>
      <c r="D365" s="30" t="s">
        <v>59</v>
      </c>
      <c r="E365" s="31">
        <v>2368139</v>
      </c>
      <c r="F365" s="32" t="s">
        <v>1186</v>
      </c>
      <c r="G365" s="31">
        <v>22853</v>
      </c>
      <c r="H365" s="33">
        <v>7169</v>
      </c>
      <c r="I365" s="34">
        <v>0.31370060823524265</v>
      </c>
      <c r="J365" s="35" t="s">
        <v>34</v>
      </c>
    </row>
    <row r="366" spans="2:10" x14ac:dyDescent="0.2">
      <c r="B366" s="78" t="s">
        <v>1114</v>
      </c>
      <c r="C366" s="29" t="s">
        <v>1115</v>
      </c>
      <c r="D366" s="30" t="s">
        <v>1117</v>
      </c>
      <c r="E366" s="31">
        <v>23732</v>
      </c>
      <c r="F366" s="32" t="s">
        <v>1185</v>
      </c>
      <c r="G366" s="31">
        <v>710</v>
      </c>
      <c r="H366" s="33">
        <v>43</v>
      </c>
      <c r="I366" s="34">
        <v>6.0563380281690143E-2</v>
      </c>
      <c r="J366" s="35" t="s">
        <v>28</v>
      </c>
    </row>
    <row r="367" spans="2:10" x14ac:dyDescent="0.2">
      <c r="B367" s="78" t="s">
        <v>1118</v>
      </c>
      <c r="C367" s="29" t="s">
        <v>1119</v>
      </c>
      <c r="D367" s="30" t="s">
        <v>134</v>
      </c>
      <c r="E367" s="31">
        <v>1024266</v>
      </c>
      <c r="F367" s="32" t="s">
        <v>1186</v>
      </c>
      <c r="G367" s="31">
        <v>4762</v>
      </c>
      <c r="H367" s="33">
        <v>229</v>
      </c>
      <c r="I367" s="34">
        <v>4.8089038219235616E-2</v>
      </c>
      <c r="J367" s="35" t="s">
        <v>28</v>
      </c>
    </row>
    <row r="368" spans="2:10" x14ac:dyDescent="0.2">
      <c r="B368" s="78" t="s">
        <v>1121</v>
      </c>
      <c r="C368" s="29" t="s">
        <v>1122</v>
      </c>
      <c r="D368" s="30" t="s">
        <v>376</v>
      </c>
      <c r="E368" s="31">
        <v>38437</v>
      </c>
      <c r="F368" s="32" t="s">
        <v>1185</v>
      </c>
      <c r="G368" s="31">
        <v>7804</v>
      </c>
      <c r="H368" s="33">
        <v>1149</v>
      </c>
      <c r="I368" s="34">
        <v>0.14723218862121989</v>
      </c>
      <c r="J368" s="35" t="s">
        <v>28</v>
      </c>
    </row>
    <row r="369" spans="2:10" x14ac:dyDescent="0.2">
      <c r="B369" s="78" t="s">
        <v>1124</v>
      </c>
      <c r="C369" s="29" t="s">
        <v>1125</v>
      </c>
      <c r="D369" s="30" t="s">
        <v>1127</v>
      </c>
      <c r="E369" s="31">
        <v>18212</v>
      </c>
      <c r="F369" s="32" t="s">
        <v>1185</v>
      </c>
      <c r="G369" s="31">
        <v>1599</v>
      </c>
      <c r="H369" s="33">
        <v>397</v>
      </c>
      <c r="I369" s="34">
        <v>0.24828017510944339</v>
      </c>
      <c r="J369" s="35" t="s">
        <v>34</v>
      </c>
    </row>
    <row r="370" spans="2:10" x14ac:dyDescent="0.2">
      <c r="B370" s="78" t="s">
        <v>1128</v>
      </c>
      <c r="C370" s="29" t="s">
        <v>1129</v>
      </c>
      <c r="D370" s="30" t="s">
        <v>1131</v>
      </c>
      <c r="E370" s="31">
        <v>7110</v>
      </c>
      <c r="F370" s="32" t="s">
        <v>1185</v>
      </c>
      <c r="G370" s="31">
        <v>489</v>
      </c>
      <c r="H370" s="33">
        <v>34</v>
      </c>
      <c r="I370" s="34">
        <v>6.9529652351738247E-2</v>
      </c>
      <c r="J370" s="35" t="s">
        <v>28</v>
      </c>
    </row>
    <row r="371" spans="2:10" x14ac:dyDescent="0.2">
      <c r="B371" s="28" t="s">
        <v>1132</v>
      </c>
      <c r="C371" s="29" t="s">
        <v>1133</v>
      </c>
      <c r="D371" s="30" t="s">
        <v>689</v>
      </c>
      <c r="E371" s="31">
        <v>35012</v>
      </c>
      <c r="F371" s="32" t="s">
        <v>1185</v>
      </c>
      <c r="G371" s="31">
        <v>9526</v>
      </c>
      <c r="H371" s="33">
        <v>1741</v>
      </c>
      <c r="I371" s="34">
        <v>0.18276296451816082</v>
      </c>
      <c r="J371" s="35" t="s">
        <v>34</v>
      </c>
    </row>
    <row r="372" spans="2:10" x14ac:dyDescent="0.2">
      <c r="B372" s="78" t="s">
        <v>1134</v>
      </c>
      <c r="C372" s="29" t="s">
        <v>1135</v>
      </c>
      <c r="D372" s="30" t="s">
        <v>71</v>
      </c>
      <c r="E372" s="31">
        <v>1809034</v>
      </c>
      <c r="F372" s="32" t="s">
        <v>1186</v>
      </c>
      <c r="G372" s="31">
        <v>19668</v>
      </c>
      <c r="H372" s="33">
        <v>9309</v>
      </c>
      <c r="I372" s="34">
        <v>0.47330689444783403</v>
      </c>
      <c r="J372" s="35" t="s">
        <v>34</v>
      </c>
    </row>
    <row r="373" spans="2:10" x14ac:dyDescent="0.2">
      <c r="B373" s="78" t="s">
        <v>1136</v>
      </c>
      <c r="C373" s="29" t="s">
        <v>1119</v>
      </c>
      <c r="D373" s="30" t="s">
        <v>773</v>
      </c>
      <c r="E373" s="31">
        <v>157107</v>
      </c>
      <c r="F373" s="32" t="s">
        <v>1186</v>
      </c>
      <c r="G373" s="31">
        <v>1653</v>
      </c>
      <c r="H373" s="33">
        <v>108</v>
      </c>
      <c r="I373" s="34">
        <v>6.5335753176043551E-2</v>
      </c>
      <c r="J373" s="35" t="s">
        <v>28</v>
      </c>
    </row>
    <row r="374" spans="2:10" x14ac:dyDescent="0.2">
      <c r="B374" s="78" t="s">
        <v>1138</v>
      </c>
      <c r="C374" s="29" t="s">
        <v>1139</v>
      </c>
      <c r="D374" s="30" t="s">
        <v>59</v>
      </c>
      <c r="E374" s="31">
        <v>2368139</v>
      </c>
      <c r="F374" s="32" t="s">
        <v>1186</v>
      </c>
      <c r="G374" s="31">
        <v>20092</v>
      </c>
      <c r="H374" s="33">
        <v>7575</v>
      </c>
      <c r="I374" s="34">
        <v>0.37701572765279712</v>
      </c>
      <c r="J374" s="35" t="s">
        <v>34</v>
      </c>
    </row>
    <row r="375" spans="2:10" x14ac:dyDescent="0.2">
      <c r="B375" s="37" t="s">
        <v>1141</v>
      </c>
      <c r="C375" s="29" t="s">
        <v>1142</v>
      </c>
      <c r="D375" s="30" t="s">
        <v>490</v>
      </c>
      <c r="E375" s="31">
        <v>278831</v>
      </c>
      <c r="F375" s="32" t="s">
        <v>1186</v>
      </c>
      <c r="G375" s="31">
        <v>110367</v>
      </c>
      <c r="H375" s="33">
        <v>12632</v>
      </c>
      <c r="I375" s="34">
        <v>0.11445450179854486</v>
      </c>
      <c r="J375" s="35" t="s">
        <v>28</v>
      </c>
    </row>
    <row r="376" spans="2:10" x14ac:dyDescent="0.2">
      <c r="B376" s="37" t="s">
        <v>1143</v>
      </c>
      <c r="C376" s="29" t="s">
        <v>1119</v>
      </c>
      <c r="D376" s="30" t="s">
        <v>134</v>
      </c>
      <c r="E376" s="31">
        <v>1024266</v>
      </c>
      <c r="F376" s="32" t="s">
        <v>1186</v>
      </c>
      <c r="G376" s="31">
        <v>2306</v>
      </c>
      <c r="H376" s="33">
        <v>70</v>
      </c>
      <c r="I376" s="34">
        <v>3.0355594102341718E-2</v>
      </c>
      <c r="J376" s="35" t="s">
        <v>28</v>
      </c>
    </row>
    <row r="377" spans="2:10" x14ac:dyDescent="0.2">
      <c r="B377" s="37" t="s">
        <v>1145</v>
      </c>
      <c r="C377" s="29" t="s">
        <v>1146</v>
      </c>
      <c r="D377" s="30" t="s">
        <v>1148</v>
      </c>
      <c r="E377" s="31">
        <v>67861</v>
      </c>
      <c r="F377" s="32" t="s">
        <v>1185</v>
      </c>
      <c r="G377" s="31">
        <v>21589</v>
      </c>
      <c r="H377" s="33">
        <v>2671</v>
      </c>
      <c r="I377" s="34">
        <v>0.12372041317337533</v>
      </c>
      <c r="J377" s="35" t="s">
        <v>28</v>
      </c>
    </row>
    <row r="378" spans="2:10" x14ac:dyDescent="0.2">
      <c r="B378" s="37" t="s">
        <v>1149</v>
      </c>
      <c r="C378" s="29" t="s">
        <v>1150</v>
      </c>
      <c r="D378" s="30" t="s">
        <v>82</v>
      </c>
      <c r="E378" s="31">
        <v>662614</v>
      </c>
      <c r="F378" s="32" t="s">
        <v>1186</v>
      </c>
      <c r="G378" s="31">
        <v>18884</v>
      </c>
      <c r="H378" s="33">
        <v>1260</v>
      </c>
      <c r="I378" s="34">
        <v>6.6723151874602843E-2</v>
      </c>
      <c r="J378" s="35" t="s">
        <v>28</v>
      </c>
    </row>
    <row r="379" spans="2:10" x14ac:dyDescent="0.2">
      <c r="B379" s="37" t="s">
        <v>1152</v>
      </c>
      <c r="C379" s="29" t="s">
        <v>1153</v>
      </c>
      <c r="D379" s="30" t="s">
        <v>100</v>
      </c>
      <c r="E379" s="31">
        <v>782341</v>
      </c>
      <c r="F379" s="32" t="s">
        <v>1186</v>
      </c>
      <c r="G379" s="31">
        <v>17882</v>
      </c>
      <c r="H379" s="33">
        <v>843</v>
      </c>
      <c r="I379" s="34">
        <v>4.7142377810088357E-2</v>
      </c>
      <c r="J379" s="35" t="s">
        <v>28</v>
      </c>
    </row>
    <row r="380" spans="2:10" x14ac:dyDescent="0.2">
      <c r="B380" s="37" t="s">
        <v>1154</v>
      </c>
      <c r="C380" s="29" t="s">
        <v>206</v>
      </c>
      <c r="D380" s="30" t="s">
        <v>939</v>
      </c>
      <c r="E380" s="31">
        <v>74171</v>
      </c>
      <c r="F380" s="32" t="s">
        <v>1186</v>
      </c>
      <c r="G380" s="31">
        <v>691</v>
      </c>
      <c r="H380" s="33">
        <v>47</v>
      </c>
      <c r="I380" s="34">
        <v>6.8017366136034735E-2</v>
      </c>
      <c r="J380" s="35" t="s">
        <v>28</v>
      </c>
    </row>
    <row r="381" spans="2:10" x14ac:dyDescent="0.2">
      <c r="B381" s="37" t="s">
        <v>1156</v>
      </c>
      <c r="C381" s="29" t="s">
        <v>49</v>
      </c>
      <c r="D381" s="30" t="s">
        <v>773</v>
      </c>
      <c r="E381" s="31">
        <v>157107</v>
      </c>
      <c r="F381" s="32" t="s">
        <v>1186</v>
      </c>
      <c r="G381" s="31">
        <v>8227</v>
      </c>
      <c r="H381" s="33">
        <v>3766</v>
      </c>
      <c r="I381" s="34">
        <v>0.45776103075240065</v>
      </c>
      <c r="J381" s="35" t="s">
        <v>34</v>
      </c>
    </row>
    <row r="382" spans="2:10" x14ac:dyDescent="0.2">
      <c r="B382" s="78" t="s">
        <v>1158</v>
      </c>
      <c r="C382" s="29" t="s">
        <v>1159</v>
      </c>
      <c r="D382" s="30" t="s">
        <v>1160</v>
      </c>
      <c r="E382" s="31">
        <v>38106</v>
      </c>
      <c r="F382" s="32" t="s">
        <v>1185</v>
      </c>
      <c r="G382" s="31">
        <v>13219</v>
      </c>
      <c r="H382" s="33">
        <v>2206</v>
      </c>
      <c r="I382" s="34">
        <v>0.16688100461456995</v>
      </c>
      <c r="J382" s="35" t="s">
        <v>34</v>
      </c>
    </row>
    <row r="383" spans="2:10" x14ac:dyDescent="0.2">
      <c r="B383" s="78" t="s">
        <v>1161</v>
      </c>
      <c r="C383" s="29" t="s">
        <v>1162</v>
      </c>
      <c r="D383" s="30" t="s">
        <v>145</v>
      </c>
      <c r="E383" s="31">
        <v>310235</v>
      </c>
      <c r="F383" s="32" t="s">
        <v>1186</v>
      </c>
      <c r="G383" s="31">
        <v>16790</v>
      </c>
      <c r="H383" s="33">
        <v>375</v>
      </c>
      <c r="I383" s="34">
        <v>2.2334723049434187E-2</v>
      </c>
      <c r="J383" s="35" t="s">
        <v>28</v>
      </c>
    </row>
    <row r="384" spans="2:10" x14ac:dyDescent="0.2">
      <c r="B384" s="78" t="s">
        <v>1164</v>
      </c>
      <c r="C384" s="29" t="s">
        <v>436</v>
      </c>
      <c r="D384" s="30" t="s">
        <v>424</v>
      </c>
      <c r="E384" s="31">
        <v>149610</v>
      </c>
      <c r="F384" s="32" t="s">
        <v>1186</v>
      </c>
      <c r="G384" s="31">
        <v>975</v>
      </c>
      <c r="H384" s="33">
        <v>26</v>
      </c>
      <c r="I384" s="34">
        <v>2.6666666666666668E-2</v>
      </c>
      <c r="J384" s="35" t="s">
        <v>28</v>
      </c>
    </row>
    <row r="385" spans="2:10" x14ac:dyDescent="0.2">
      <c r="B385" s="78" t="s">
        <v>1166</v>
      </c>
      <c r="C385" s="29" t="s">
        <v>1167</v>
      </c>
      <c r="D385" s="30" t="s">
        <v>51</v>
      </c>
      <c r="E385" s="31">
        <v>1714773</v>
      </c>
      <c r="F385" s="32" t="s">
        <v>1186</v>
      </c>
      <c r="G385" s="31">
        <v>10282</v>
      </c>
      <c r="H385" s="33">
        <v>16</v>
      </c>
      <c r="I385" s="34">
        <v>1.5561174868702586E-3</v>
      </c>
      <c r="J385" s="35" t="s">
        <v>28</v>
      </c>
    </row>
    <row r="386" spans="2:10" x14ac:dyDescent="0.2">
      <c r="B386" s="78" t="s">
        <v>1169</v>
      </c>
      <c r="C386" s="29" t="s">
        <v>961</v>
      </c>
      <c r="D386" s="30" t="s">
        <v>532</v>
      </c>
      <c r="E386" s="31">
        <v>150934</v>
      </c>
      <c r="F386" s="32" t="s">
        <v>1186</v>
      </c>
      <c r="G386" s="31">
        <v>5828</v>
      </c>
      <c r="H386" s="33">
        <v>2</v>
      </c>
      <c r="I386" s="34">
        <v>3.4317089910775565E-4</v>
      </c>
      <c r="J386" s="35" t="s">
        <v>28</v>
      </c>
    </row>
    <row r="387" spans="2:10" x14ac:dyDescent="0.2">
      <c r="B387" s="78" t="s">
        <v>1171</v>
      </c>
      <c r="C387" s="29" t="s">
        <v>436</v>
      </c>
      <c r="D387" s="30" t="s">
        <v>71</v>
      </c>
      <c r="E387" s="31">
        <v>1809034</v>
      </c>
      <c r="F387" s="32" t="s">
        <v>1186</v>
      </c>
      <c r="G387" s="31">
        <v>1945</v>
      </c>
      <c r="H387" s="33">
        <v>0</v>
      </c>
      <c r="I387" s="34">
        <v>0</v>
      </c>
      <c r="J387" s="35" t="s">
        <v>28</v>
      </c>
    </row>
    <row r="388" spans="2:10" x14ac:dyDescent="0.2">
      <c r="B388" s="78" t="s">
        <v>1173</v>
      </c>
      <c r="C388" s="29" t="s">
        <v>1174</v>
      </c>
      <c r="D388" s="30" t="s">
        <v>403</v>
      </c>
      <c r="E388" s="31">
        <v>5410</v>
      </c>
      <c r="F388" s="32" t="s">
        <v>1185</v>
      </c>
      <c r="G388" s="31">
        <v>312</v>
      </c>
      <c r="H388" s="33">
        <v>0</v>
      </c>
      <c r="I388" s="34">
        <v>0</v>
      </c>
      <c r="J388" s="35" t="s">
        <v>28</v>
      </c>
    </row>
  </sheetData>
  <autoFilter ref="B5:K388" xr:uid="{E27950E0-DC8D-4F60-81CB-FDC44B116788}"/>
  <mergeCells count="3">
    <mergeCell ref="F1:I1"/>
    <mergeCell ref="F2:I2"/>
    <mergeCell ref="F3:I3"/>
  </mergeCells>
  <conditionalFormatting sqref="B374:B381">
    <cfRule type="duplicateValues" dxfId="14" priority="3"/>
  </conditionalFormatting>
  <conditionalFormatting sqref="B374:B381">
    <cfRule type="duplicateValues" dxfId="13" priority="4"/>
  </conditionalFormatting>
  <conditionalFormatting sqref="B1:B1048576">
    <cfRule type="duplicateValues" dxfId="12" priority="1"/>
    <cfRule type="duplicateValues" dxfId="11" priority="2"/>
  </conditionalFormatting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FF25-39C0-4C57-A33F-8179C63F9E59}">
  <sheetPr>
    <tabColor rgb="FFC00000"/>
    <pageSetUpPr fitToPage="1"/>
  </sheetPr>
  <dimension ref="A1:AMK596"/>
  <sheetViews>
    <sheetView topLeftCell="A536" zoomScale="70" zoomScaleNormal="70" workbookViewId="0">
      <selection activeCell="F569" sqref="F569"/>
    </sheetView>
  </sheetViews>
  <sheetFormatPr defaultColWidth="0" defaultRowHeight="12.75" x14ac:dyDescent="0.2"/>
  <cols>
    <col min="1" max="1" width="7" style="82" bestFit="1" customWidth="1"/>
    <col min="2" max="2" width="98.296875" style="20" customWidth="1"/>
    <col min="3" max="3" width="11.8984375" style="20" customWidth="1"/>
    <col min="4" max="4" width="30.69921875" style="20" customWidth="1"/>
    <col min="5" max="5" width="8.09765625" style="39" customWidth="1"/>
    <col min="6" max="6" width="7" style="20" customWidth="1"/>
    <col min="7" max="7" width="1.8984375" style="20" customWidth="1"/>
    <col min="8" max="1024" width="0" style="20" hidden="1" customWidth="1"/>
    <col min="1025" max="1025" width="0" style="2" hidden="1" customWidth="1"/>
    <col min="1026" max="16384" width="6.19921875" style="2" hidden="1"/>
  </cols>
  <sheetData>
    <row r="1" spans="1:1024" ht="24" customHeight="1" x14ac:dyDescent="0.2">
      <c r="C1" s="115" t="s">
        <v>1176</v>
      </c>
      <c r="D1" s="116"/>
      <c r="E1" s="40">
        <f>AVERAGE(E6:E550)</f>
        <v>0.14909502720794462</v>
      </c>
    </row>
    <row r="2" spans="1:1024" x14ac:dyDescent="0.2">
      <c r="A2" s="83"/>
      <c r="B2" s="2"/>
      <c r="C2" s="41"/>
      <c r="D2" s="42" t="s">
        <v>1177</v>
      </c>
      <c r="E2" s="43">
        <f>_xlfn.STDEV.P(E6:E550)</f>
        <v>0.12800637137843882</v>
      </c>
    </row>
    <row r="3" spans="1:1024" ht="13.5" thickBot="1" x14ac:dyDescent="0.25">
      <c r="C3" s="44"/>
      <c r="D3" s="45" t="s">
        <v>1178</v>
      </c>
      <c r="E3" s="46">
        <f>E1+E2</f>
        <v>0.27710139858638344</v>
      </c>
    </row>
    <row r="4" spans="1:1024" x14ac:dyDescent="0.2">
      <c r="B4" s="47" t="str">
        <f>"Hospitals: "&amp;COUNTA(A:A)-1</f>
        <v>Hospitals: 545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25.5" x14ac:dyDescent="0.2">
      <c r="A5" s="84" t="s">
        <v>0</v>
      </c>
      <c r="B5" s="47" t="s">
        <v>1</v>
      </c>
      <c r="C5" s="47" t="s">
        <v>1181</v>
      </c>
      <c r="D5" s="47" t="s">
        <v>1182</v>
      </c>
      <c r="E5" s="47" t="s">
        <v>1183</v>
      </c>
      <c r="F5" s="47" t="s">
        <v>1187</v>
      </c>
      <c r="G5" s="48"/>
    </row>
    <row r="6" spans="1:1024" s="20" customFormat="1" x14ac:dyDescent="0.2">
      <c r="A6" s="85" t="s">
        <v>25</v>
      </c>
      <c r="B6" s="29" t="s">
        <v>26</v>
      </c>
      <c r="C6" s="33">
        <v>2373</v>
      </c>
      <c r="D6" s="33">
        <v>188</v>
      </c>
      <c r="E6" s="34">
        <v>7.9224610198061526E-2</v>
      </c>
      <c r="F6" s="50" t="s">
        <v>34</v>
      </c>
    </row>
    <row r="7" spans="1:1024" s="20" customFormat="1" x14ac:dyDescent="0.2">
      <c r="A7" s="85" t="s">
        <v>36</v>
      </c>
      <c r="B7" s="29" t="s">
        <v>37</v>
      </c>
      <c r="C7" s="33">
        <v>6452</v>
      </c>
      <c r="D7" s="33">
        <v>1219</v>
      </c>
      <c r="E7" s="34">
        <v>0.1889336639801612</v>
      </c>
      <c r="F7" s="50" t="s">
        <v>34</v>
      </c>
    </row>
    <row r="8" spans="1:1024" s="20" customFormat="1" x14ac:dyDescent="0.2">
      <c r="A8" s="85" t="s">
        <v>40</v>
      </c>
      <c r="B8" s="29" t="s">
        <v>41</v>
      </c>
      <c r="C8" s="33">
        <v>84749</v>
      </c>
      <c r="D8" s="33">
        <v>22656</v>
      </c>
      <c r="E8" s="34">
        <v>0.26733058797153947</v>
      </c>
      <c r="F8" s="50" t="s">
        <v>34</v>
      </c>
    </row>
    <row r="9" spans="1:1024" s="20" customFormat="1" x14ac:dyDescent="0.2">
      <c r="A9" s="85" t="s">
        <v>43</v>
      </c>
      <c r="B9" s="29" t="s">
        <v>44</v>
      </c>
      <c r="C9" s="33">
        <v>417466</v>
      </c>
      <c r="D9" s="33">
        <v>103163</v>
      </c>
      <c r="E9" s="34">
        <v>0.24711713049685483</v>
      </c>
      <c r="F9" s="50" t="s">
        <v>34</v>
      </c>
    </row>
    <row r="10" spans="1:1024" s="20" customFormat="1" x14ac:dyDescent="0.2">
      <c r="A10" s="85" t="s">
        <v>45</v>
      </c>
      <c r="B10" s="29" t="s">
        <v>46</v>
      </c>
      <c r="C10" s="33">
        <v>81728</v>
      </c>
      <c r="D10" s="33">
        <v>13607</v>
      </c>
      <c r="E10" s="34">
        <v>0.16649128817541112</v>
      </c>
      <c r="F10" s="50" t="s">
        <v>34</v>
      </c>
    </row>
    <row r="11" spans="1:1024" s="20" customFormat="1" x14ac:dyDescent="0.2">
      <c r="A11" s="85" t="s">
        <v>48</v>
      </c>
      <c r="B11" s="29" t="s">
        <v>49</v>
      </c>
      <c r="C11" s="33">
        <v>35903</v>
      </c>
      <c r="D11" s="33">
        <v>24450</v>
      </c>
      <c r="E11" s="34">
        <v>0.68100158761106311</v>
      </c>
      <c r="F11" s="50" t="s">
        <v>34</v>
      </c>
    </row>
    <row r="12" spans="1:1024" s="20" customFormat="1" x14ac:dyDescent="0.2">
      <c r="A12" s="85" t="s">
        <v>53</v>
      </c>
      <c r="B12" s="29" t="s">
        <v>49</v>
      </c>
      <c r="C12" s="33">
        <v>106995</v>
      </c>
      <c r="D12" s="33">
        <v>17161</v>
      </c>
      <c r="E12" s="34">
        <v>0.16039067246132996</v>
      </c>
      <c r="F12" s="50" t="s">
        <v>34</v>
      </c>
    </row>
    <row r="13" spans="1:1024" s="20" customFormat="1" x14ac:dyDescent="0.2">
      <c r="A13" s="85" t="s">
        <v>56</v>
      </c>
      <c r="B13" s="29" t="s">
        <v>57</v>
      </c>
      <c r="C13" s="33">
        <v>163102</v>
      </c>
      <c r="D13" s="33">
        <v>26163</v>
      </c>
      <c r="E13" s="34">
        <v>0.16040882392613212</v>
      </c>
      <c r="F13" s="50" t="s">
        <v>34</v>
      </c>
    </row>
    <row r="14" spans="1:1024" s="20" customFormat="1" x14ac:dyDescent="0.2">
      <c r="A14" s="85" t="s">
        <v>60</v>
      </c>
      <c r="B14" s="29" t="s">
        <v>61</v>
      </c>
      <c r="C14" s="33">
        <v>100214</v>
      </c>
      <c r="D14" s="33">
        <v>21425</v>
      </c>
      <c r="E14" s="34">
        <v>0.21379248408406012</v>
      </c>
      <c r="F14" s="50" t="s">
        <v>34</v>
      </c>
    </row>
    <row r="15" spans="1:1024" s="20" customFormat="1" x14ac:dyDescent="0.2">
      <c r="A15" s="85" t="s">
        <v>62</v>
      </c>
      <c r="B15" s="29" t="s">
        <v>63</v>
      </c>
      <c r="C15" s="33">
        <v>200754</v>
      </c>
      <c r="D15" s="33">
        <v>44690</v>
      </c>
      <c r="E15" s="34">
        <v>0.22261075744443448</v>
      </c>
      <c r="F15" s="50" t="s">
        <v>34</v>
      </c>
    </row>
    <row r="16" spans="1:1024" s="20" customFormat="1" x14ac:dyDescent="0.2">
      <c r="A16" s="85" t="s">
        <v>65</v>
      </c>
      <c r="B16" s="29" t="s">
        <v>66</v>
      </c>
      <c r="C16" s="33">
        <v>47015</v>
      </c>
      <c r="D16" s="33">
        <v>16538</v>
      </c>
      <c r="E16" s="34">
        <v>0.35176007657130703</v>
      </c>
      <c r="F16" s="50" t="s">
        <v>34</v>
      </c>
    </row>
    <row r="17" spans="1:6" s="20" customFormat="1" x14ac:dyDescent="0.2">
      <c r="A17" s="85" t="s">
        <v>69</v>
      </c>
      <c r="B17" s="29" t="s">
        <v>70</v>
      </c>
      <c r="C17" s="33">
        <v>112684</v>
      </c>
      <c r="D17" s="33">
        <v>29330</v>
      </c>
      <c r="E17" s="34">
        <v>0.26028539987930849</v>
      </c>
      <c r="F17" s="50" t="s">
        <v>34</v>
      </c>
    </row>
    <row r="18" spans="1:6" s="20" customFormat="1" x14ac:dyDescent="0.2">
      <c r="A18" s="85" t="s">
        <v>72</v>
      </c>
      <c r="B18" s="29" t="s">
        <v>73</v>
      </c>
      <c r="C18" s="33">
        <v>49888</v>
      </c>
      <c r="D18" s="33">
        <v>5128</v>
      </c>
      <c r="E18" s="34">
        <v>0.1027902501603592</v>
      </c>
      <c r="F18" s="50" t="s">
        <v>34</v>
      </c>
    </row>
    <row r="19" spans="1:6" s="20" customFormat="1" x14ac:dyDescent="0.2">
      <c r="A19" s="85" t="s">
        <v>75</v>
      </c>
      <c r="B19" s="29" t="s">
        <v>76</v>
      </c>
      <c r="C19" s="33">
        <v>39300</v>
      </c>
      <c r="D19" s="33">
        <v>6988</v>
      </c>
      <c r="E19" s="34">
        <v>0.17781170483460559</v>
      </c>
      <c r="F19" s="50" t="s">
        <v>34</v>
      </c>
    </row>
    <row r="20" spans="1:6" s="20" customFormat="1" x14ac:dyDescent="0.2">
      <c r="A20" s="85" t="s">
        <v>79</v>
      </c>
      <c r="B20" s="29" t="s">
        <v>80</v>
      </c>
      <c r="C20" s="33">
        <v>52899</v>
      </c>
      <c r="D20" s="33">
        <v>9064</v>
      </c>
      <c r="E20" s="34">
        <v>0.17134539405281762</v>
      </c>
      <c r="F20" s="50" t="s">
        <v>34</v>
      </c>
    </row>
    <row r="21" spans="1:6" s="20" customFormat="1" x14ac:dyDescent="0.2">
      <c r="A21" s="85" t="s">
        <v>84</v>
      </c>
      <c r="B21" s="29" t="s">
        <v>85</v>
      </c>
      <c r="C21" s="33">
        <v>126106</v>
      </c>
      <c r="D21" s="33">
        <v>31873</v>
      </c>
      <c r="E21" s="34">
        <v>0.25274768845257167</v>
      </c>
      <c r="F21" s="50" t="s">
        <v>34</v>
      </c>
    </row>
    <row r="22" spans="1:6" s="20" customFormat="1" x14ac:dyDescent="0.2">
      <c r="A22" s="85" t="s">
        <v>88</v>
      </c>
      <c r="B22" s="29" t="s">
        <v>89</v>
      </c>
      <c r="C22" s="33">
        <v>83666</v>
      </c>
      <c r="D22" s="33">
        <v>16411</v>
      </c>
      <c r="E22" s="34">
        <v>0.19614897329859202</v>
      </c>
      <c r="F22" s="50" t="s">
        <v>34</v>
      </c>
    </row>
    <row r="23" spans="1:6" s="20" customFormat="1" x14ac:dyDescent="0.2">
      <c r="A23" s="85" t="s">
        <v>91</v>
      </c>
      <c r="B23" s="29" t="s">
        <v>92</v>
      </c>
      <c r="C23" s="33">
        <v>6747</v>
      </c>
      <c r="D23" s="33">
        <v>193</v>
      </c>
      <c r="E23" s="34">
        <v>2.860530606195346E-2</v>
      </c>
      <c r="F23" s="50" t="s">
        <v>34</v>
      </c>
    </row>
    <row r="24" spans="1:6" s="20" customFormat="1" x14ac:dyDescent="0.2">
      <c r="A24" s="85" t="s">
        <v>93</v>
      </c>
      <c r="B24" s="29" t="s">
        <v>94</v>
      </c>
      <c r="C24" s="33">
        <v>24758</v>
      </c>
      <c r="D24" s="33">
        <v>6365</v>
      </c>
      <c r="E24" s="34">
        <v>0.25708861782050246</v>
      </c>
      <c r="F24" s="50" t="s">
        <v>34</v>
      </c>
    </row>
    <row r="25" spans="1:6" s="20" customFormat="1" x14ac:dyDescent="0.2">
      <c r="A25" s="85" t="s">
        <v>95</v>
      </c>
      <c r="B25" s="29" t="s">
        <v>96</v>
      </c>
      <c r="C25" s="33">
        <v>1636</v>
      </c>
      <c r="D25" s="33">
        <v>76</v>
      </c>
      <c r="E25" s="34">
        <v>4.6454767726161368E-2</v>
      </c>
      <c r="F25" s="50" t="s">
        <v>34</v>
      </c>
    </row>
    <row r="26" spans="1:6" s="20" customFormat="1" x14ac:dyDescent="0.2">
      <c r="A26" s="85" t="s">
        <v>97</v>
      </c>
      <c r="B26" s="29" t="s">
        <v>98</v>
      </c>
      <c r="C26" s="33">
        <v>15924</v>
      </c>
      <c r="D26" s="33">
        <v>1775</v>
      </c>
      <c r="E26" s="34">
        <v>0.11146696809846772</v>
      </c>
      <c r="F26" s="50" t="s">
        <v>34</v>
      </c>
    </row>
    <row r="27" spans="1:6" s="20" customFormat="1" x14ac:dyDescent="0.2">
      <c r="A27" s="85" t="s">
        <v>101</v>
      </c>
      <c r="B27" s="29" t="s">
        <v>102</v>
      </c>
      <c r="C27" s="33">
        <v>1002</v>
      </c>
      <c r="D27" s="33">
        <v>70</v>
      </c>
      <c r="E27" s="34">
        <v>6.9860279441117765E-2</v>
      </c>
      <c r="F27" s="50" t="s">
        <v>34</v>
      </c>
    </row>
    <row r="28" spans="1:6" s="20" customFormat="1" x14ac:dyDescent="0.2">
      <c r="A28" s="85" t="s">
        <v>105</v>
      </c>
      <c r="B28" s="29" t="s">
        <v>106</v>
      </c>
      <c r="C28" s="33">
        <v>927</v>
      </c>
      <c r="D28" s="33">
        <v>149</v>
      </c>
      <c r="E28" s="34">
        <v>0.16073354908306364</v>
      </c>
      <c r="F28" s="50" t="s">
        <v>34</v>
      </c>
    </row>
    <row r="29" spans="1:6" s="20" customFormat="1" x14ac:dyDescent="0.2">
      <c r="A29" s="85" t="s">
        <v>109</v>
      </c>
      <c r="B29" s="29" t="s">
        <v>110</v>
      </c>
      <c r="C29" s="33">
        <v>226</v>
      </c>
      <c r="D29" s="33">
        <v>36</v>
      </c>
      <c r="E29" s="34">
        <v>0.15929203539823009</v>
      </c>
      <c r="F29" s="50" t="s">
        <v>34</v>
      </c>
    </row>
    <row r="30" spans="1:6" s="20" customFormat="1" x14ac:dyDescent="0.2">
      <c r="A30" s="85" t="s">
        <v>113</v>
      </c>
      <c r="B30" s="29" t="s">
        <v>114</v>
      </c>
      <c r="C30" s="33">
        <v>376</v>
      </c>
      <c r="D30" s="33">
        <v>31</v>
      </c>
      <c r="E30" s="34">
        <v>8.2446808510638292E-2</v>
      </c>
      <c r="F30" s="50" t="s">
        <v>34</v>
      </c>
    </row>
    <row r="31" spans="1:6" s="20" customFormat="1" x14ac:dyDescent="0.2">
      <c r="A31" s="85" t="s">
        <v>116</v>
      </c>
      <c r="B31" s="29" t="s">
        <v>117</v>
      </c>
      <c r="C31" s="33">
        <v>295</v>
      </c>
      <c r="D31" s="33">
        <v>58</v>
      </c>
      <c r="E31" s="34">
        <v>0.19661016949152543</v>
      </c>
      <c r="F31" s="50" t="s">
        <v>34</v>
      </c>
    </row>
    <row r="32" spans="1:6" s="20" customFormat="1" x14ac:dyDescent="0.2">
      <c r="A32" s="85" t="s">
        <v>119</v>
      </c>
      <c r="B32" s="29" t="s">
        <v>120</v>
      </c>
      <c r="C32" s="33">
        <v>333</v>
      </c>
      <c r="D32" s="33">
        <v>27</v>
      </c>
      <c r="E32" s="34">
        <v>8.1081081081081086E-2</v>
      </c>
      <c r="F32" s="50" t="s">
        <v>34</v>
      </c>
    </row>
    <row r="33" spans="1:6" s="20" customFormat="1" x14ac:dyDescent="0.2">
      <c r="A33" s="85" t="s">
        <v>123</v>
      </c>
      <c r="B33" s="29" t="s">
        <v>124</v>
      </c>
      <c r="C33" s="33">
        <v>98610</v>
      </c>
      <c r="D33" s="33">
        <v>48903</v>
      </c>
      <c r="E33" s="34">
        <v>0.49592333434742925</v>
      </c>
      <c r="F33" s="50" t="s">
        <v>34</v>
      </c>
    </row>
    <row r="34" spans="1:6" s="20" customFormat="1" x14ac:dyDescent="0.2">
      <c r="A34" s="85" t="s">
        <v>125</v>
      </c>
      <c r="B34" s="29" t="s">
        <v>126</v>
      </c>
      <c r="C34" s="33">
        <v>73843</v>
      </c>
      <c r="D34" s="33">
        <v>4815</v>
      </c>
      <c r="E34" s="34">
        <v>6.5205909835732573E-2</v>
      </c>
      <c r="F34" s="50" t="s">
        <v>34</v>
      </c>
    </row>
    <row r="35" spans="1:6" s="20" customFormat="1" x14ac:dyDescent="0.2">
      <c r="A35" s="85" t="s">
        <v>129</v>
      </c>
      <c r="B35" s="29" t="s">
        <v>130</v>
      </c>
      <c r="C35" s="33">
        <v>32698</v>
      </c>
      <c r="D35" s="33">
        <v>13804</v>
      </c>
      <c r="E35" s="34">
        <v>0.42216649336350848</v>
      </c>
      <c r="F35" s="50" t="s">
        <v>34</v>
      </c>
    </row>
    <row r="36" spans="1:6" s="20" customFormat="1" x14ac:dyDescent="0.2">
      <c r="A36" s="85" t="s">
        <v>132</v>
      </c>
      <c r="B36" s="29" t="s">
        <v>133</v>
      </c>
      <c r="C36" s="33">
        <v>73223</v>
      </c>
      <c r="D36" s="33">
        <v>2179</v>
      </c>
      <c r="E36" s="34">
        <v>2.975840924299742E-2</v>
      </c>
      <c r="F36" s="50" t="s">
        <v>34</v>
      </c>
    </row>
    <row r="37" spans="1:6" s="20" customFormat="1" x14ac:dyDescent="0.2">
      <c r="A37" s="85" t="s">
        <v>135</v>
      </c>
      <c r="B37" s="29" t="s">
        <v>136</v>
      </c>
      <c r="C37" s="33">
        <v>72392</v>
      </c>
      <c r="D37" s="33">
        <v>6533</v>
      </c>
      <c r="E37" s="34">
        <v>9.0244778428555647E-2</v>
      </c>
      <c r="F37" s="50" t="s">
        <v>34</v>
      </c>
    </row>
    <row r="38" spans="1:6" s="20" customFormat="1" x14ac:dyDescent="0.2">
      <c r="A38" s="97" t="s">
        <v>138</v>
      </c>
      <c r="B38" s="29" t="s">
        <v>139</v>
      </c>
      <c r="C38" s="33">
        <v>85475</v>
      </c>
      <c r="D38" s="33">
        <v>2238</v>
      </c>
      <c r="E38" s="34">
        <v>2.6183094472067858E-2</v>
      </c>
      <c r="F38" s="50" t="s">
        <v>34</v>
      </c>
    </row>
    <row r="39" spans="1:6" s="20" customFormat="1" x14ac:dyDescent="0.2">
      <c r="A39" s="85" t="s">
        <v>140</v>
      </c>
      <c r="B39" s="29" t="s">
        <v>141</v>
      </c>
      <c r="C39" s="33">
        <v>34114</v>
      </c>
      <c r="D39" s="33">
        <v>15486</v>
      </c>
      <c r="E39" s="34">
        <v>0.45394852553203963</v>
      </c>
      <c r="F39" s="50" t="s">
        <v>34</v>
      </c>
    </row>
    <row r="40" spans="1:6" s="20" customFormat="1" x14ac:dyDescent="0.2">
      <c r="A40" s="85" t="s">
        <v>142</v>
      </c>
      <c r="B40" s="29" t="s">
        <v>143</v>
      </c>
      <c r="C40" s="33">
        <v>20003</v>
      </c>
      <c r="D40" s="33">
        <v>8635</v>
      </c>
      <c r="E40" s="34">
        <v>0.43168524721291807</v>
      </c>
      <c r="F40" s="50" t="s">
        <v>34</v>
      </c>
    </row>
    <row r="41" spans="1:6" s="20" customFormat="1" x14ac:dyDescent="0.2">
      <c r="A41" s="85" t="s">
        <v>146</v>
      </c>
      <c r="B41" s="29" t="s">
        <v>147</v>
      </c>
      <c r="C41" s="33">
        <v>17354</v>
      </c>
      <c r="D41" s="33">
        <v>1298</v>
      </c>
      <c r="E41" s="34">
        <v>7.479543621067189E-2</v>
      </c>
      <c r="F41" s="50" t="s">
        <v>34</v>
      </c>
    </row>
    <row r="42" spans="1:6" s="20" customFormat="1" x14ac:dyDescent="0.2">
      <c r="A42" s="85" t="s">
        <v>148</v>
      </c>
      <c r="B42" s="29" t="s">
        <v>149</v>
      </c>
      <c r="C42" s="33">
        <v>92770</v>
      </c>
      <c r="D42" s="33">
        <v>21857</v>
      </c>
      <c r="E42" s="34">
        <v>0.23560418238654737</v>
      </c>
      <c r="F42" s="50" t="s">
        <v>34</v>
      </c>
    </row>
    <row r="43" spans="1:6" s="20" customFormat="1" x14ac:dyDescent="0.2">
      <c r="A43" s="85" t="s">
        <v>150</v>
      </c>
      <c r="B43" s="29" t="s">
        <v>151</v>
      </c>
      <c r="C43" s="33">
        <v>946</v>
      </c>
      <c r="D43" s="33">
        <v>54</v>
      </c>
      <c r="E43" s="34">
        <v>5.7082452431289642E-2</v>
      </c>
      <c r="F43" s="50" t="s">
        <v>34</v>
      </c>
    </row>
    <row r="44" spans="1:6" s="20" customFormat="1" x14ac:dyDescent="0.2">
      <c r="A44" s="85" t="s">
        <v>153</v>
      </c>
      <c r="B44" s="29" t="s">
        <v>154</v>
      </c>
      <c r="C44" s="33">
        <v>126</v>
      </c>
      <c r="D44" s="33">
        <v>6</v>
      </c>
      <c r="E44" s="34">
        <v>4.7619047619047616E-2</v>
      </c>
      <c r="F44" s="50" t="s">
        <v>34</v>
      </c>
    </row>
    <row r="45" spans="1:6" s="20" customFormat="1" x14ac:dyDescent="0.2">
      <c r="A45" s="85" t="s">
        <v>156</v>
      </c>
      <c r="B45" s="29" t="s">
        <v>157</v>
      </c>
      <c r="C45" s="33">
        <v>390</v>
      </c>
      <c r="D45" s="33">
        <v>43</v>
      </c>
      <c r="E45" s="34">
        <v>0.11025641025641025</v>
      </c>
      <c r="F45" s="50" t="s">
        <v>34</v>
      </c>
    </row>
    <row r="46" spans="1:6" s="20" customFormat="1" x14ac:dyDescent="0.2">
      <c r="A46" s="85" t="s">
        <v>159</v>
      </c>
      <c r="B46" s="29" t="s">
        <v>160</v>
      </c>
      <c r="C46" s="33">
        <v>203613</v>
      </c>
      <c r="D46" s="33">
        <v>49992</v>
      </c>
      <c r="E46" s="34">
        <v>0.24552459813469671</v>
      </c>
      <c r="F46" s="50" t="s">
        <v>34</v>
      </c>
    </row>
    <row r="47" spans="1:6" s="20" customFormat="1" x14ac:dyDescent="0.2">
      <c r="A47" s="85" t="s">
        <v>163</v>
      </c>
      <c r="B47" s="29" t="s">
        <v>164</v>
      </c>
      <c r="C47" s="33">
        <v>35865</v>
      </c>
      <c r="D47" s="33">
        <v>4025</v>
      </c>
      <c r="E47" s="34">
        <v>0.11222640457270319</v>
      </c>
      <c r="F47" s="50" t="s">
        <v>34</v>
      </c>
    </row>
    <row r="48" spans="1:6" s="20" customFormat="1" x14ac:dyDescent="0.2">
      <c r="A48" s="85" t="s">
        <v>165</v>
      </c>
      <c r="B48" s="29" t="s">
        <v>166</v>
      </c>
      <c r="C48" s="33">
        <v>148623</v>
      </c>
      <c r="D48" s="33">
        <v>26057</v>
      </c>
      <c r="E48" s="34">
        <v>0.17532279660617806</v>
      </c>
      <c r="F48" s="50" t="s">
        <v>34</v>
      </c>
    </row>
    <row r="49" spans="1:6" s="20" customFormat="1" x14ac:dyDescent="0.2">
      <c r="A49" s="85" t="s">
        <v>168</v>
      </c>
      <c r="B49" s="29" t="s">
        <v>169</v>
      </c>
      <c r="C49" s="33">
        <v>143007</v>
      </c>
      <c r="D49" s="33">
        <v>37736</v>
      </c>
      <c r="E49" s="34">
        <v>0.26387519492052836</v>
      </c>
      <c r="F49" s="50" t="s">
        <v>34</v>
      </c>
    </row>
    <row r="50" spans="1:6" s="20" customFormat="1" x14ac:dyDescent="0.2">
      <c r="A50" s="85" t="s">
        <v>172</v>
      </c>
      <c r="B50" s="29" t="s">
        <v>173</v>
      </c>
      <c r="C50" s="33">
        <v>184171</v>
      </c>
      <c r="D50" s="33">
        <v>54243</v>
      </c>
      <c r="E50" s="34">
        <v>0.29452519669220451</v>
      </c>
      <c r="F50" s="50" t="s">
        <v>34</v>
      </c>
    </row>
    <row r="51" spans="1:6" s="20" customFormat="1" x14ac:dyDescent="0.2">
      <c r="A51" s="85" t="s">
        <v>176</v>
      </c>
      <c r="B51" s="29" t="s">
        <v>177</v>
      </c>
      <c r="C51" s="33">
        <v>1113</v>
      </c>
      <c r="D51" s="33">
        <v>68</v>
      </c>
      <c r="E51" s="34">
        <v>6.1096136567834684E-2</v>
      </c>
      <c r="F51" s="50" t="s">
        <v>34</v>
      </c>
    </row>
    <row r="52" spans="1:6" s="20" customFormat="1" x14ac:dyDescent="0.2">
      <c r="A52" s="85" t="s">
        <v>179</v>
      </c>
      <c r="B52" s="29" t="s">
        <v>180</v>
      </c>
      <c r="C52" s="33">
        <v>44764</v>
      </c>
      <c r="D52" s="33">
        <v>9320</v>
      </c>
      <c r="E52" s="34">
        <v>0.20820302028415691</v>
      </c>
      <c r="F52" s="50" t="s">
        <v>34</v>
      </c>
    </row>
    <row r="53" spans="1:6" s="20" customFormat="1" x14ac:dyDescent="0.2">
      <c r="A53" s="85" t="s">
        <v>182</v>
      </c>
      <c r="B53" s="29" t="s">
        <v>183</v>
      </c>
      <c r="C53" s="33">
        <v>32528</v>
      </c>
      <c r="D53" s="33">
        <v>7764</v>
      </c>
      <c r="E53" s="34">
        <v>0.23868666994589277</v>
      </c>
      <c r="F53" s="50" t="s">
        <v>34</v>
      </c>
    </row>
    <row r="54" spans="1:6" s="20" customFormat="1" x14ac:dyDescent="0.2">
      <c r="A54" s="85" t="s">
        <v>185</v>
      </c>
      <c r="B54" s="29" t="s">
        <v>186</v>
      </c>
      <c r="C54" s="33">
        <v>2558</v>
      </c>
      <c r="D54" s="33">
        <v>760</v>
      </c>
      <c r="E54" s="34">
        <v>0.2971071149335418</v>
      </c>
      <c r="F54" s="50" t="s">
        <v>34</v>
      </c>
    </row>
    <row r="55" spans="1:6" s="20" customFormat="1" x14ac:dyDescent="0.2">
      <c r="A55" s="85" t="s">
        <v>189</v>
      </c>
      <c r="B55" s="29" t="s">
        <v>187</v>
      </c>
      <c r="C55" s="33">
        <v>3131</v>
      </c>
      <c r="D55" s="33">
        <v>611</v>
      </c>
      <c r="E55" s="34">
        <v>0.19514532098371126</v>
      </c>
      <c r="F55" s="50" t="s">
        <v>34</v>
      </c>
    </row>
    <row r="56" spans="1:6" s="20" customFormat="1" x14ac:dyDescent="0.2">
      <c r="A56" s="85" t="s">
        <v>192</v>
      </c>
      <c r="B56" s="29" t="s">
        <v>193</v>
      </c>
      <c r="C56" s="33">
        <v>550</v>
      </c>
      <c r="D56" s="33">
        <v>41</v>
      </c>
      <c r="E56" s="34">
        <v>7.454545454545454E-2</v>
      </c>
      <c r="F56" s="50" t="s">
        <v>34</v>
      </c>
    </row>
    <row r="57" spans="1:6" s="20" customFormat="1" x14ac:dyDescent="0.2">
      <c r="A57" s="85" t="s">
        <v>195</v>
      </c>
      <c r="B57" s="29" t="s">
        <v>196</v>
      </c>
      <c r="C57" s="33">
        <v>5317</v>
      </c>
      <c r="D57" s="33">
        <v>390</v>
      </c>
      <c r="E57" s="34">
        <v>7.3349633251833746E-2</v>
      </c>
      <c r="F57" s="50" t="s">
        <v>34</v>
      </c>
    </row>
    <row r="58" spans="1:6" s="20" customFormat="1" x14ac:dyDescent="0.2">
      <c r="A58" s="85" t="s">
        <v>199</v>
      </c>
      <c r="B58" s="29" t="s">
        <v>200</v>
      </c>
      <c r="C58" s="33">
        <v>26</v>
      </c>
      <c r="D58" s="33">
        <v>0</v>
      </c>
      <c r="E58" s="34">
        <v>0</v>
      </c>
      <c r="F58" s="50" t="s">
        <v>34</v>
      </c>
    </row>
    <row r="59" spans="1:6" s="20" customFormat="1" x14ac:dyDescent="0.2">
      <c r="A59" s="85" t="s">
        <v>202</v>
      </c>
      <c r="B59" s="29" t="s">
        <v>203</v>
      </c>
      <c r="C59" s="33">
        <v>86053</v>
      </c>
      <c r="D59" s="33">
        <v>16244</v>
      </c>
      <c r="E59" s="34">
        <v>0.18876738754023684</v>
      </c>
      <c r="F59" s="50" t="s">
        <v>34</v>
      </c>
    </row>
    <row r="60" spans="1:6" s="20" customFormat="1" x14ac:dyDescent="0.2">
      <c r="A60" s="85" t="s">
        <v>205</v>
      </c>
      <c r="B60" s="29" t="s">
        <v>206</v>
      </c>
      <c r="C60" s="33">
        <v>1999</v>
      </c>
      <c r="D60" s="33">
        <v>139</v>
      </c>
      <c r="E60" s="34">
        <v>6.953476738369184E-2</v>
      </c>
      <c r="F60" s="50" t="s">
        <v>34</v>
      </c>
    </row>
    <row r="61" spans="1:6" s="20" customFormat="1" x14ac:dyDescent="0.2">
      <c r="A61" s="85" t="s">
        <v>209</v>
      </c>
      <c r="B61" s="29" t="s">
        <v>210</v>
      </c>
      <c r="C61" s="33">
        <v>36</v>
      </c>
      <c r="D61" s="33">
        <v>0</v>
      </c>
      <c r="E61" s="34">
        <v>0</v>
      </c>
      <c r="F61" s="50" t="s">
        <v>34</v>
      </c>
    </row>
    <row r="62" spans="1:6" s="20" customFormat="1" x14ac:dyDescent="0.2">
      <c r="A62" s="85" t="s">
        <v>213</v>
      </c>
      <c r="B62" s="29" t="s">
        <v>206</v>
      </c>
      <c r="C62" s="33">
        <v>1994</v>
      </c>
      <c r="D62" s="33">
        <v>289</v>
      </c>
      <c r="E62" s="34">
        <v>0.14493480441323972</v>
      </c>
      <c r="F62" s="50" t="s">
        <v>34</v>
      </c>
    </row>
    <row r="63" spans="1:6" s="20" customFormat="1" x14ac:dyDescent="0.2">
      <c r="A63" s="85" t="s">
        <v>216</v>
      </c>
      <c r="B63" s="29" t="s">
        <v>217</v>
      </c>
      <c r="C63" s="33">
        <v>521276</v>
      </c>
      <c r="D63" s="33">
        <v>113996</v>
      </c>
      <c r="E63" s="34">
        <v>0.21868645400900866</v>
      </c>
      <c r="F63" s="50" t="s">
        <v>34</v>
      </c>
    </row>
    <row r="64" spans="1:6" s="20" customFormat="1" x14ac:dyDescent="0.2">
      <c r="A64" s="85" t="s">
        <v>219</v>
      </c>
      <c r="B64" s="29" t="s">
        <v>220</v>
      </c>
      <c r="C64" s="33">
        <v>165416</v>
      </c>
      <c r="D64" s="33">
        <v>32636</v>
      </c>
      <c r="E64" s="34">
        <v>0.19729651303380569</v>
      </c>
      <c r="F64" s="50" t="s">
        <v>34</v>
      </c>
    </row>
    <row r="65" spans="1:6" s="20" customFormat="1" x14ac:dyDescent="0.2">
      <c r="A65" s="85" t="s">
        <v>221</v>
      </c>
      <c r="B65" s="29" t="s">
        <v>222</v>
      </c>
      <c r="C65" s="33">
        <v>31218</v>
      </c>
      <c r="D65" s="33">
        <v>7071</v>
      </c>
      <c r="E65" s="34">
        <v>0.22650394003459542</v>
      </c>
      <c r="F65" s="50" t="s">
        <v>34</v>
      </c>
    </row>
    <row r="66" spans="1:6" s="20" customFormat="1" x14ac:dyDescent="0.2">
      <c r="A66" s="85" t="s">
        <v>224</v>
      </c>
      <c r="B66" s="29" t="s">
        <v>225</v>
      </c>
      <c r="C66" s="33">
        <v>178</v>
      </c>
      <c r="D66" s="33">
        <v>73</v>
      </c>
      <c r="E66" s="34">
        <v>0.4101123595505618</v>
      </c>
      <c r="F66" s="50" t="s">
        <v>34</v>
      </c>
    </row>
    <row r="67" spans="1:6" s="20" customFormat="1" x14ac:dyDescent="0.2">
      <c r="A67" s="85" t="s">
        <v>227</v>
      </c>
      <c r="B67" s="29" t="s">
        <v>228</v>
      </c>
      <c r="C67" s="33">
        <v>14912</v>
      </c>
      <c r="D67" s="33">
        <v>2320</v>
      </c>
      <c r="E67" s="34">
        <v>0.15557939914163091</v>
      </c>
      <c r="F67" s="50" t="s">
        <v>34</v>
      </c>
    </row>
    <row r="68" spans="1:6" s="20" customFormat="1" x14ac:dyDescent="0.2">
      <c r="A68" s="85" t="s">
        <v>230</v>
      </c>
      <c r="B68" s="29" t="s">
        <v>231</v>
      </c>
      <c r="C68" s="33">
        <v>462</v>
      </c>
      <c r="D68" s="33">
        <v>20</v>
      </c>
      <c r="E68" s="34">
        <v>4.3290043290043288E-2</v>
      </c>
      <c r="F68" s="50" t="s">
        <v>34</v>
      </c>
    </row>
    <row r="69" spans="1:6" s="20" customFormat="1" x14ac:dyDescent="0.2">
      <c r="A69" s="85" t="s">
        <v>233</v>
      </c>
      <c r="B69" s="29" t="s">
        <v>234</v>
      </c>
      <c r="C69" s="33">
        <v>39134</v>
      </c>
      <c r="D69" s="33">
        <v>15608</v>
      </c>
      <c r="E69" s="34">
        <v>0.39883477283180868</v>
      </c>
      <c r="F69" s="50" t="s">
        <v>34</v>
      </c>
    </row>
    <row r="70" spans="1:6" s="20" customFormat="1" x14ac:dyDescent="0.2">
      <c r="A70" s="85" t="s">
        <v>237</v>
      </c>
      <c r="B70" s="29" t="s">
        <v>238</v>
      </c>
      <c r="C70" s="33">
        <v>61618</v>
      </c>
      <c r="D70" s="33">
        <v>20081</v>
      </c>
      <c r="E70" s="34">
        <v>0.32589503067285536</v>
      </c>
      <c r="F70" s="50" t="s">
        <v>34</v>
      </c>
    </row>
    <row r="71" spans="1:6" s="20" customFormat="1" x14ac:dyDescent="0.2">
      <c r="A71" s="85" t="s">
        <v>239</v>
      </c>
      <c r="B71" s="29" t="s">
        <v>240</v>
      </c>
      <c r="C71" s="33">
        <v>39226</v>
      </c>
      <c r="D71" s="33">
        <v>8181</v>
      </c>
      <c r="E71" s="34">
        <v>0.20856064854943149</v>
      </c>
      <c r="F71" s="50" t="s">
        <v>34</v>
      </c>
    </row>
    <row r="72" spans="1:6" s="20" customFormat="1" x14ac:dyDescent="0.2">
      <c r="A72" s="85" t="s">
        <v>241</v>
      </c>
      <c r="B72" s="29" t="s">
        <v>242</v>
      </c>
      <c r="C72" s="33">
        <v>59907</v>
      </c>
      <c r="D72" s="33">
        <v>8787</v>
      </c>
      <c r="E72" s="34">
        <v>0.14667734989233311</v>
      </c>
      <c r="F72" s="50" t="s">
        <v>34</v>
      </c>
    </row>
    <row r="73" spans="1:6" s="20" customFormat="1" x14ac:dyDescent="0.2">
      <c r="A73" s="85" t="s">
        <v>243</v>
      </c>
      <c r="B73" s="29" t="s">
        <v>244</v>
      </c>
      <c r="C73" s="33">
        <v>100783</v>
      </c>
      <c r="D73" s="33">
        <v>13499</v>
      </c>
      <c r="E73" s="34">
        <v>0.13394124009009456</v>
      </c>
      <c r="F73" s="50" t="s">
        <v>34</v>
      </c>
    </row>
    <row r="74" spans="1:6" s="20" customFormat="1" x14ac:dyDescent="0.2">
      <c r="A74" s="85" t="s">
        <v>246</v>
      </c>
      <c r="B74" s="29" t="s">
        <v>247</v>
      </c>
      <c r="C74" s="33">
        <v>128976</v>
      </c>
      <c r="D74" s="33">
        <v>24831</v>
      </c>
      <c r="E74" s="34">
        <v>0.19252419054707853</v>
      </c>
      <c r="F74" s="50" t="s">
        <v>34</v>
      </c>
    </row>
    <row r="75" spans="1:6" s="20" customFormat="1" x14ac:dyDescent="0.2">
      <c r="A75" s="85" t="s">
        <v>248</v>
      </c>
      <c r="B75" s="29" t="s">
        <v>249</v>
      </c>
      <c r="C75" s="33">
        <v>99919</v>
      </c>
      <c r="D75" s="33">
        <v>9545</v>
      </c>
      <c r="E75" s="34">
        <v>9.5527377175512171E-2</v>
      </c>
      <c r="F75" s="50" t="s">
        <v>34</v>
      </c>
    </row>
    <row r="76" spans="1:6" s="20" customFormat="1" x14ac:dyDescent="0.2">
      <c r="A76" s="85" t="s">
        <v>252</v>
      </c>
      <c r="B76" s="29" t="s">
        <v>253</v>
      </c>
      <c r="C76" s="33">
        <v>9851</v>
      </c>
      <c r="D76" s="33">
        <v>1895</v>
      </c>
      <c r="E76" s="34">
        <v>0.19236625723276823</v>
      </c>
      <c r="F76" s="50" t="s">
        <v>34</v>
      </c>
    </row>
    <row r="77" spans="1:6" s="20" customFormat="1" x14ac:dyDescent="0.2">
      <c r="A77" s="85" t="s">
        <v>255</v>
      </c>
      <c r="B77" s="29" t="s">
        <v>256</v>
      </c>
      <c r="C77" s="33">
        <v>2307</v>
      </c>
      <c r="D77" s="33">
        <v>407</v>
      </c>
      <c r="E77" s="34">
        <v>0.17641959254442999</v>
      </c>
      <c r="F77" s="50" t="s">
        <v>34</v>
      </c>
    </row>
    <row r="78" spans="1:6" s="20" customFormat="1" x14ac:dyDescent="0.2">
      <c r="A78" s="85" t="s">
        <v>259</v>
      </c>
      <c r="B78" s="29" t="s">
        <v>260</v>
      </c>
      <c r="C78" s="33">
        <v>736</v>
      </c>
      <c r="D78" s="33">
        <v>24</v>
      </c>
      <c r="E78" s="34">
        <v>3.2608695652173912E-2</v>
      </c>
      <c r="F78" s="50" t="s">
        <v>34</v>
      </c>
    </row>
    <row r="79" spans="1:6" s="20" customFormat="1" x14ac:dyDescent="0.2">
      <c r="A79" s="85" t="s">
        <v>262</v>
      </c>
      <c r="B79" s="29" t="s">
        <v>263</v>
      </c>
      <c r="C79" s="33">
        <v>23694</v>
      </c>
      <c r="D79" s="33">
        <v>0</v>
      </c>
      <c r="E79" s="34">
        <v>0</v>
      </c>
      <c r="F79" s="50" t="s">
        <v>34</v>
      </c>
    </row>
    <row r="80" spans="1:6" s="20" customFormat="1" x14ac:dyDescent="0.2">
      <c r="A80" s="85" t="s">
        <v>265</v>
      </c>
      <c r="B80" s="29" t="s">
        <v>266</v>
      </c>
      <c r="C80" s="33">
        <v>19718</v>
      </c>
      <c r="D80" s="33">
        <v>6151</v>
      </c>
      <c r="E80" s="34">
        <v>0.31194847347601179</v>
      </c>
      <c r="F80" s="50" t="s">
        <v>34</v>
      </c>
    </row>
    <row r="81" spans="1:6" s="20" customFormat="1" x14ac:dyDescent="0.2">
      <c r="A81" s="85" t="s">
        <v>269</v>
      </c>
      <c r="B81" s="29" t="s">
        <v>270</v>
      </c>
      <c r="C81" s="33">
        <v>56018</v>
      </c>
      <c r="D81" s="33">
        <v>13157</v>
      </c>
      <c r="E81" s="34">
        <v>0.23487093434253276</v>
      </c>
      <c r="F81" s="50" t="s">
        <v>34</v>
      </c>
    </row>
    <row r="82" spans="1:6" s="20" customFormat="1" x14ac:dyDescent="0.2">
      <c r="A82" s="85" t="s">
        <v>272</v>
      </c>
      <c r="B82" s="29" t="s">
        <v>273</v>
      </c>
      <c r="C82" s="33">
        <v>1239</v>
      </c>
      <c r="D82" s="33">
        <v>116</v>
      </c>
      <c r="E82" s="34">
        <v>9.3623890234059731E-2</v>
      </c>
      <c r="F82" s="50" t="s">
        <v>34</v>
      </c>
    </row>
    <row r="83" spans="1:6" s="20" customFormat="1" x14ac:dyDescent="0.2">
      <c r="A83" s="85" t="s">
        <v>276</v>
      </c>
      <c r="B83" s="29" t="s">
        <v>277</v>
      </c>
      <c r="C83" s="33">
        <v>74725</v>
      </c>
      <c r="D83" s="33">
        <v>11411</v>
      </c>
      <c r="E83" s="34">
        <v>0.15270659083305455</v>
      </c>
      <c r="F83" s="50" t="s">
        <v>34</v>
      </c>
    </row>
    <row r="84" spans="1:6" s="20" customFormat="1" x14ac:dyDescent="0.2">
      <c r="A84" s="85" t="s">
        <v>278</v>
      </c>
      <c r="B84" s="29" t="s">
        <v>279</v>
      </c>
      <c r="C84" s="33">
        <v>71175</v>
      </c>
      <c r="D84" s="33">
        <v>6209</v>
      </c>
      <c r="E84" s="34">
        <v>8.7235686687741482E-2</v>
      </c>
      <c r="F84" s="50" t="s">
        <v>34</v>
      </c>
    </row>
    <row r="85" spans="1:6" s="20" customFormat="1" x14ac:dyDescent="0.2">
      <c r="A85" s="85" t="s">
        <v>280</v>
      </c>
      <c r="B85" s="29" t="s">
        <v>281</v>
      </c>
      <c r="C85" s="33">
        <v>1935</v>
      </c>
      <c r="D85" s="33">
        <v>336</v>
      </c>
      <c r="E85" s="34">
        <v>0.17364341085271318</v>
      </c>
      <c r="F85" s="50" t="s">
        <v>34</v>
      </c>
    </row>
    <row r="86" spans="1:6" s="20" customFormat="1" x14ac:dyDescent="0.2">
      <c r="A86" s="85" t="s">
        <v>283</v>
      </c>
      <c r="B86" s="29" t="s">
        <v>284</v>
      </c>
      <c r="C86" s="33">
        <v>96013</v>
      </c>
      <c r="D86" s="33">
        <v>15670</v>
      </c>
      <c r="E86" s="34">
        <v>0.1632070657098518</v>
      </c>
      <c r="F86" s="50" t="s">
        <v>34</v>
      </c>
    </row>
    <row r="87" spans="1:6" s="20" customFormat="1" x14ac:dyDescent="0.2">
      <c r="A87" s="85" t="s">
        <v>285</v>
      </c>
      <c r="B87" s="29" t="s">
        <v>286</v>
      </c>
      <c r="C87" s="33">
        <v>16628</v>
      </c>
      <c r="D87" s="33">
        <v>1426</v>
      </c>
      <c r="E87" s="34">
        <v>8.5758960789030544E-2</v>
      </c>
      <c r="F87" s="50" t="s">
        <v>34</v>
      </c>
    </row>
    <row r="88" spans="1:6" s="20" customFormat="1" x14ac:dyDescent="0.2">
      <c r="A88" s="85" t="s">
        <v>287</v>
      </c>
      <c r="B88" s="29" t="s">
        <v>288</v>
      </c>
      <c r="C88" s="33">
        <v>212771</v>
      </c>
      <c r="D88" s="33">
        <v>14271</v>
      </c>
      <c r="E88" s="34">
        <v>6.7072110390983736E-2</v>
      </c>
      <c r="F88" s="50" t="s">
        <v>34</v>
      </c>
    </row>
    <row r="89" spans="1:6" s="20" customFormat="1" x14ac:dyDescent="0.2">
      <c r="A89" s="85" t="s">
        <v>289</v>
      </c>
      <c r="B89" s="29" t="s">
        <v>290</v>
      </c>
      <c r="C89" s="33">
        <v>1910</v>
      </c>
      <c r="D89" s="33">
        <v>212</v>
      </c>
      <c r="E89" s="34">
        <v>0.11099476439790576</v>
      </c>
      <c r="F89" s="50" t="s">
        <v>34</v>
      </c>
    </row>
    <row r="90" spans="1:6" s="20" customFormat="1" x14ac:dyDescent="0.2">
      <c r="A90" s="85" t="s">
        <v>292</v>
      </c>
      <c r="B90" s="29" t="s">
        <v>293</v>
      </c>
      <c r="C90" s="33">
        <v>223690</v>
      </c>
      <c r="D90" s="33">
        <v>44185</v>
      </c>
      <c r="E90" s="34">
        <v>0.19752782869149269</v>
      </c>
      <c r="F90" s="50" t="s">
        <v>34</v>
      </c>
    </row>
    <row r="91" spans="1:6" s="20" customFormat="1" x14ac:dyDescent="0.2">
      <c r="A91" s="85" t="s">
        <v>295</v>
      </c>
      <c r="B91" s="29" t="s">
        <v>296</v>
      </c>
      <c r="C91" s="33">
        <v>47125</v>
      </c>
      <c r="D91" s="33">
        <v>17417</v>
      </c>
      <c r="E91" s="34">
        <v>0.36959151193633955</v>
      </c>
      <c r="F91" s="50" t="s">
        <v>34</v>
      </c>
    </row>
    <row r="92" spans="1:6" s="20" customFormat="1" x14ac:dyDescent="0.2">
      <c r="A92" s="86" t="s">
        <v>298</v>
      </c>
      <c r="B92" s="29" t="s">
        <v>299</v>
      </c>
      <c r="C92" s="33">
        <v>2549</v>
      </c>
      <c r="D92" s="33">
        <v>695</v>
      </c>
      <c r="E92" s="34">
        <v>0.27265594350725775</v>
      </c>
      <c r="F92" s="50" t="s">
        <v>34</v>
      </c>
    </row>
    <row r="93" spans="1:6" s="20" customFormat="1" x14ac:dyDescent="0.2">
      <c r="A93" s="85" t="s">
        <v>301</v>
      </c>
      <c r="B93" s="29" t="s">
        <v>302</v>
      </c>
      <c r="C93" s="33">
        <v>2495</v>
      </c>
      <c r="D93" s="33">
        <v>571</v>
      </c>
      <c r="E93" s="34">
        <v>0.22885771543086172</v>
      </c>
      <c r="F93" s="50" t="s">
        <v>34</v>
      </c>
    </row>
    <row r="94" spans="1:6" s="20" customFormat="1" x14ac:dyDescent="0.2">
      <c r="A94" s="85" t="s">
        <v>305</v>
      </c>
      <c r="B94" s="29" t="s">
        <v>306</v>
      </c>
      <c r="C94" s="33">
        <v>266</v>
      </c>
      <c r="D94" s="33">
        <v>21</v>
      </c>
      <c r="E94" s="34">
        <v>7.8947368421052627E-2</v>
      </c>
      <c r="F94" s="50" t="s">
        <v>34</v>
      </c>
    </row>
    <row r="95" spans="1:6" s="20" customFormat="1" x14ac:dyDescent="0.2">
      <c r="A95" s="85" t="s">
        <v>308</v>
      </c>
      <c r="B95" s="29" t="s">
        <v>309</v>
      </c>
      <c r="C95" s="33">
        <v>7142</v>
      </c>
      <c r="D95" s="33">
        <v>1559</v>
      </c>
      <c r="E95" s="34">
        <v>0.21828619434332119</v>
      </c>
      <c r="F95" s="50" t="s">
        <v>34</v>
      </c>
    </row>
    <row r="96" spans="1:6" s="20" customFormat="1" x14ac:dyDescent="0.2">
      <c r="A96" s="85" t="s">
        <v>312</v>
      </c>
      <c r="B96" s="29" t="s">
        <v>313</v>
      </c>
      <c r="C96" s="33">
        <v>83663</v>
      </c>
      <c r="D96" s="33">
        <v>16062</v>
      </c>
      <c r="E96" s="34">
        <v>0.19198450928128324</v>
      </c>
      <c r="F96" s="50" t="s">
        <v>34</v>
      </c>
    </row>
    <row r="97" spans="1:7" s="20" customFormat="1" x14ac:dyDescent="0.2">
      <c r="A97" s="85" t="s">
        <v>314</v>
      </c>
      <c r="B97" s="29" t="s">
        <v>315</v>
      </c>
      <c r="C97" s="33">
        <v>10733</v>
      </c>
      <c r="D97" s="33">
        <v>3198</v>
      </c>
      <c r="E97" s="34">
        <v>0.29795956396161372</v>
      </c>
      <c r="F97" s="50" t="s">
        <v>34</v>
      </c>
    </row>
    <row r="98" spans="1:7" s="20" customFormat="1" x14ac:dyDescent="0.2">
      <c r="A98" s="85" t="s">
        <v>317</v>
      </c>
      <c r="B98" s="29" t="s">
        <v>318</v>
      </c>
      <c r="C98" s="33">
        <v>969</v>
      </c>
      <c r="D98" s="33">
        <v>81</v>
      </c>
      <c r="E98" s="34">
        <v>8.3591331269349839E-2</v>
      </c>
      <c r="F98" s="50" t="s">
        <v>34</v>
      </c>
    </row>
    <row r="99" spans="1:7" s="20" customFormat="1" x14ac:dyDescent="0.2">
      <c r="A99" s="85" t="s">
        <v>321</v>
      </c>
      <c r="B99" s="29" t="s">
        <v>322</v>
      </c>
      <c r="C99" s="33">
        <v>2185</v>
      </c>
      <c r="D99" s="33">
        <v>393</v>
      </c>
      <c r="E99" s="34">
        <v>0.17986270022883294</v>
      </c>
      <c r="F99" s="50" t="s">
        <v>34</v>
      </c>
    </row>
    <row r="100" spans="1:7" s="20" customFormat="1" x14ac:dyDescent="0.2">
      <c r="A100" s="85" t="s">
        <v>325</v>
      </c>
      <c r="B100" s="29" t="s">
        <v>326</v>
      </c>
      <c r="C100" s="33">
        <v>2770</v>
      </c>
      <c r="D100" s="33">
        <v>389</v>
      </c>
      <c r="E100" s="34">
        <v>0.14043321299638989</v>
      </c>
      <c r="F100" s="50" t="s">
        <v>34</v>
      </c>
    </row>
    <row r="101" spans="1:7" s="20" customFormat="1" x14ac:dyDescent="0.2">
      <c r="A101" s="85" t="s">
        <v>329</v>
      </c>
      <c r="B101" s="29" t="s">
        <v>330</v>
      </c>
      <c r="C101" s="33">
        <v>4567</v>
      </c>
      <c r="D101" s="33">
        <v>616</v>
      </c>
      <c r="E101" s="34">
        <v>0.13488066564484344</v>
      </c>
      <c r="F101" s="50" t="s">
        <v>34</v>
      </c>
    </row>
    <row r="102" spans="1:7" s="20" customFormat="1" x14ac:dyDescent="0.2">
      <c r="A102" s="85" t="s">
        <v>332</v>
      </c>
      <c r="B102" s="29" t="s">
        <v>333</v>
      </c>
      <c r="C102" s="33">
        <v>32662</v>
      </c>
      <c r="D102" s="33">
        <v>9992</v>
      </c>
      <c r="E102" s="34">
        <v>0.30592125405670195</v>
      </c>
      <c r="F102" s="50" t="s">
        <v>34</v>
      </c>
    </row>
    <row r="103" spans="1:7" s="20" customFormat="1" x14ac:dyDescent="0.2">
      <c r="A103" s="85" t="s">
        <v>335</v>
      </c>
      <c r="B103" s="29" t="s">
        <v>336</v>
      </c>
      <c r="C103" s="33">
        <v>103553</v>
      </c>
      <c r="D103" s="33">
        <v>42293</v>
      </c>
      <c r="E103" s="34">
        <v>0.40841887728989018</v>
      </c>
      <c r="F103" s="50" t="s">
        <v>34</v>
      </c>
    </row>
    <row r="104" spans="1:7" s="20" customFormat="1" x14ac:dyDescent="0.2">
      <c r="A104" s="85" t="s">
        <v>337</v>
      </c>
      <c r="B104" s="29" t="s">
        <v>338</v>
      </c>
      <c r="C104" s="33">
        <v>65284</v>
      </c>
      <c r="D104" s="33">
        <v>25201</v>
      </c>
      <c r="E104" s="34">
        <v>0.38602107713988115</v>
      </c>
      <c r="F104" s="50" t="s">
        <v>34</v>
      </c>
      <c r="G104" s="2"/>
    </row>
    <row r="105" spans="1:7" s="20" customFormat="1" x14ac:dyDescent="0.2">
      <c r="A105" s="85" t="s">
        <v>340</v>
      </c>
      <c r="B105" s="29" t="s">
        <v>341</v>
      </c>
      <c r="C105" s="33">
        <v>106269</v>
      </c>
      <c r="D105" s="33">
        <v>14476</v>
      </c>
      <c r="E105" s="34">
        <v>0.13622034647921782</v>
      </c>
      <c r="F105" s="50" t="s">
        <v>34</v>
      </c>
      <c r="G105" s="2"/>
    </row>
    <row r="106" spans="1:7" s="20" customFormat="1" x14ac:dyDescent="0.2">
      <c r="A106" s="85" t="s">
        <v>342</v>
      </c>
      <c r="B106" s="29" t="s">
        <v>343</v>
      </c>
      <c r="C106" s="33">
        <v>170659</v>
      </c>
      <c r="D106" s="33">
        <v>27817</v>
      </c>
      <c r="E106" s="34">
        <v>0.16299755653085979</v>
      </c>
      <c r="F106" s="50" t="s">
        <v>34</v>
      </c>
      <c r="G106" s="2"/>
    </row>
    <row r="107" spans="1:7" s="20" customFormat="1" x14ac:dyDescent="0.2">
      <c r="A107" s="85" t="s">
        <v>344</v>
      </c>
      <c r="B107" s="29" t="s">
        <v>345</v>
      </c>
      <c r="C107" s="33">
        <v>328</v>
      </c>
      <c r="D107" s="33">
        <v>48</v>
      </c>
      <c r="E107" s="34">
        <v>0.14634146341463414</v>
      </c>
      <c r="F107" s="50" t="s">
        <v>34</v>
      </c>
    </row>
    <row r="108" spans="1:7" s="20" customFormat="1" x14ac:dyDescent="0.2">
      <c r="A108" s="85" t="s">
        <v>348</v>
      </c>
      <c r="B108" s="29" t="s">
        <v>349</v>
      </c>
      <c r="C108" s="33">
        <v>96</v>
      </c>
      <c r="D108" s="33">
        <v>2</v>
      </c>
      <c r="E108" s="34">
        <v>2.0833333333333332E-2</v>
      </c>
      <c r="F108" s="50" t="s">
        <v>34</v>
      </c>
    </row>
    <row r="109" spans="1:7" s="20" customFormat="1" x14ac:dyDescent="0.2">
      <c r="A109" s="85" t="s">
        <v>352</v>
      </c>
      <c r="B109" s="29" t="s">
        <v>353</v>
      </c>
      <c r="C109" s="33">
        <v>19215</v>
      </c>
      <c r="D109" s="33">
        <v>12470</v>
      </c>
      <c r="E109" s="34">
        <v>0.64897215716887846</v>
      </c>
      <c r="F109" s="50" t="s">
        <v>34</v>
      </c>
    </row>
    <row r="110" spans="1:7" s="20" customFormat="1" x14ac:dyDescent="0.2">
      <c r="A110" s="85" t="s">
        <v>354</v>
      </c>
      <c r="B110" s="29" t="s">
        <v>355</v>
      </c>
      <c r="C110" s="33">
        <v>16838</v>
      </c>
      <c r="D110" s="33">
        <v>5293</v>
      </c>
      <c r="E110" s="34">
        <v>0.31434849744625254</v>
      </c>
      <c r="F110" s="50" t="s">
        <v>34</v>
      </c>
    </row>
    <row r="111" spans="1:7" s="20" customFormat="1" x14ac:dyDescent="0.2">
      <c r="A111" s="85" t="s">
        <v>357</v>
      </c>
      <c r="B111" s="29" t="s">
        <v>358</v>
      </c>
      <c r="C111" s="33">
        <v>17451</v>
      </c>
      <c r="D111" s="33">
        <v>4072</v>
      </c>
      <c r="E111" s="34">
        <v>0.23333906366397342</v>
      </c>
      <c r="F111" s="50" t="s">
        <v>34</v>
      </c>
    </row>
    <row r="112" spans="1:7" s="20" customFormat="1" x14ac:dyDescent="0.2">
      <c r="A112" s="85" t="s">
        <v>360</v>
      </c>
      <c r="B112" s="29" t="s">
        <v>361</v>
      </c>
      <c r="C112" s="33">
        <v>15778</v>
      </c>
      <c r="D112" s="33">
        <v>2070</v>
      </c>
      <c r="E112" s="34">
        <v>0.13119533527696792</v>
      </c>
      <c r="F112" s="50" t="s">
        <v>34</v>
      </c>
    </row>
    <row r="113" spans="1:7" s="20" customFormat="1" x14ac:dyDescent="0.2">
      <c r="A113" s="85" t="s">
        <v>362</v>
      </c>
      <c r="B113" s="29" t="s">
        <v>363</v>
      </c>
      <c r="C113" s="33">
        <v>940</v>
      </c>
      <c r="D113" s="33">
        <v>414</v>
      </c>
      <c r="E113" s="34">
        <v>0.44042553191489364</v>
      </c>
      <c r="F113" s="50" t="s">
        <v>34</v>
      </c>
    </row>
    <row r="114" spans="1:7" s="20" customFormat="1" x14ac:dyDescent="0.2">
      <c r="A114" s="85" t="s">
        <v>366</v>
      </c>
      <c r="B114" s="29" t="s">
        <v>367</v>
      </c>
      <c r="C114" s="33">
        <v>9681</v>
      </c>
      <c r="D114" s="33">
        <v>2389</v>
      </c>
      <c r="E114" s="34">
        <v>0.24677202768309059</v>
      </c>
      <c r="F114" s="50" t="s">
        <v>34</v>
      </c>
    </row>
    <row r="115" spans="1:7" s="20" customFormat="1" x14ac:dyDescent="0.2">
      <c r="A115" s="85" t="s">
        <v>370</v>
      </c>
      <c r="B115" s="29" t="s">
        <v>371</v>
      </c>
      <c r="C115" s="33">
        <v>65320</v>
      </c>
      <c r="D115" s="33">
        <v>12880</v>
      </c>
      <c r="E115" s="34">
        <v>0.19718309859154928</v>
      </c>
      <c r="F115" s="50" t="s">
        <v>34</v>
      </c>
    </row>
    <row r="116" spans="1:7" s="20" customFormat="1" x14ac:dyDescent="0.2">
      <c r="A116" s="85" t="s">
        <v>373</v>
      </c>
      <c r="B116" s="29" t="s">
        <v>374</v>
      </c>
      <c r="C116" s="33">
        <v>188</v>
      </c>
      <c r="D116" s="33">
        <v>4</v>
      </c>
      <c r="E116" s="34">
        <v>2.1276595744680851E-2</v>
      </c>
      <c r="F116" s="50" t="s">
        <v>34</v>
      </c>
      <c r="G116" s="2"/>
    </row>
    <row r="117" spans="1:7" s="20" customFormat="1" x14ac:dyDescent="0.2">
      <c r="A117" s="85" t="s">
        <v>377</v>
      </c>
      <c r="B117" s="29" t="s">
        <v>378</v>
      </c>
      <c r="C117" s="33">
        <v>425</v>
      </c>
      <c r="D117" s="33">
        <v>56</v>
      </c>
      <c r="E117" s="34">
        <v>0.13176470588235295</v>
      </c>
      <c r="F117" s="50" t="s">
        <v>34</v>
      </c>
      <c r="G117" s="2"/>
    </row>
    <row r="118" spans="1:7" s="20" customFormat="1" x14ac:dyDescent="0.2">
      <c r="A118" s="85" t="s">
        <v>381</v>
      </c>
      <c r="B118" s="29" t="s">
        <v>382</v>
      </c>
      <c r="C118" s="33">
        <v>681</v>
      </c>
      <c r="D118" s="33">
        <v>55</v>
      </c>
      <c r="E118" s="34">
        <v>8.0763582966226141E-2</v>
      </c>
      <c r="F118" s="50" t="s">
        <v>34</v>
      </c>
    </row>
    <row r="119" spans="1:7" s="20" customFormat="1" x14ac:dyDescent="0.2">
      <c r="A119" s="85" t="s">
        <v>384</v>
      </c>
      <c r="B119" s="29" t="s">
        <v>385</v>
      </c>
      <c r="C119" s="33">
        <v>181198</v>
      </c>
      <c r="D119" s="33">
        <v>35047</v>
      </c>
      <c r="E119" s="34">
        <v>0.19341824964955462</v>
      </c>
      <c r="F119" s="50" t="s">
        <v>34</v>
      </c>
    </row>
    <row r="120" spans="1:7" s="20" customFormat="1" x14ac:dyDescent="0.2">
      <c r="A120" s="85" t="s">
        <v>386</v>
      </c>
      <c r="B120" s="29" t="s">
        <v>387</v>
      </c>
      <c r="C120" s="33">
        <v>60600</v>
      </c>
      <c r="D120" s="33">
        <v>12242</v>
      </c>
      <c r="E120" s="34">
        <v>0.20201320132013201</v>
      </c>
      <c r="F120" s="50" t="s">
        <v>34</v>
      </c>
    </row>
    <row r="121" spans="1:7" s="20" customFormat="1" x14ac:dyDescent="0.2">
      <c r="A121" s="85" t="s">
        <v>389</v>
      </c>
      <c r="B121" s="29" t="s">
        <v>390</v>
      </c>
      <c r="C121" s="33">
        <v>390</v>
      </c>
      <c r="D121" s="33">
        <v>28</v>
      </c>
      <c r="E121" s="34">
        <v>7.179487179487179E-2</v>
      </c>
      <c r="F121" s="50" t="s">
        <v>34</v>
      </c>
    </row>
    <row r="122" spans="1:7" s="20" customFormat="1" x14ac:dyDescent="0.2">
      <c r="A122" s="87" t="s">
        <v>393</v>
      </c>
      <c r="B122" s="29" t="s">
        <v>394</v>
      </c>
      <c r="C122" s="33">
        <v>8204</v>
      </c>
      <c r="D122" s="33">
        <v>2272</v>
      </c>
      <c r="E122" s="34">
        <v>0.27693807898586054</v>
      </c>
      <c r="F122" s="50" t="s">
        <v>34</v>
      </c>
    </row>
    <row r="123" spans="1:7" s="20" customFormat="1" x14ac:dyDescent="0.2">
      <c r="A123" s="85" t="s">
        <v>397</v>
      </c>
      <c r="B123" s="29" t="s">
        <v>398</v>
      </c>
      <c r="C123" s="33">
        <v>2217</v>
      </c>
      <c r="D123" s="33">
        <v>565</v>
      </c>
      <c r="E123" s="34">
        <v>0.25484889490302209</v>
      </c>
      <c r="F123" s="50" t="s">
        <v>34</v>
      </c>
    </row>
    <row r="124" spans="1:7" s="20" customFormat="1" x14ac:dyDescent="0.2">
      <c r="A124" s="85" t="s">
        <v>400</v>
      </c>
      <c r="B124" s="29" t="s">
        <v>401</v>
      </c>
      <c r="C124" s="33">
        <v>304</v>
      </c>
      <c r="D124" s="33">
        <v>14</v>
      </c>
      <c r="E124" s="34">
        <v>4.6052631578947366E-2</v>
      </c>
      <c r="F124" s="50" t="s">
        <v>34</v>
      </c>
    </row>
    <row r="125" spans="1:7" s="20" customFormat="1" x14ac:dyDescent="0.2">
      <c r="A125" s="85" t="s">
        <v>404</v>
      </c>
      <c r="B125" s="29" t="s">
        <v>405</v>
      </c>
      <c r="C125" s="33">
        <v>5017</v>
      </c>
      <c r="D125" s="33">
        <v>556</v>
      </c>
      <c r="E125" s="34">
        <v>0.1108232011162049</v>
      </c>
      <c r="F125" s="50" t="s">
        <v>34</v>
      </c>
    </row>
    <row r="126" spans="1:7" s="20" customFormat="1" x14ac:dyDescent="0.2">
      <c r="A126" s="85" t="s">
        <v>408</v>
      </c>
      <c r="B126" s="29" t="s">
        <v>409</v>
      </c>
      <c r="C126" s="33">
        <v>147</v>
      </c>
      <c r="D126" s="33">
        <v>11</v>
      </c>
      <c r="E126" s="34">
        <v>7.4829931972789115E-2</v>
      </c>
      <c r="F126" s="50" t="s">
        <v>34</v>
      </c>
    </row>
    <row r="127" spans="1:7" s="20" customFormat="1" x14ac:dyDescent="0.2">
      <c r="A127" s="85" t="s">
        <v>410</v>
      </c>
      <c r="B127" s="29" t="s">
        <v>411</v>
      </c>
      <c r="C127" s="33">
        <v>38</v>
      </c>
      <c r="D127" s="33">
        <v>4</v>
      </c>
      <c r="E127" s="34">
        <v>0.10526315789473684</v>
      </c>
      <c r="F127" s="50" t="s">
        <v>34</v>
      </c>
    </row>
    <row r="128" spans="1:7" s="20" customFormat="1" x14ac:dyDescent="0.2">
      <c r="A128" s="85" t="s">
        <v>414</v>
      </c>
      <c r="B128" s="29" t="s">
        <v>415</v>
      </c>
      <c r="C128" s="33">
        <v>174287</v>
      </c>
      <c r="D128" s="33">
        <v>30413</v>
      </c>
      <c r="E128" s="34">
        <v>0.17449953238049884</v>
      </c>
      <c r="F128" s="50" t="s">
        <v>34</v>
      </c>
    </row>
    <row r="129" spans="1:7" s="20" customFormat="1" x14ac:dyDescent="0.2">
      <c r="A129" s="85" t="s">
        <v>416</v>
      </c>
      <c r="B129" s="29" t="s">
        <v>417</v>
      </c>
      <c r="C129" s="33">
        <v>652</v>
      </c>
      <c r="D129" s="33">
        <v>64</v>
      </c>
      <c r="E129" s="34">
        <v>9.815950920245399E-2</v>
      </c>
      <c r="F129" s="50" t="s">
        <v>34</v>
      </c>
    </row>
    <row r="130" spans="1:7" s="20" customFormat="1" x14ac:dyDescent="0.2">
      <c r="A130" s="85" t="s">
        <v>419</v>
      </c>
      <c r="B130" s="29" t="s">
        <v>420</v>
      </c>
      <c r="C130" s="33">
        <v>26826</v>
      </c>
      <c r="D130" s="33">
        <v>3447</v>
      </c>
      <c r="E130" s="34">
        <v>0.12849474390516663</v>
      </c>
      <c r="F130" s="50" t="s">
        <v>34</v>
      </c>
    </row>
    <row r="131" spans="1:7" s="20" customFormat="1" x14ac:dyDescent="0.2">
      <c r="A131" s="85" t="s">
        <v>422</v>
      </c>
      <c r="B131" s="29" t="s">
        <v>423</v>
      </c>
      <c r="C131" s="33">
        <v>2098</v>
      </c>
      <c r="D131" s="33">
        <v>222</v>
      </c>
      <c r="E131" s="34">
        <v>0.10581506196377502</v>
      </c>
      <c r="F131" s="50" t="s">
        <v>34</v>
      </c>
    </row>
    <row r="132" spans="1:7" s="20" customFormat="1" x14ac:dyDescent="0.2">
      <c r="A132" s="85" t="s">
        <v>425</v>
      </c>
      <c r="B132" s="29" t="s">
        <v>426</v>
      </c>
      <c r="C132" s="33">
        <v>47745</v>
      </c>
      <c r="D132" s="33">
        <v>28448</v>
      </c>
      <c r="E132" s="34">
        <v>0.59583202429573778</v>
      </c>
      <c r="F132" s="50" t="s">
        <v>34</v>
      </c>
      <c r="G132" s="2"/>
    </row>
    <row r="133" spans="1:7" s="20" customFormat="1" x14ac:dyDescent="0.2">
      <c r="A133" s="85" t="s">
        <v>427</v>
      </c>
      <c r="B133" s="29" t="s">
        <v>428</v>
      </c>
      <c r="C133" s="33">
        <v>986</v>
      </c>
      <c r="D133" s="33">
        <v>41</v>
      </c>
      <c r="E133" s="34">
        <v>4.1582150101419878E-2</v>
      </c>
      <c r="F133" s="50" t="s">
        <v>34</v>
      </c>
    </row>
    <row r="134" spans="1:7" s="20" customFormat="1" x14ac:dyDescent="0.2">
      <c r="A134" s="85" t="s">
        <v>431</v>
      </c>
      <c r="B134" s="29" t="s">
        <v>432</v>
      </c>
      <c r="C134" s="33">
        <v>213220</v>
      </c>
      <c r="D134" s="33">
        <v>61291</v>
      </c>
      <c r="E134" s="34">
        <v>0.28745427258230938</v>
      </c>
      <c r="F134" s="50" t="s">
        <v>34</v>
      </c>
    </row>
    <row r="135" spans="1:7" s="20" customFormat="1" x14ac:dyDescent="0.2">
      <c r="A135" s="85" t="s">
        <v>435</v>
      </c>
      <c r="B135" s="29" t="s">
        <v>436</v>
      </c>
      <c r="C135" s="33">
        <v>89745</v>
      </c>
      <c r="D135" s="33">
        <v>20881</v>
      </c>
      <c r="E135" s="34">
        <v>0.23267034375174103</v>
      </c>
      <c r="F135" s="50" t="s">
        <v>34</v>
      </c>
    </row>
    <row r="136" spans="1:7" s="20" customFormat="1" x14ac:dyDescent="0.2">
      <c r="A136" s="85" t="s">
        <v>438</v>
      </c>
      <c r="B136" s="29" t="s">
        <v>439</v>
      </c>
      <c r="C136" s="33">
        <v>291</v>
      </c>
      <c r="D136" s="33">
        <v>34</v>
      </c>
      <c r="E136" s="34">
        <v>0.11683848797250859</v>
      </c>
      <c r="F136" s="50" t="s">
        <v>34</v>
      </c>
      <c r="G136" s="2"/>
    </row>
    <row r="137" spans="1:7" s="20" customFormat="1" x14ac:dyDescent="0.2">
      <c r="A137" s="85" t="s">
        <v>442</v>
      </c>
      <c r="B137" s="29" t="s">
        <v>443</v>
      </c>
      <c r="C137" s="33">
        <v>72081</v>
      </c>
      <c r="D137" s="33">
        <v>2742</v>
      </c>
      <c r="E137" s="34">
        <v>3.8040537728388897E-2</v>
      </c>
      <c r="F137" s="50" t="s">
        <v>34</v>
      </c>
    </row>
    <row r="138" spans="1:7" s="20" customFormat="1" x14ac:dyDescent="0.2">
      <c r="A138" s="85" t="s">
        <v>445</v>
      </c>
      <c r="B138" s="29" t="s">
        <v>446</v>
      </c>
      <c r="C138" s="33">
        <v>6947</v>
      </c>
      <c r="D138" s="33">
        <v>1885</v>
      </c>
      <c r="E138" s="34">
        <v>0.27134014682596802</v>
      </c>
      <c r="F138" s="50" t="s">
        <v>34</v>
      </c>
    </row>
    <row r="139" spans="1:7" s="20" customFormat="1" x14ac:dyDescent="0.2">
      <c r="A139" s="85" t="s">
        <v>449</v>
      </c>
      <c r="B139" s="29" t="s">
        <v>450</v>
      </c>
      <c r="C139" s="33">
        <v>82978</v>
      </c>
      <c r="D139" s="33">
        <v>14923</v>
      </c>
      <c r="E139" s="34">
        <v>0.17984284991202487</v>
      </c>
      <c r="F139" s="50" t="s">
        <v>34</v>
      </c>
      <c r="G139" s="2"/>
    </row>
    <row r="140" spans="1:7" s="20" customFormat="1" x14ac:dyDescent="0.2">
      <c r="A140" s="85" t="s">
        <v>453</v>
      </c>
      <c r="B140" s="29" t="s">
        <v>454</v>
      </c>
      <c r="C140" s="33">
        <v>16709</v>
      </c>
      <c r="D140" s="33">
        <v>2456</v>
      </c>
      <c r="E140" s="34">
        <v>0.14698665389909629</v>
      </c>
      <c r="F140" s="50" t="s">
        <v>34</v>
      </c>
    </row>
    <row r="141" spans="1:7" s="20" customFormat="1" x14ac:dyDescent="0.2">
      <c r="A141" s="85" t="s">
        <v>456</v>
      </c>
      <c r="B141" s="29" t="s">
        <v>457</v>
      </c>
      <c r="C141" s="33">
        <v>25377</v>
      </c>
      <c r="D141" s="33">
        <v>2281</v>
      </c>
      <c r="E141" s="34">
        <v>8.9884541119911732E-2</v>
      </c>
      <c r="F141" s="50" t="s">
        <v>34</v>
      </c>
    </row>
    <row r="142" spans="1:7" s="20" customFormat="1" x14ac:dyDescent="0.2">
      <c r="A142" s="85" t="s">
        <v>460</v>
      </c>
      <c r="B142" s="29" t="s">
        <v>461</v>
      </c>
      <c r="C142" s="33">
        <v>297578</v>
      </c>
      <c r="D142" s="33">
        <v>118207</v>
      </c>
      <c r="E142" s="34">
        <v>0.39723030600380405</v>
      </c>
      <c r="F142" s="50" t="s">
        <v>34</v>
      </c>
    </row>
    <row r="143" spans="1:7" s="20" customFormat="1" x14ac:dyDescent="0.2">
      <c r="A143" s="85" t="s">
        <v>463</v>
      </c>
      <c r="B143" s="29" t="s">
        <v>464</v>
      </c>
      <c r="C143" s="33">
        <v>2615</v>
      </c>
      <c r="D143" s="33">
        <v>535</v>
      </c>
      <c r="E143" s="34">
        <v>0.2045889101338432</v>
      </c>
      <c r="F143" s="50" t="s">
        <v>34</v>
      </c>
      <c r="G143" s="2"/>
    </row>
    <row r="144" spans="1:7" s="20" customFormat="1" x14ac:dyDescent="0.2">
      <c r="A144" s="85" t="s">
        <v>467</v>
      </c>
      <c r="B144" s="29" t="s">
        <v>468</v>
      </c>
      <c r="C144" s="33">
        <v>162496</v>
      </c>
      <c r="D144" s="33">
        <v>19563</v>
      </c>
      <c r="E144" s="34">
        <v>0.12039065576998818</v>
      </c>
      <c r="F144" s="50" t="s">
        <v>34</v>
      </c>
    </row>
    <row r="145" spans="1:7" s="20" customFormat="1" x14ac:dyDescent="0.2">
      <c r="A145" s="85" t="s">
        <v>470</v>
      </c>
      <c r="B145" s="29" t="s">
        <v>471</v>
      </c>
      <c r="C145" s="33">
        <v>1434</v>
      </c>
      <c r="D145" s="33">
        <v>42</v>
      </c>
      <c r="E145" s="34">
        <v>2.9288702928870293E-2</v>
      </c>
      <c r="F145" s="50" t="s">
        <v>34</v>
      </c>
    </row>
    <row r="146" spans="1:7" s="20" customFormat="1" x14ac:dyDescent="0.2">
      <c r="A146" s="85" t="s">
        <v>473</v>
      </c>
      <c r="B146" s="29" t="s">
        <v>474</v>
      </c>
      <c r="C146" s="33">
        <v>31099</v>
      </c>
      <c r="D146" s="33">
        <v>9347</v>
      </c>
      <c r="E146" s="34">
        <v>0.30055628798353645</v>
      </c>
      <c r="F146" s="50" t="s">
        <v>34</v>
      </c>
    </row>
    <row r="147" spans="1:7" s="20" customFormat="1" x14ac:dyDescent="0.2">
      <c r="A147" s="85" t="s">
        <v>475</v>
      </c>
      <c r="B147" s="29" t="s">
        <v>476</v>
      </c>
      <c r="C147" s="33">
        <v>6954</v>
      </c>
      <c r="D147" s="33">
        <v>349</v>
      </c>
      <c r="E147" s="34">
        <v>5.0186942766752951E-2</v>
      </c>
      <c r="F147" s="50" t="s">
        <v>34</v>
      </c>
    </row>
    <row r="148" spans="1:7" s="20" customFormat="1" x14ac:dyDescent="0.2">
      <c r="A148" s="85" t="s">
        <v>478</v>
      </c>
      <c r="B148" s="29" t="s">
        <v>479</v>
      </c>
      <c r="C148" s="33">
        <v>1878</v>
      </c>
      <c r="D148" s="33">
        <v>107</v>
      </c>
      <c r="E148" s="34">
        <v>5.6975505857294995E-2</v>
      </c>
      <c r="F148" s="50" t="s">
        <v>34</v>
      </c>
    </row>
    <row r="149" spans="1:7" s="20" customFormat="1" x14ac:dyDescent="0.2">
      <c r="A149" s="85" t="s">
        <v>481</v>
      </c>
      <c r="B149" s="29" t="s">
        <v>482</v>
      </c>
      <c r="C149" s="33">
        <v>160075</v>
      </c>
      <c r="D149" s="33">
        <v>19210</v>
      </c>
      <c r="E149" s="34">
        <v>0.12000624707168515</v>
      </c>
      <c r="F149" s="50" t="s">
        <v>34</v>
      </c>
    </row>
    <row r="150" spans="1:7" s="20" customFormat="1" x14ac:dyDescent="0.2">
      <c r="A150" s="85" t="s">
        <v>483</v>
      </c>
      <c r="B150" s="29" t="s">
        <v>484</v>
      </c>
      <c r="C150" s="33">
        <v>1417</v>
      </c>
      <c r="D150" s="33">
        <v>420</v>
      </c>
      <c r="E150" s="34">
        <v>0.29640084685956247</v>
      </c>
      <c r="F150" s="50" t="s">
        <v>34</v>
      </c>
    </row>
    <row r="151" spans="1:7" s="20" customFormat="1" x14ac:dyDescent="0.2">
      <c r="A151" s="85" t="s">
        <v>487</v>
      </c>
      <c r="B151" s="29" t="s">
        <v>488</v>
      </c>
      <c r="C151" s="33">
        <v>30138</v>
      </c>
      <c r="D151" s="33">
        <v>14587</v>
      </c>
      <c r="E151" s="34">
        <v>0.48400690158603754</v>
      </c>
      <c r="F151" s="50" t="s">
        <v>34</v>
      </c>
    </row>
    <row r="152" spans="1:7" s="20" customFormat="1" x14ac:dyDescent="0.2">
      <c r="A152" s="85" t="s">
        <v>491</v>
      </c>
      <c r="B152" s="29" t="s">
        <v>492</v>
      </c>
      <c r="C152" s="33">
        <v>72169</v>
      </c>
      <c r="D152" s="33">
        <v>0</v>
      </c>
      <c r="E152" s="34">
        <v>0</v>
      </c>
      <c r="F152" s="50" t="s">
        <v>34</v>
      </c>
      <c r="G152" s="2"/>
    </row>
    <row r="153" spans="1:7" s="20" customFormat="1" x14ac:dyDescent="0.2">
      <c r="A153" s="85" t="s">
        <v>493</v>
      </c>
      <c r="B153" s="29" t="s">
        <v>494</v>
      </c>
      <c r="C153" s="33">
        <v>277</v>
      </c>
      <c r="D153" s="33">
        <v>41</v>
      </c>
      <c r="E153" s="34">
        <v>0.14801444043321299</v>
      </c>
      <c r="F153" s="50" t="s">
        <v>34</v>
      </c>
      <c r="G153" s="2"/>
    </row>
    <row r="154" spans="1:7" s="20" customFormat="1" x14ac:dyDescent="0.2">
      <c r="A154" s="85" t="s">
        <v>495</v>
      </c>
      <c r="B154" s="29" t="s">
        <v>496</v>
      </c>
      <c r="C154" s="33">
        <v>64438</v>
      </c>
      <c r="D154" s="33">
        <v>21464</v>
      </c>
      <c r="E154" s="34">
        <v>0.33309537850336757</v>
      </c>
      <c r="F154" s="50" t="s">
        <v>34</v>
      </c>
      <c r="G154" s="2"/>
    </row>
    <row r="155" spans="1:7" s="20" customFormat="1" x14ac:dyDescent="0.2">
      <c r="A155" s="85" t="s">
        <v>498</v>
      </c>
      <c r="B155" s="29" t="s">
        <v>499</v>
      </c>
      <c r="C155" s="33">
        <v>23247</v>
      </c>
      <c r="D155" s="33">
        <v>4771</v>
      </c>
      <c r="E155" s="34">
        <v>0.20523078246655482</v>
      </c>
      <c r="F155" s="50" t="s">
        <v>34</v>
      </c>
      <c r="G155" s="2"/>
    </row>
    <row r="156" spans="1:7" s="20" customFormat="1" x14ac:dyDescent="0.2">
      <c r="A156" s="85" t="s">
        <v>501</v>
      </c>
      <c r="B156" s="29" t="s">
        <v>502</v>
      </c>
      <c r="C156" s="33">
        <v>19415</v>
      </c>
      <c r="D156" s="33">
        <v>4046</v>
      </c>
      <c r="E156" s="34">
        <v>0.20839557043523049</v>
      </c>
      <c r="F156" s="50" t="s">
        <v>34</v>
      </c>
    </row>
    <row r="157" spans="1:7" s="20" customFormat="1" x14ac:dyDescent="0.2">
      <c r="A157" s="85" t="s">
        <v>505</v>
      </c>
      <c r="B157" s="29" t="s">
        <v>506</v>
      </c>
      <c r="C157" s="33">
        <v>79209</v>
      </c>
      <c r="D157" s="33">
        <v>15243</v>
      </c>
      <c r="E157" s="34">
        <v>0.19244025300155285</v>
      </c>
      <c r="F157" s="50" t="s">
        <v>34</v>
      </c>
    </row>
    <row r="158" spans="1:7" s="20" customFormat="1" x14ac:dyDescent="0.2">
      <c r="A158" s="85" t="s">
        <v>508</v>
      </c>
      <c r="B158" s="29" t="s">
        <v>509</v>
      </c>
      <c r="C158" s="33">
        <v>1333</v>
      </c>
      <c r="D158" s="33">
        <v>389</v>
      </c>
      <c r="E158" s="34">
        <v>0.29182295573893474</v>
      </c>
      <c r="F158" s="50" t="s">
        <v>34</v>
      </c>
    </row>
    <row r="159" spans="1:7" s="20" customFormat="1" x14ac:dyDescent="0.2">
      <c r="A159" s="85" t="s">
        <v>510</v>
      </c>
      <c r="B159" s="29" t="s">
        <v>511</v>
      </c>
      <c r="C159" s="33">
        <v>3010</v>
      </c>
      <c r="D159" s="33">
        <v>537</v>
      </c>
      <c r="E159" s="34">
        <v>0.17840531561461795</v>
      </c>
      <c r="F159" s="50" t="s">
        <v>34</v>
      </c>
      <c r="G159" s="2"/>
    </row>
    <row r="160" spans="1:7" s="20" customFormat="1" x14ac:dyDescent="0.2">
      <c r="A160" s="85" t="s">
        <v>514</v>
      </c>
      <c r="B160" s="29" t="s">
        <v>515</v>
      </c>
      <c r="C160" s="33">
        <v>642</v>
      </c>
      <c r="D160" s="33">
        <v>73</v>
      </c>
      <c r="E160" s="34">
        <v>0.11370716510903427</v>
      </c>
      <c r="F160" s="50" t="s">
        <v>34</v>
      </c>
    </row>
    <row r="161" spans="1:7" s="20" customFormat="1" x14ac:dyDescent="0.2">
      <c r="A161" s="85" t="s">
        <v>518</v>
      </c>
      <c r="B161" s="29" t="s">
        <v>519</v>
      </c>
      <c r="C161" s="33">
        <v>2104</v>
      </c>
      <c r="D161" s="33">
        <v>319</v>
      </c>
      <c r="E161" s="34">
        <v>0.15161596958174905</v>
      </c>
      <c r="F161" s="50" t="s">
        <v>34</v>
      </c>
    </row>
    <row r="162" spans="1:7" s="20" customFormat="1" x14ac:dyDescent="0.2">
      <c r="A162" s="85" t="s">
        <v>522</v>
      </c>
      <c r="B162" s="29" t="s">
        <v>523</v>
      </c>
      <c r="C162" s="33">
        <v>9817</v>
      </c>
      <c r="D162" s="33">
        <v>1796</v>
      </c>
      <c r="E162" s="34">
        <v>0.18294794743811754</v>
      </c>
      <c r="F162" s="50" t="s">
        <v>34</v>
      </c>
    </row>
    <row r="163" spans="1:7" s="20" customFormat="1" x14ac:dyDescent="0.2">
      <c r="A163" s="85" t="s">
        <v>526</v>
      </c>
      <c r="B163" s="29" t="s">
        <v>527</v>
      </c>
      <c r="C163" s="33">
        <v>23830</v>
      </c>
      <c r="D163" s="33">
        <v>3977</v>
      </c>
      <c r="E163" s="34">
        <v>0.16689047419219472</v>
      </c>
      <c r="F163" s="50" t="s">
        <v>34</v>
      </c>
      <c r="G163" s="2"/>
    </row>
    <row r="164" spans="1:7" s="20" customFormat="1" x14ac:dyDescent="0.2">
      <c r="A164" s="85" t="s">
        <v>529</v>
      </c>
      <c r="B164" s="29" t="s">
        <v>530</v>
      </c>
      <c r="C164" s="33">
        <v>13848</v>
      </c>
      <c r="D164" s="33">
        <v>2414</v>
      </c>
      <c r="E164" s="34">
        <v>0.17432120161756209</v>
      </c>
      <c r="F164" s="50" t="s">
        <v>34</v>
      </c>
    </row>
    <row r="165" spans="1:7" s="20" customFormat="1" x14ac:dyDescent="0.2">
      <c r="A165" s="85" t="s">
        <v>533</v>
      </c>
      <c r="B165" s="29" t="s">
        <v>534</v>
      </c>
      <c r="C165" s="33">
        <v>48169</v>
      </c>
      <c r="D165" s="33">
        <v>10401</v>
      </c>
      <c r="E165" s="34">
        <v>0.21592725611908073</v>
      </c>
      <c r="F165" s="50" t="s">
        <v>34</v>
      </c>
    </row>
    <row r="166" spans="1:7" s="20" customFormat="1" x14ac:dyDescent="0.2">
      <c r="A166" s="85" t="s">
        <v>535</v>
      </c>
      <c r="B166" s="29" t="s">
        <v>536</v>
      </c>
      <c r="C166" s="33">
        <v>25793</v>
      </c>
      <c r="D166" s="33">
        <v>17284</v>
      </c>
      <c r="E166" s="34">
        <v>0.67010429186213316</v>
      </c>
      <c r="F166" s="50" t="s">
        <v>34</v>
      </c>
    </row>
    <row r="167" spans="1:7" s="20" customFormat="1" x14ac:dyDescent="0.2">
      <c r="A167" s="85" t="s">
        <v>537</v>
      </c>
      <c r="B167" s="29" t="s">
        <v>538</v>
      </c>
      <c r="C167" s="33">
        <v>4978</v>
      </c>
      <c r="D167" s="33">
        <v>1133</v>
      </c>
      <c r="E167" s="34">
        <v>0.22760144636400162</v>
      </c>
      <c r="F167" s="50" t="s">
        <v>34</v>
      </c>
      <c r="G167" s="2"/>
    </row>
    <row r="168" spans="1:7" s="20" customFormat="1" x14ac:dyDescent="0.2">
      <c r="A168" s="85" t="s">
        <v>541</v>
      </c>
      <c r="B168" s="29" t="s">
        <v>542</v>
      </c>
      <c r="C168" s="33">
        <v>49010</v>
      </c>
      <c r="D168" s="33">
        <v>6585</v>
      </c>
      <c r="E168" s="34">
        <v>0.13436033462558661</v>
      </c>
      <c r="F168" s="50" t="s">
        <v>34</v>
      </c>
      <c r="G168" s="2"/>
    </row>
    <row r="169" spans="1:7" s="20" customFormat="1" x14ac:dyDescent="0.2">
      <c r="A169" s="85" t="s">
        <v>544</v>
      </c>
      <c r="B169" s="29" t="s">
        <v>545</v>
      </c>
      <c r="C169" s="33">
        <v>2925</v>
      </c>
      <c r="D169" s="33">
        <v>609</v>
      </c>
      <c r="E169" s="34">
        <v>0.20820512820512821</v>
      </c>
      <c r="F169" s="50" t="s">
        <v>34</v>
      </c>
    </row>
    <row r="170" spans="1:7" s="20" customFormat="1" x14ac:dyDescent="0.2">
      <c r="A170" s="85" t="s">
        <v>548</v>
      </c>
      <c r="B170" s="29" t="s">
        <v>549</v>
      </c>
      <c r="C170" s="33">
        <v>4406</v>
      </c>
      <c r="D170" s="33">
        <v>1014</v>
      </c>
      <c r="E170" s="34">
        <v>0.23014071720381299</v>
      </c>
      <c r="F170" s="50" t="s">
        <v>34</v>
      </c>
    </row>
    <row r="171" spans="1:7" s="20" customFormat="1" x14ac:dyDescent="0.2">
      <c r="A171" s="85" t="s">
        <v>552</v>
      </c>
      <c r="B171" s="29" t="s">
        <v>553</v>
      </c>
      <c r="C171" s="33">
        <v>2841</v>
      </c>
      <c r="D171" s="33">
        <v>826</v>
      </c>
      <c r="E171" s="34">
        <v>0.29074269623372051</v>
      </c>
      <c r="F171" s="50" t="s">
        <v>34</v>
      </c>
    </row>
    <row r="172" spans="1:7" s="20" customFormat="1" x14ac:dyDescent="0.2">
      <c r="A172" s="85" t="s">
        <v>556</v>
      </c>
      <c r="B172" s="29" t="s">
        <v>557</v>
      </c>
      <c r="C172" s="33">
        <v>82888</v>
      </c>
      <c r="D172" s="33">
        <v>426</v>
      </c>
      <c r="E172" s="34">
        <v>5.1394653025769715E-3</v>
      </c>
      <c r="F172" s="50" t="s">
        <v>34</v>
      </c>
      <c r="G172" s="2"/>
    </row>
    <row r="173" spans="1:7" s="20" customFormat="1" x14ac:dyDescent="0.2">
      <c r="A173" s="85" t="s">
        <v>560</v>
      </c>
      <c r="B173" s="29" t="s">
        <v>561</v>
      </c>
      <c r="C173" s="33">
        <v>175154</v>
      </c>
      <c r="D173" s="33">
        <v>61333</v>
      </c>
      <c r="E173" s="34">
        <v>0.3501661395115156</v>
      </c>
      <c r="F173" s="50" t="s">
        <v>34</v>
      </c>
    </row>
    <row r="174" spans="1:7" s="20" customFormat="1" x14ac:dyDescent="0.2">
      <c r="A174" s="85" t="s">
        <v>563</v>
      </c>
      <c r="B174" s="29" t="s">
        <v>564</v>
      </c>
      <c r="C174" s="33">
        <v>831</v>
      </c>
      <c r="D174" s="33">
        <v>53</v>
      </c>
      <c r="E174" s="34">
        <v>6.3778580024067388E-2</v>
      </c>
      <c r="F174" s="50" t="s">
        <v>34</v>
      </c>
      <c r="G174" s="2"/>
    </row>
    <row r="175" spans="1:7" s="20" customFormat="1" x14ac:dyDescent="0.2">
      <c r="A175" s="85" t="s">
        <v>566</v>
      </c>
      <c r="B175" s="29" t="s">
        <v>567</v>
      </c>
      <c r="C175" s="33">
        <v>1576</v>
      </c>
      <c r="D175" s="33">
        <v>873</v>
      </c>
      <c r="E175" s="34">
        <v>0.55393401015228427</v>
      </c>
      <c r="F175" s="50" t="s">
        <v>34</v>
      </c>
    </row>
    <row r="176" spans="1:7" s="20" customFormat="1" x14ac:dyDescent="0.2">
      <c r="A176" s="85" t="s">
        <v>570</v>
      </c>
      <c r="B176" s="29" t="s">
        <v>571</v>
      </c>
      <c r="C176" s="33">
        <v>2419</v>
      </c>
      <c r="D176" s="33">
        <v>282</v>
      </c>
      <c r="E176" s="34">
        <v>0.11657709797436958</v>
      </c>
      <c r="F176" s="50" t="s">
        <v>34</v>
      </c>
      <c r="G176" s="2"/>
    </row>
    <row r="177" spans="1:7" s="20" customFormat="1" x14ac:dyDescent="0.2">
      <c r="A177" s="85" t="s">
        <v>574</v>
      </c>
      <c r="B177" s="29" t="s">
        <v>436</v>
      </c>
      <c r="C177" s="33">
        <v>99470</v>
      </c>
      <c r="D177" s="33">
        <v>26064</v>
      </c>
      <c r="E177" s="34">
        <v>0.26202875238765455</v>
      </c>
      <c r="F177" s="50" t="s">
        <v>34</v>
      </c>
    </row>
    <row r="178" spans="1:7" s="20" customFormat="1" x14ac:dyDescent="0.2">
      <c r="A178" s="85" t="s">
        <v>576</v>
      </c>
      <c r="B178" s="29" t="s">
        <v>577</v>
      </c>
      <c r="C178" s="33">
        <v>2637</v>
      </c>
      <c r="D178" s="33">
        <v>1046</v>
      </c>
      <c r="E178" s="34">
        <v>0.39666287447857412</v>
      </c>
      <c r="F178" s="50" t="s">
        <v>34</v>
      </c>
      <c r="G178" s="2"/>
    </row>
    <row r="179" spans="1:7" s="20" customFormat="1" x14ac:dyDescent="0.2">
      <c r="A179" s="85" t="s">
        <v>579</v>
      </c>
      <c r="B179" s="29" t="s">
        <v>580</v>
      </c>
      <c r="C179" s="33">
        <v>1165</v>
      </c>
      <c r="D179" s="33">
        <v>63</v>
      </c>
      <c r="E179" s="34">
        <v>5.4077253218884118E-2</v>
      </c>
      <c r="F179" s="50" t="s">
        <v>34</v>
      </c>
    </row>
    <row r="180" spans="1:7" s="20" customFormat="1" x14ac:dyDescent="0.2">
      <c r="A180" s="85" t="s">
        <v>583</v>
      </c>
      <c r="B180" s="29" t="s">
        <v>584</v>
      </c>
      <c r="C180" s="33">
        <v>27775</v>
      </c>
      <c r="D180" s="33">
        <v>11127</v>
      </c>
      <c r="E180" s="34">
        <v>0.40061206120612058</v>
      </c>
      <c r="F180" s="50" t="s">
        <v>34</v>
      </c>
    </row>
    <row r="181" spans="1:7" s="20" customFormat="1" x14ac:dyDescent="0.2">
      <c r="A181" s="85" t="s">
        <v>585</v>
      </c>
      <c r="B181" s="29" t="s">
        <v>586</v>
      </c>
      <c r="C181" s="33">
        <v>120514</v>
      </c>
      <c r="D181" s="33">
        <v>29711</v>
      </c>
      <c r="E181" s="34">
        <v>0.24653567220405928</v>
      </c>
      <c r="F181" s="50" t="s">
        <v>34</v>
      </c>
      <c r="G181" s="2"/>
    </row>
    <row r="182" spans="1:7" s="20" customFormat="1" x14ac:dyDescent="0.2">
      <c r="A182" s="85" t="s">
        <v>588</v>
      </c>
      <c r="B182" s="29" t="s">
        <v>589</v>
      </c>
      <c r="C182" s="33">
        <v>4308</v>
      </c>
      <c r="D182" s="33">
        <v>396</v>
      </c>
      <c r="E182" s="34">
        <v>9.1922005571030641E-2</v>
      </c>
      <c r="F182" s="50" t="s">
        <v>34</v>
      </c>
      <c r="G182" s="2"/>
    </row>
    <row r="183" spans="1:7" s="20" customFormat="1" x14ac:dyDescent="0.2">
      <c r="A183" s="88" t="s">
        <v>592</v>
      </c>
      <c r="B183" s="29" t="s">
        <v>593</v>
      </c>
      <c r="C183" s="33">
        <v>37748</v>
      </c>
      <c r="D183" s="33">
        <v>4420</v>
      </c>
      <c r="E183" s="34">
        <v>0.11709229628059764</v>
      </c>
      <c r="F183" s="50" t="s">
        <v>34</v>
      </c>
    </row>
    <row r="184" spans="1:7" s="20" customFormat="1" x14ac:dyDescent="0.2">
      <c r="A184" s="85" t="s">
        <v>595</v>
      </c>
      <c r="B184" s="29" t="s">
        <v>206</v>
      </c>
      <c r="C184" s="33">
        <v>103906</v>
      </c>
      <c r="D184" s="33">
        <v>25988</v>
      </c>
      <c r="E184" s="34">
        <v>0.25011067695801975</v>
      </c>
      <c r="F184" s="50" t="s">
        <v>34</v>
      </c>
    </row>
    <row r="185" spans="1:7" s="20" customFormat="1" x14ac:dyDescent="0.2">
      <c r="A185" s="85" t="s">
        <v>597</v>
      </c>
      <c r="B185" s="29" t="s">
        <v>598</v>
      </c>
      <c r="C185" s="33">
        <v>6445</v>
      </c>
      <c r="D185" s="33">
        <v>1370</v>
      </c>
      <c r="E185" s="34">
        <v>0.2125678820791311</v>
      </c>
      <c r="F185" s="50" t="s">
        <v>34</v>
      </c>
    </row>
    <row r="186" spans="1:7" s="20" customFormat="1" x14ac:dyDescent="0.2">
      <c r="A186" s="85" t="s">
        <v>601</v>
      </c>
      <c r="B186" s="29" t="s">
        <v>602</v>
      </c>
      <c r="C186" s="33">
        <v>1755</v>
      </c>
      <c r="D186" s="33">
        <v>168</v>
      </c>
      <c r="E186" s="34">
        <v>9.5726495726495733E-2</v>
      </c>
      <c r="F186" s="50" t="s">
        <v>34</v>
      </c>
    </row>
    <row r="187" spans="1:7" s="20" customFormat="1" x14ac:dyDescent="0.2">
      <c r="A187" s="85" t="s">
        <v>604</v>
      </c>
      <c r="B187" s="29" t="s">
        <v>605</v>
      </c>
      <c r="C187" s="33">
        <v>76413</v>
      </c>
      <c r="D187" s="33">
        <v>14913</v>
      </c>
      <c r="E187" s="34">
        <v>0.19516312669310196</v>
      </c>
      <c r="F187" s="50" t="s">
        <v>34</v>
      </c>
      <c r="G187" s="2"/>
    </row>
    <row r="188" spans="1:7" s="20" customFormat="1" x14ac:dyDescent="0.2">
      <c r="A188" s="85" t="s">
        <v>607</v>
      </c>
      <c r="B188" s="29" t="s">
        <v>608</v>
      </c>
      <c r="C188" s="33">
        <v>63964</v>
      </c>
      <c r="D188" s="33">
        <v>15614</v>
      </c>
      <c r="E188" s="34">
        <v>0.24410605965855794</v>
      </c>
      <c r="F188" s="50" t="s">
        <v>34</v>
      </c>
      <c r="G188" s="2"/>
    </row>
    <row r="189" spans="1:7" s="20" customFormat="1" x14ac:dyDescent="0.2">
      <c r="A189" s="85" t="s">
        <v>610</v>
      </c>
      <c r="B189" s="29" t="s">
        <v>611</v>
      </c>
      <c r="C189" s="33">
        <v>205411</v>
      </c>
      <c r="D189" s="33">
        <v>67857</v>
      </c>
      <c r="E189" s="34">
        <v>0.3303474497470924</v>
      </c>
      <c r="F189" s="50" t="s">
        <v>34</v>
      </c>
      <c r="G189" s="2"/>
    </row>
    <row r="190" spans="1:7" s="20" customFormat="1" x14ac:dyDescent="0.2">
      <c r="A190" s="85" t="s">
        <v>613</v>
      </c>
      <c r="B190" s="29" t="s">
        <v>614</v>
      </c>
      <c r="C190" s="33">
        <v>708</v>
      </c>
      <c r="D190" s="33">
        <v>108</v>
      </c>
      <c r="E190" s="34">
        <v>0.15254237288135594</v>
      </c>
      <c r="F190" s="50" t="s">
        <v>34</v>
      </c>
    </row>
    <row r="191" spans="1:7" s="20" customFormat="1" x14ac:dyDescent="0.2">
      <c r="A191" s="85" t="s">
        <v>617</v>
      </c>
      <c r="B191" s="29" t="s">
        <v>618</v>
      </c>
      <c r="C191" s="33">
        <v>68040</v>
      </c>
      <c r="D191" s="33">
        <v>11399</v>
      </c>
      <c r="E191" s="34">
        <v>0.16753380364491477</v>
      </c>
      <c r="F191" s="50" t="s">
        <v>34</v>
      </c>
    </row>
    <row r="192" spans="1:7" s="20" customFormat="1" x14ac:dyDescent="0.2">
      <c r="A192" s="85" t="s">
        <v>621</v>
      </c>
      <c r="B192" s="29" t="s">
        <v>622</v>
      </c>
      <c r="C192" s="33">
        <v>579</v>
      </c>
      <c r="D192" s="33">
        <v>25</v>
      </c>
      <c r="E192" s="34">
        <v>4.317789291882556E-2</v>
      </c>
      <c r="F192" s="50" t="s">
        <v>34</v>
      </c>
      <c r="G192" s="2"/>
    </row>
    <row r="193" spans="1:7" s="20" customFormat="1" x14ac:dyDescent="0.2">
      <c r="A193" s="85" t="s">
        <v>624</v>
      </c>
      <c r="B193" s="29" t="s">
        <v>625</v>
      </c>
      <c r="C193" s="33">
        <v>1507</v>
      </c>
      <c r="D193" s="33">
        <v>59</v>
      </c>
      <c r="E193" s="34">
        <v>3.9150630391506305E-2</v>
      </c>
      <c r="F193" s="50" t="s">
        <v>34</v>
      </c>
      <c r="G193" s="2"/>
    </row>
    <row r="194" spans="1:7" s="20" customFormat="1" x14ac:dyDescent="0.2">
      <c r="A194" s="85" t="s">
        <v>627</v>
      </c>
      <c r="B194" s="29" t="s">
        <v>628</v>
      </c>
      <c r="C194" s="33">
        <v>72578</v>
      </c>
      <c r="D194" s="33">
        <v>12290</v>
      </c>
      <c r="E194" s="34">
        <v>0.16933506021108324</v>
      </c>
      <c r="F194" s="50" t="s">
        <v>34</v>
      </c>
    </row>
    <row r="195" spans="1:7" s="20" customFormat="1" x14ac:dyDescent="0.2">
      <c r="A195" s="85" t="s">
        <v>630</v>
      </c>
      <c r="B195" s="29" t="s">
        <v>631</v>
      </c>
      <c r="C195" s="33">
        <v>1967</v>
      </c>
      <c r="D195" s="33">
        <v>97</v>
      </c>
      <c r="E195" s="34">
        <v>4.9313675648195221E-2</v>
      </c>
      <c r="F195" s="50" t="s">
        <v>34</v>
      </c>
    </row>
    <row r="196" spans="1:7" s="20" customFormat="1" x14ac:dyDescent="0.2">
      <c r="A196" s="85" t="s">
        <v>632</v>
      </c>
      <c r="B196" s="29" t="s">
        <v>633</v>
      </c>
      <c r="C196" s="33">
        <v>3729</v>
      </c>
      <c r="D196" s="33">
        <v>576</v>
      </c>
      <c r="E196" s="34">
        <v>0.15446500402252614</v>
      </c>
      <c r="F196" s="50" t="s">
        <v>34</v>
      </c>
      <c r="G196" s="2"/>
    </row>
    <row r="197" spans="1:7" s="20" customFormat="1" x14ac:dyDescent="0.2">
      <c r="A197" s="85" t="s">
        <v>636</v>
      </c>
      <c r="B197" s="29" t="s">
        <v>637</v>
      </c>
      <c r="C197" s="33">
        <v>9150</v>
      </c>
      <c r="D197" s="33">
        <v>157</v>
      </c>
      <c r="E197" s="34">
        <v>1.7158469945355193E-2</v>
      </c>
      <c r="F197" s="50" t="s">
        <v>34</v>
      </c>
    </row>
    <row r="198" spans="1:7" s="20" customFormat="1" x14ac:dyDescent="0.2">
      <c r="A198" s="85" t="s">
        <v>640</v>
      </c>
      <c r="B198" s="29" t="s">
        <v>641</v>
      </c>
      <c r="C198" s="33">
        <v>4459</v>
      </c>
      <c r="D198" s="33">
        <v>1545</v>
      </c>
      <c r="E198" s="34">
        <v>0.34649024444942811</v>
      </c>
      <c r="F198" s="50" t="s">
        <v>34</v>
      </c>
    </row>
    <row r="199" spans="1:7" s="20" customFormat="1" x14ac:dyDescent="0.2">
      <c r="A199" s="85" t="s">
        <v>643</v>
      </c>
      <c r="B199" s="29" t="s">
        <v>644</v>
      </c>
      <c r="C199" s="33">
        <v>1205</v>
      </c>
      <c r="D199" s="33">
        <v>166</v>
      </c>
      <c r="E199" s="34">
        <v>0.13775933609958507</v>
      </c>
      <c r="F199" s="50" t="s">
        <v>34</v>
      </c>
    </row>
    <row r="200" spans="1:7" s="20" customFormat="1" x14ac:dyDescent="0.2">
      <c r="A200" s="85" t="s">
        <v>646</v>
      </c>
      <c r="B200" s="29" t="s">
        <v>647</v>
      </c>
      <c r="C200" s="33">
        <v>966</v>
      </c>
      <c r="D200" s="33">
        <v>60</v>
      </c>
      <c r="E200" s="34">
        <v>6.2111801242236024E-2</v>
      </c>
      <c r="F200" s="50" t="s">
        <v>34</v>
      </c>
    </row>
    <row r="201" spans="1:7" s="20" customFormat="1" x14ac:dyDescent="0.2">
      <c r="A201" s="85" t="s">
        <v>650</v>
      </c>
      <c r="B201" s="29" t="s">
        <v>651</v>
      </c>
      <c r="C201" s="33">
        <v>6763</v>
      </c>
      <c r="D201" s="33">
        <v>879</v>
      </c>
      <c r="E201" s="34">
        <v>0.12997190595889399</v>
      </c>
      <c r="F201" s="50" t="s">
        <v>34</v>
      </c>
    </row>
    <row r="202" spans="1:7" s="20" customFormat="1" x14ac:dyDescent="0.2">
      <c r="A202" s="85" t="s">
        <v>653</v>
      </c>
      <c r="B202" s="29" t="s">
        <v>654</v>
      </c>
      <c r="C202" s="33">
        <v>11864</v>
      </c>
      <c r="D202" s="33">
        <v>2299</v>
      </c>
      <c r="E202" s="34">
        <v>0.19377950101146324</v>
      </c>
      <c r="F202" s="50" t="s">
        <v>34</v>
      </c>
    </row>
    <row r="203" spans="1:7" s="20" customFormat="1" x14ac:dyDescent="0.2">
      <c r="A203" s="85" t="s">
        <v>656</v>
      </c>
      <c r="B203" s="29" t="s">
        <v>657</v>
      </c>
      <c r="C203" s="33">
        <v>52027</v>
      </c>
      <c r="D203" s="33">
        <v>15875</v>
      </c>
      <c r="E203" s="34">
        <v>0.30513002863897593</v>
      </c>
      <c r="F203" s="50" t="s">
        <v>34</v>
      </c>
      <c r="G203" s="2"/>
    </row>
    <row r="204" spans="1:7" s="20" customFormat="1" x14ac:dyDescent="0.2">
      <c r="A204" s="85" t="s">
        <v>658</v>
      </c>
      <c r="B204" s="29" t="s">
        <v>659</v>
      </c>
      <c r="C204" s="33">
        <v>4615</v>
      </c>
      <c r="D204" s="33">
        <v>503</v>
      </c>
      <c r="E204" s="34">
        <v>0.10899241603466955</v>
      </c>
      <c r="F204" s="50" t="s">
        <v>34</v>
      </c>
      <c r="G204" s="2"/>
    </row>
    <row r="205" spans="1:7" s="20" customFormat="1" x14ac:dyDescent="0.2">
      <c r="A205" s="85" t="s">
        <v>660</v>
      </c>
      <c r="B205" s="29" t="s">
        <v>661</v>
      </c>
      <c r="C205" s="33">
        <v>1829</v>
      </c>
      <c r="D205" s="33">
        <v>277</v>
      </c>
      <c r="E205" s="34">
        <v>0.15144887916894478</v>
      </c>
      <c r="F205" s="50" t="s">
        <v>34</v>
      </c>
    </row>
    <row r="206" spans="1:7" s="20" customFormat="1" x14ac:dyDescent="0.2">
      <c r="A206" s="85" t="s">
        <v>663</v>
      </c>
      <c r="B206" s="29" t="s">
        <v>664</v>
      </c>
      <c r="C206" s="33">
        <v>96097</v>
      </c>
      <c r="D206" s="33">
        <v>18150</v>
      </c>
      <c r="E206" s="34">
        <v>0.18887166092593941</v>
      </c>
      <c r="F206" s="50" t="s">
        <v>34</v>
      </c>
    </row>
    <row r="207" spans="1:7" s="20" customFormat="1" x14ac:dyDescent="0.2">
      <c r="A207" s="85" t="s">
        <v>665</v>
      </c>
      <c r="B207" s="29" t="s">
        <v>666</v>
      </c>
      <c r="C207" s="33">
        <v>2188</v>
      </c>
      <c r="D207" s="33">
        <v>587</v>
      </c>
      <c r="E207" s="34">
        <v>0.26828153564899454</v>
      </c>
      <c r="F207" s="50" t="s">
        <v>34</v>
      </c>
      <c r="G207" s="2"/>
    </row>
    <row r="208" spans="1:7" s="20" customFormat="1" x14ac:dyDescent="0.2">
      <c r="A208" s="85" t="s">
        <v>668</v>
      </c>
      <c r="B208" s="29" t="s">
        <v>669</v>
      </c>
      <c r="C208" s="33">
        <v>102946</v>
      </c>
      <c r="D208" s="33">
        <v>30814</v>
      </c>
      <c r="E208" s="34">
        <v>0.29932197462747462</v>
      </c>
      <c r="F208" s="50" t="s">
        <v>34</v>
      </c>
    </row>
    <row r="209" spans="1:7" s="20" customFormat="1" x14ac:dyDescent="0.2">
      <c r="A209" s="85" t="s">
        <v>671</v>
      </c>
      <c r="B209" s="29" t="s">
        <v>672</v>
      </c>
      <c r="C209" s="33">
        <v>195502</v>
      </c>
      <c r="D209" s="33">
        <v>39646</v>
      </c>
      <c r="E209" s="34">
        <v>0.20279076428885637</v>
      </c>
      <c r="F209" s="50" t="s">
        <v>34</v>
      </c>
      <c r="G209" s="2"/>
    </row>
    <row r="210" spans="1:7" s="20" customFormat="1" x14ac:dyDescent="0.2">
      <c r="A210" s="85" t="s">
        <v>674</v>
      </c>
      <c r="B210" s="29" t="s">
        <v>206</v>
      </c>
      <c r="C210" s="33">
        <v>75352</v>
      </c>
      <c r="D210" s="33">
        <v>12572</v>
      </c>
      <c r="E210" s="34">
        <v>0.1668436139717592</v>
      </c>
      <c r="F210" s="50" t="s">
        <v>34</v>
      </c>
      <c r="G210" s="2"/>
    </row>
    <row r="211" spans="1:7" s="20" customFormat="1" x14ac:dyDescent="0.2">
      <c r="A211" s="85" t="s">
        <v>676</v>
      </c>
      <c r="B211" s="29" t="s">
        <v>677</v>
      </c>
      <c r="C211" s="33">
        <v>742</v>
      </c>
      <c r="D211" s="33">
        <v>50</v>
      </c>
      <c r="E211" s="34">
        <v>6.7385444743935305E-2</v>
      </c>
      <c r="F211" s="50" t="s">
        <v>34</v>
      </c>
      <c r="G211" s="2"/>
    </row>
    <row r="212" spans="1:7" s="20" customFormat="1" x14ac:dyDescent="0.2">
      <c r="A212" s="85" t="s">
        <v>679</v>
      </c>
      <c r="B212" s="29" t="s">
        <v>680</v>
      </c>
      <c r="C212" s="33">
        <v>309330</v>
      </c>
      <c r="D212" s="33">
        <v>91084</v>
      </c>
      <c r="E212" s="34">
        <v>0.29445575922154332</v>
      </c>
      <c r="F212" s="50" t="s">
        <v>34</v>
      </c>
      <c r="G212" s="2"/>
    </row>
    <row r="213" spans="1:7" s="20" customFormat="1" x14ac:dyDescent="0.2">
      <c r="A213" s="85" t="s">
        <v>681</v>
      </c>
      <c r="B213" s="29" t="s">
        <v>682</v>
      </c>
      <c r="C213" s="33">
        <v>33452</v>
      </c>
      <c r="D213" s="33">
        <v>5343</v>
      </c>
      <c r="E213" s="34">
        <v>0.15972139184503167</v>
      </c>
      <c r="F213" s="50" t="s">
        <v>34</v>
      </c>
    </row>
    <row r="214" spans="1:7" s="20" customFormat="1" x14ac:dyDescent="0.2">
      <c r="A214" s="85" t="s">
        <v>684</v>
      </c>
      <c r="B214" s="29" t="s">
        <v>685</v>
      </c>
      <c r="C214" s="33">
        <v>4037</v>
      </c>
      <c r="D214" s="33">
        <v>479</v>
      </c>
      <c r="E214" s="34">
        <v>0.11865246470151103</v>
      </c>
      <c r="F214" s="50" t="s">
        <v>34</v>
      </c>
      <c r="G214" s="2"/>
    </row>
    <row r="215" spans="1:7" s="20" customFormat="1" x14ac:dyDescent="0.2">
      <c r="A215" s="85" t="s">
        <v>687</v>
      </c>
      <c r="B215" s="29" t="s">
        <v>688</v>
      </c>
      <c r="C215" s="33">
        <v>45608</v>
      </c>
      <c r="D215" s="33">
        <v>615</v>
      </c>
      <c r="E215" s="34">
        <v>1.3484476407647781E-2</v>
      </c>
      <c r="F215" s="50" t="s">
        <v>34</v>
      </c>
      <c r="G215" s="2"/>
    </row>
    <row r="216" spans="1:7" s="20" customFormat="1" x14ac:dyDescent="0.2">
      <c r="A216" s="85" t="s">
        <v>690</v>
      </c>
      <c r="B216" s="29" t="s">
        <v>691</v>
      </c>
      <c r="C216" s="33">
        <v>76021</v>
      </c>
      <c r="D216" s="33">
        <v>2755</v>
      </c>
      <c r="E216" s="34">
        <v>3.6239986319569595E-2</v>
      </c>
      <c r="F216" s="50" t="s">
        <v>34</v>
      </c>
      <c r="G216" s="2"/>
    </row>
    <row r="217" spans="1:7" s="20" customFormat="1" x14ac:dyDescent="0.2">
      <c r="A217" s="85" t="s">
        <v>692</v>
      </c>
      <c r="B217" s="29" t="s">
        <v>693</v>
      </c>
      <c r="C217" s="33">
        <v>312445</v>
      </c>
      <c r="D217" s="33">
        <v>24851</v>
      </c>
      <c r="E217" s="34">
        <v>7.9537198546944257E-2</v>
      </c>
      <c r="F217" s="50" t="s">
        <v>34</v>
      </c>
      <c r="G217" s="2"/>
    </row>
    <row r="218" spans="1:7" s="20" customFormat="1" x14ac:dyDescent="0.2">
      <c r="A218" s="85" t="s">
        <v>695</v>
      </c>
      <c r="B218" s="29" t="s">
        <v>696</v>
      </c>
      <c r="C218" s="33">
        <v>75735</v>
      </c>
      <c r="D218" s="33">
        <v>12994</v>
      </c>
      <c r="E218" s="34">
        <v>0.17157192843467353</v>
      </c>
      <c r="F218" s="50" t="s">
        <v>34</v>
      </c>
      <c r="G218" s="2"/>
    </row>
    <row r="219" spans="1:7" s="20" customFormat="1" x14ac:dyDescent="0.2">
      <c r="A219" s="85" t="s">
        <v>698</v>
      </c>
      <c r="B219" s="29" t="s">
        <v>699</v>
      </c>
      <c r="C219" s="33">
        <v>149454</v>
      </c>
      <c r="D219" s="33">
        <v>32808.094149391422</v>
      </c>
      <c r="E219" s="34">
        <v>0.21951967929524416</v>
      </c>
      <c r="F219" s="50" t="s">
        <v>34</v>
      </c>
    </row>
    <row r="220" spans="1:7" s="20" customFormat="1" x14ac:dyDescent="0.2">
      <c r="A220" s="85" t="s">
        <v>701</v>
      </c>
      <c r="B220" s="29" t="s">
        <v>326</v>
      </c>
      <c r="C220" s="33">
        <v>80271</v>
      </c>
      <c r="D220" s="33">
        <v>15014</v>
      </c>
      <c r="E220" s="34">
        <v>0.18704139726675886</v>
      </c>
      <c r="F220" s="50" t="s">
        <v>34</v>
      </c>
      <c r="G220" s="2"/>
    </row>
    <row r="221" spans="1:7" s="20" customFormat="1" x14ac:dyDescent="0.2">
      <c r="A221" s="85" t="s">
        <v>703</v>
      </c>
      <c r="B221" s="29" t="s">
        <v>704</v>
      </c>
      <c r="C221" s="33">
        <v>936</v>
      </c>
      <c r="D221" s="33">
        <v>213</v>
      </c>
      <c r="E221" s="34">
        <v>0.22756410256410256</v>
      </c>
      <c r="F221" s="50" t="s">
        <v>34</v>
      </c>
      <c r="G221" s="2"/>
    </row>
    <row r="222" spans="1:7" s="20" customFormat="1" x14ac:dyDescent="0.2">
      <c r="A222" s="85" t="s">
        <v>707</v>
      </c>
      <c r="B222" s="29" t="s">
        <v>708</v>
      </c>
      <c r="C222" s="33">
        <v>23148</v>
      </c>
      <c r="D222" s="33">
        <v>3227</v>
      </c>
      <c r="E222" s="34">
        <v>0.13940729220667011</v>
      </c>
      <c r="F222" s="50" t="s">
        <v>34</v>
      </c>
    </row>
    <row r="223" spans="1:7" s="20" customFormat="1" x14ac:dyDescent="0.2">
      <c r="A223" s="85" t="s">
        <v>711</v>
      </c>
      <c r="B223" s="29" t="s">
        <v>712</v>
      </c>
      <c r="C223" s="33">
        <v>116333</v>
      </c>
      <c r="D223" s="33">
        <v>21120</v>
      </c>
      <c r="E223" s="34">
        <v>0.18154779813122673</v>
      </c>
      <c r="F223" s="50" t="s">
        <v>34</v>
      </c>
      <c r="G223" s="2"/>
    </row>
    <row r="224" spans="1:7" s="20" customFormat="1" x14ac:dyDescent="0.2">
      <c r="A224" s="85" t="s">
        <v>714</v>
      </c>
      <c r="B224" s="29" t="s">
        <v>715</v>
      </c>
      <c r="C224" s="33">
        <v>72537</v>
      </c>
      <c r="D224" s="33">
        <v>1936</v>
      </c>
      <c r="E224" s="34">
        <v>2.6689827260570467E-2</v>
      </c>
      <c r="F224" s="50" t="s">
        <v>34</v>
      </c>
      <c r="G224" s="2"/>
    </row>
    <row r="225" spans="1:7" s="20" customFormat="1" x14ac:dyDescent="0.2">
      <c r="A225" s="85" t="s">
        <v>716</v>
      </c>
      <c r="B225" s="29" t="s">
        <v>717</v>
      </c>
      <c r="C225" s="33">
        <v>103932</v>
      </c>
      <c r="D225" s="33">
        <v>52769</v>
      </c>
      <c r="E225" s="34">
        <v>0.5077262055959666</v>
      </c>
      <c r="F225" s="50" t="s">
        <v>34</v>
      </c>
    </row>
    <row r="226" spans="1:7" s="20" customFormat="1" x14ac:dyDescent="0.2">
      <c r="A226" s="85" t="s">
        <v>718</v>
      </c>
      <c r="B226" s="29" t="s">
        <v>719</v>
      </c>
      <c r="C226" s="33">
        <v>3477</v>
      </c>
      <c r="D226" s="33">
        <v>890</v>
      </c>
      <c r="E226" s="34">
        <v>0.25596778832326716</v>
      </c>
      <c r="F226" s="50" t="s">
        <v>34</v>
      </c>
    </row>
    <row r="227" spans="1:7" s="20" customFormat="1" x14ac:dyDescent="0.2">
      <c r="A227" s="85" t="s">
        <v>721</v>
      </c>
      <c r="B227" s="29" t="s">
        <v>722</v>
      </c>
      <c r="C227" s="33">
        <v>17216</v>
      </c>
      <c r="D227" s="33">
        <v>3301</v>
      </c>
      <c r="E227" s="34">
        <v>0.19174024163568773</v>
      </c>
      <c r="F227" s="50" t="s">
        <v>34</v>
      </c>
      <c r="G227" s="2"/>
    </row>
    <row r="228" spans="1:7" s="20" customFormat="1" x14ac:dyDescent="0.2">
      <c r="A228" s="85" t="s">
        <v>725</v>
      </c>
      <c r="B228" s="29" t="s">
        <v>726</v>
      </c>
      <c r="C228" s="33">
        <v>9358</v>
      </c>
      <c r="D228" s="33">
        <v>1698</v>
      </c>
      <c r="E228" s="34">
        <v>0.18144902756999359</v>
      </c>
      <c r="F228" s="50" t="s">
        <v>34</v>
      </c>
      <c r="G228" s="2"/>
    </row>
    <row r="229" spans="1:7" s="20" customFormat="1" x14ac:dyDescent="0.2">
      <c r="A229" s="85" t="s">
        <v>729</v>
      </c>
      <c r="B229" s="29" t="s">
        <v>730</v>
      </c>
      <c r="C229" s="33">
        <v>107921</v>
      </c>
      <c r="D229" s="33">
        <v>21255</v>
      </c>
      <c r="E229" s="34">
        <v>0.19694962055577692</v>
      </c>
      <c r="F229" s="50" t="s">
        <v>34</v>
      </c>
      <c r="G229" s="2"/>
    </row>
    <row r="230" spans="1:7" s="20" customFormat="1" x14ac:dyDescent="0.2">
      <c r="A230" s="85" t="s">
        <v>732</v>
      </c>
      <c r="B230" s="29" t="s">
        <v>733</v>
      </c>
      <c r="C230" s="33">
        <v>75163</v>
      </c>
      <c r="D230" s="33">
        <v>16967</v>
      </c>
      <c r="E230" s="34">
        <v>0.22573606694783338</v>
      </c>
      <c r="F230" s="50" t="s">
        <v>34</v>
      </c>
      <c r="G230" s="2"/>
    </row>
    <row r="231" spans="1:7" s="20" customFormat="1" x14ac:dyDescent="0.2">
      <c r="A231" s="85" t="s">
        <v>734</v>
      </c>
      <c r="B231" s="29" t="s">
        <v>735</v>
      </c>
      <c r="C231" s="33">
        <v>243353</v>
      </c>
      <c r="D231" s="33">
        <v>126339</v>
      </c>
      <c r="E231" s="34">
        <v>0.51915941040381663</v>
      </c>
      <c r="F231" s="50" t="s">
        <v>34</v>
      </c>
      <c r="G231" s="2"/>
    </row>
    <row r="232" spans="1:7" s="20" customFormat="1" x14ac:dyDescent="0.2">
      <c r="A232" s="85" t="s">
        <v>736</v>
      </c>
      <c r="B232" s="29" t="s">
        <v>737</v>
      </c>
      <c r="C232" s="33">
        <v>35571</v>
      </c>
      <c r="D232" s="33">
        <v>5241</v>
      </c>
      <c r="E232" s="34">
        <v>0.14733912456776588</v>
      </c>
      <c r="F232" s="50" t="s">
        <v>34</v>
      </c>
    </row>
    <row r="233" spans="1:7" s="20" customFormat="1" x14ac:dyDescent="0.2">
      <c r="A233" s="85" t="s">
        <v>739</v>
      </c>
      <c r="B233" s="29" t="s">
        <v>740</v>
      </c>
      <c r="C233" s="33">
        <v>252613</v>
      </c>
      <c r="D233" s="33">
        <v>42805</v>
      </c>
      <c r="E233" s="34">
        <v>0.16944891988931687</v>
      </c>
      <c r="F233" s="50" t="s">
        <v>34</v>
      </c>
    </row>
    <row r="234" spans="1:7" s="20" customFormat="1" x14ac:dyDescent="0.2">
      <c r="A234" s="85" t="s">
        <v>742</v>
      </c>
      <c r="B234" s="29" t="s">
        <v>743</v>
      </c>
      <c r="C234" s="33">
        <v>115518</v>
      </c>
      <c r="D234" s="33">
        <v>18396</v>
      </c>
      <c r="E234" s="34">
        <v>0.15924790941671427</v>
      </c>
      <c r="F234" s="50" t="s">
        <v>34</v>
      </c>
      <c r="G234" s="2"/>
    </row>
    <row r="235" spans="1:7" s="20" customFormat="1" x14ac:dyDescent="0.2">
      <c r="A235" s="85" t="s">
        <v>745</v>
      </c>
      <c r="B235" s="29" t="s">
        <v>746</v>
      </c>
      <c r="C235" s="33">
        <v>1509</v>
      </c>
      <c r="D235" s="33">
        <v>106</v>
      </c>
      <c r="E235" s="34">
        <v>7.0245195493704435E-2</v>
      </c>
      <c r="F235" s="50" t="s">
        <v>34</v>
      </c>
    </row>
    <row r="236" spans="1:7" s="20" customFormat="1" x14ac:dyDescent="0.2">
      <c r="A236" s="85" t="s">
        <v>748</v>
      </c>
      <c r="B236" s="29" t="s">
        <v>749</v>
      </c>
      <c r="C236" s="33">
        <v>4324</v>
      </c>
      <c r="D236" s="33">
        <v>135</v>
      </c>
      <c r="E236" s="34">
        <v>3.122109158186864E-2</v>
      </c>
      <c r="F236" s="50" t="s">
        <v>34</v>
      </c>
      <c r="G236" s="2"/>
    </row>
    <row r="237" spans="1:7" s="20" customFormat="1" x14ac:dyDescent="0.2">
      <c r="A237" s="85" t="s">
        <v>750</v>
      </c>
      <c r="B237" s="29" t="s">
        <v>751</v>
      </c>
      <c r="C237" s="33">
        <v>52448</v>
      </c>
      <c r="D237" s="33">
        <v>10692</v>
      </c>
      <c r="E237" s="34">
        <v>0.20385906040268456</v>
      </c>
      <c r="F237" s="50" t="s">
        <v>34</v>
      </c>
      <c r="G237" s="2"/>
    </row>
    <row r="238" spans="1:7" s="20" customFormat="1" x14ac:dyDescent="0.2">
      <c r="A238" s="85" t="s">
        <v>752</v>
      </c>
      <c r="B238" s="29" t="s">
        <v>753</v>
      </c>
      <c r="C238" s="33">
        <v>66750</v>
      </c>
      <c r="D238" s="33">
        <v>9529</v>
      </c>
      <c r="E238" s="34">
        <v>0.14275655430711612</v>
      </c>
      <c r="F238" s="50" t="s">
        <v>34</v>
      </c>
      <c r="G238" s="2"/>
    </row>
    <row r="239" spans="1:7" s="20" customFormat="1" x14ac:dyDescent="0.2">
      <c r="A239" s="85" t="s">
        <v>754</v>
      </c>
      <c r="B239" s="29" t="s">
        <v>450</v>
      </c>
      <c r="C239" s="33">
        <v>198</v>
      </c>
      <c r="D239" s="33">
        <v>20</v>
      </c>
      <c r="E239" s="34">
        <v>0.10101010101010101</v>
      </c>
      <c r="F239" s="50" t="s">
        <v>34</v>
      </c>
      <c r="G239" s="2"/>
    </row>
    <row r="240" spans="1:7" s="20" customFormat="1" x14ac:dyDescent="0.2">
      <c r="A240" s="85" t="s">
        <v>757</v>
      </c>
      <c r="B240" s="29" t="s">
        <v>758</v>
      </c>
      <c r="C240" s="33">
        <v>2603</v>
      </c>
      <c r="D240" s="33">
        <v>344</v>
      </c>
      <c r="E240" s="34">
        <v>0.13215520553207838</v>
      </c>
      <c r="F240" s="50" t="s">
        <v>34</v>
      </c>
      <c r="G240" s="2"/>
    </row>
    <row r="241" spans="1:7" s="20" customFormat="1" x14ac:dyDescent="0.2">
      <c r="A241" s="85" t="s">
        <v>760</v>
      </c>
      <c r="B241" s="29" t="s">
        <v>761</v>
      </c>
      <c r="C241" s="33">
        <v>1909</v>
      </c>
      <c r="D241" s="33">
        <v>151</v>
      </c>
      <c r="E241" s="34">
        <v>7.9099004714510215E-2</v>
      </c>
      <c r="F241" s="50" t="s">
        <v>34</v>
      </c>
    </row>
    <row r="242" spans="1:7" s="20" customFormat="1" x14ac:dyDescent="0.2">
      <c r="A242" s="85" t="s">
        <v>764</v>
      </c>
      <c r="B242" s="29" t="s">
        <v>765</v>
      </c>
      <c r="C242" s="33">
        <v>10358</v>
      </c>
      <c r="D242" s="33">
        <v>817</v>
      </c>
      <c r="E242" s="34">
        <v>7.8876230932612479E-2</v>
      </c>
      <c r="F242" s="50" t="s">
        <v>34</v>
      </c>
    </row>
    <row r="243" spans="1:7" s="20" customFormat="1" x14ac:dyDescent="0.2">
      <c r="A243" s="85" t="s">
        <v>767</v>
      </c>
      <c r="B243" s="29" t="s">
        <v>768</v>
      </c>
      <c r="C243" s="33">
        <v>560</v>
      </c>
      <c r="D243" s="33">
        <v>19</v>
      </c>
      <c r="E243" s="34">
        <v>3.3928571428571426E-2</v>
      </c>
      <c r="F243" s="50" t="s">
        <v>34</v>
      </c>
      <c r="G243" s="2"/>
    </row>
    <row r="244" spans="1:7" s="20" customFormat="1" x14ac:dyDescent="0.2">
      <c r="A244" s="85" t="s">
        <v>769</v>
      </c>
      <c r="B244" s="29" t="s">
        <v>770</v>
      </c>
      <c r="C244" s="33">
        <v>27439</v>
      </c>
      <c r="D244" s="33">
        <v>7058</v>
      </c>
      <c r="E244" s="34">
        <v>0.2572251175334378</v>
      </c>
      <c r="F244" s="50" t="s">
        <v>34</v>
      </c>
      <c r="G244" s="2"/>
    </row>
    <row r="245" spans="1:7" s="20" customFormat="1" x14ac:dyDescent="0.2">
      <c r="A245" s="85" t="s">
        <v>771</v>
      </c>
      <c r="B245" s="29" t="s">
        <v>206</v>
      </c>
      <c r="C245" s="33">
        <v>1892</v>
      </c>
      <c r="D245" s="33">
        <v>61</v>
      </c>
      <c r="E245" s="34">
        <v>3.2241014799154331E-2</v>
      </c>
      <c r="F245" s="50" t="s">
        <v>34</v>
      </c>
      <c r="G245" s="2"/>
    </row>
    <row r="246" spans="1:7" s="20" customFormat="1" x14ac:dyDescent="0.2">
      <c r="A246" s="85" t="s">
        <v>774</v>
      </c>
      <c r="B246" s="29" t="s">
        <v>206</v>
      </c>
      <c r="C246" s="33">
        <v>23045</v>
      </c>
      <c r="D246" s="33">
        <v>5384</v>
      </c>
      <c r="E246" s="34">
        <v>0.23362985463224126</v>
      </c>
      <c r="F246" s="50" t="s">
        <v>34</v>
      </c>
      <c r="G246" s="2"/>
    </row>
    <row r="247" spans="1:7" s="20" customFormat="1" x14ac:dyDescent="0.2">
      <c r="A247" s="85" t="s">
        <v>776</v>
      </c>
      <c r="B247" s="29" t="s">
        <v>777</v>
      </c>
      <c r="C247" s="33">
        <v>322188</v>
      </c>
      <c r="D247" s="33">
        <v>74738</v>
      </c>
      <c r="E247" s="34">
        <v>0.23197015407153587</v>
      </c>
      <c r="F247" s="50" t="s">
        <v>34</v>
      </c>
      <c r="G247" s="2"/>
    </row>
    <row r="248" spans="1:7" s="20" customFormat="1" x14ac:dyDescent="0.2">
      <c r="A248" s="85" t="s">
        <v>779</v>
      </c>
      <c r="B248" s="29" t="s">
        <v>780</v>
      </c>
      <c r="C248" s="33">
        <v>66648</v>
      </c>
      <c r="D248" s="33">
        <v>6966</v>
      </c>
      <c r="E248" s="34">
        <v>0.1045192653943104</v>
      </c>
      <c r="F248" s="50" t="s">
        <v>34</v>
      </c>
      <c r="G248" s="2"/>
    </row>
    <row r="249" spans="1:7" s="20" customFormat="1" x14ac:dyDescent="0.2">
      <c r="A249" s="85" t="s">
        <v>782</v>
      </c>
      <c r="B249" s="29" t="s">
        <v>783</v>
      </c>
      <c r="C249" s="33">
        <v>152605</v>
      </c>
      <c r="D249" s="33">
        <v>64947</v>
      </c>
      <c r="E249" s="34">
        <v>0.42558893876347431</v>
      </c>
      <c r="F249" s="50" t="s">
        <v>34</v>
      </c>
    </row>
    <row r="250" spans="1:7" s="20" customFormat="1" x14ac:dyDescent="0.2">
      <c r="A250" s="85" t="s">
        <v>784</v>
      </c>
      <c r="B250" s="29" t="s">
        <v>785</v>
      </c>
      <c r="C250" s="33">
        <v>79813</v>
      </c>
      <c r="D250" s="33">
        <v>25297</v>
      </c>
      <c r="E250" s="34">
        <v>0.31695337852229588</v>
      </c>
      <c r="F250" s="50" t="s">
        <v>34</v>
      </c>
      <c r="G250" s="2"/>
    </row>
    <row r="251" spans="1:7" s="20" customFormat="1" x14ac:dyDescent="0.2">
      <c r="A251" s="85" t="s">
        <v>786</v>
      </c>
      <c r="B251" s="29" t="s">
        <v>787</v>
      </c>
      <c r="C251" s="33">
        <v>37563</v>
      </c>
      <c r="D251" s="33">
        <v>7348</v>
      </c>
      <c r="E251" s="34">
        <v>0.19561802837898995</v>
      </c>
      <c r="F251" s="50" t="s">
        <v>34</v>
      </c>
    </row>
    <row r="252" spans="1:7" s="20" customFormat="1" x14ac:dyDescent="0.2">
      <c r="A252" s="85" t="s">
        <v>789</v>
      </c>
      <c r="B252" s="29" t="s">
        <v>790</v>
      </c>
      <c r="C252" s="33">
        <v>9544</v>
      </c>
      <c r="D252" s="33">
        <v>242</v>
      </c>
      <c r="E252" s="34">
        <v>2.5356244761106456E-2</v>
      </c>
      <c r="F252" s="50" t="s">
        <v>34</v>
      </c>
    </row>
    <row r="253" spans="1:7" s="20" customFormat="1" x14ac:dyDescent="0.2">
      <c r="A253" s="85" t="s">
        <v>792</v>
      </c>
      <c r="B253" s="29" t="s">
        <v>793</v>
      </c>
      <c r="C253" s="33">
        <v>35238</v>
      </c>
      <c r="D253" s="33">
        <v>7473.8145833333401</v>
      </c>
      <c r="E253" s="34">
        <v>0.21209531140624724</v>
      </c>
      <c r="F253" s="50" t="s">
        <v>34</v>
      </c>
      <c r="G253" s="2"/>
    </row>
    <row r="254" spans="1:7" s="20" customFormat="1" x14ac:dyDescent="0.2">
      <c r="A254" s="85" t="s">
        <v>794</v>
      </c>
      <c r="B254" s="29" t="s">
        <v>795</v>
      </c>
      <c r="C254" s="33">
        <v>1979</v>
      </c>
      <c r="D254" s="33">
        <v>29</v>
      </c>
      <c r="E254" s="34">
        <v>1.4653865588681153E-2</v>
      </c>
      <c r="F254" s="50" t="s">
        <v>34</v>
      </c>
      <c r="G254" s="2"/>
    </row>
    <row r="255" spans="1:7" s="20" customFormat="1" x14ac:dyDescent="0.2">
      <c r="A255" s="85" t="s">
        <v>796</v>
      </c>
      <c r="B255" s="29" t="s">
        <v>797</v>
      </c>
      <c r="C255" s="33">
        <v>40718</v>
      </c>
      <c r="D255" s="33">
        <v>1619</v>
      </c>
      <c r="E255" s="34">
        <v>3.9761284935409404E-2</v>
      </c>
      <c r="F255" s="50" t="s">
        <v>34</v>
      </c>
    </row>
    <row r="256" spans="1:7" s="20" customFormat="1" x14ac:dyDescent="0.2">
      <c r="A256" s="85" t="s">
        <v>799</v>
      </c>
      <c r="B256" s="29" t="s">
        <v>800</v>
      </c>
      <c r="C256" s="33">
        <v>203320</v>
      </c>
      <c r="D256" s="33">
        <v>21381</v>
      </c>
      <c r="E256" s="34">
        <v>0.10515935471178438</v>
      </c>
      <c r="F256" s="50" t="s">
        <v>34</v>
      </c>
      <c r="G256" s="2"/>
    </row>
    <row r="257" spans="1:7" s="20" customFormat="1" x14ac:dyDescent="0.2">
      <c r="A257" s="85" t="s">
        <v>802</v>
      </c>
      <c r="B257" s="29" t="s">
        <v>803</v>
      </c>
      <c r="C257" s="33">
        <v>30347</v>
      </c>
      <c r="D257" s="33">
        <v>15001</v>
      </c>
      <c r="E257" s="34">
        <v>0.49431574784986981</v>
      </c>
      <c r="F257" s="50" t="s">
        <v>34</v>
      </c>
      <c r="G257" s="2"/>
    </row>
    <row r="258" spans="1:7" s="20" customFormat="1" x14ac:dyDescent="0.2">
      <c r="A258" s="85" t="s">
        <v>805</v>
      </c>
      <c r="B258" s="29" t="s">
        <v>806</v>
      </c>
      <c r="C258" s="33">
        <v>313</v>
      </c>
      <c r="D258" s="33">
        <v>70</v>
      </c>
      <c r="E258" s="34">
        <v>0.22364217252396165</v>
      </c>
      <c r="F258" s="50" t="s">
        <v>34</v>
      </c>
      <c r="G258" s="2"/>
    </row>
    <row r="259" spans="1:7" s="20" customFormat="1" x14ac:dyDescent="0.2">
      <c r="A259" s="85" t="s">
        <v>809</v>
      </c>
      <c r="B259" s="29" t="s">
        <v>810</v>
      </c>
      <c r="C259" s="33">
        <v>3691</v>
      </c>
      <c r="D259" s="33">
        <v>367</v>
      </c>
      <c r="E259" s="34">
        <v>9.9431048496342461E-2</v>
      </c>
      <c r="F259" s="50" t="s">
        <v>34</v>
      </c>
      <c r="G259" s="2"/>
    </row>
    <row r="260" spans="1:7" s="20" customFormat="1" x14ac:dyDescent="0.2">
      <c r="A260" s="85" t="s">
        <v>813</v>
      </c>
      <c r="B260" s="29" t="s">
        <v>814</v>
      </c>
      <c r="C260" s="33">
        <v>22259</v>
      </c>
      <c r="D260" s="33">
        <v>5452</v>
      </c>
      <c r="E260" s="34">
        <v>0.24493463318208364</v>
      </c>
      <c r="F260" s="50" t="s">
        <v>34</v>
      </c>
      <c r="G260" s="2"/>
    </row>
    <row r="261" spans="1:7" s="20" customFormat="1" x14ac:dyDescent="0.2">
      <c r="A261" s="85" t="s">
        <v>815</v>
      </c>
      <c r="B261" s="29" t="s">
        <v>816</v>
      </c>
      <c r="C261" s="33">
        <v>188</v>
      </c>
      <c r="D261" s="33">
        <v>45</v>
      </c>
      <c r="E261" s="34">
        <v>0.23936170212765959</v>
      </c>
      <c r="F261" s="50" t="s">
        <v>34</v>
      </c>
    </row>
    <row r="262" spans="1:7" s="20" customFormat="1" x14ac:dyDescent="0.2">
      <c r="A262" s="85" t="s">
        <v>819</v>
      </c>
      <c r="B262" s="29" t="s">
        <v>820</v>
      </c>
      <c r="C262" s="33">
        <v>81807</v>
      </c>
      <c r="D262" s="33">
        <v>28016</v>
      </c>
      <c r="E262" s="34">
        <v>0.3424645812705514</v>
      </c>
      <c r="F262" s="50" t="s">
        <v>34</v>
      </c>
      <c r="G262" s="2"/>
    </row>
    <row r="263" spans="1:7" s="20" customFormat="1" x14ac:dyDescent="0.2">
      <c r="A263" s="85" t="s">
        <v>821</v>
      </c>
      <c r="B263" s="29" t="s">
        <v>822</v>
      </c>
      <c r="C263" s="33">
        <v>22877</v>
      </c>
      <c r="D263" s="33">
        <v>10784</v>
      </c>
      <c r="E263" s="34">
        <v>0.47139047952091623</v>
      </c>
      <c r="F263" s="50" t="s">
        <v>34</v>
      </c>
      <c r="G263" s="2"/>
    </row>
    <row r="264" spans="1:7" s="20" customFormat="1" x14ac:dyDescent="0.2">
      <c r="A264" s="85" t="s">
        <v>823</v>
      </c>
      <c r="B264" s="29" t="s">
        <v>824</v>
      </c>
      <c r="C264" s="33">
        <v>36085</v>
      </c>
      <c r="D264" s="33">
        <v>1335</v>
      </c>
      <c r="E264" s="34">
        <v>3.6995981709851737E-2</v>
      </c>
      <c r="F264" s="50" t="s">
        <v>34</v>
      </c>
    </row>
    <row r="265" spans="1:7" s="20" customFormat="1" x14ac:dyDescent="0.2">
      <c r="A265" s="85" t="s">
        <v>826</v>
      </c>
      <c r="B265" s="29" t="s">
        <v>436</v>
      </c>
      <c r="C265" s="33">
        <v>75020</v>
      </c>
      <c r="D265" s="33">
        <v>7905</v>
      </c>
      <c r="E265" s="34">
        <v>0.10537190082644628</v>
      </c>
      <c r="F265" s="50" t="s">
        <v>34</v>
      </c>
      <c r="G265" s="2"/>
    </row>
    <row r="266" spans="1:7" s="20" customFormat="1" x14ac:dyDescent="0.2">
      <c r="A266" s="85" t="s">
        <v>828</v>
      </c>
      <c r="B266" s="29" t="s">
        <v>206</v>
      </c>
      <c r="C266" s="33">
        <v>48045</v>
      </c>
      <c r="D266" s="33">
        <v>22119</v>
      </c>
      <c r="E266" s="34">
        <v>0.46038089291289414</v>
      </c>
      <c r="F266" s="50" t="s">
        <v>34</v>
      </c>
    </row>
    <row r="267" spans="1:7" s="20" customFormat="1" x14ac:dyDescent="0.2">
      <c r="A267" s="85" t="s">
        <v>830</v>
      </c>
      <c r="B267" s="29" t="s">
        <v>831</v>
      </c>
      <c r="C267" s="33">
        <v>2031</v>
      </c>
      <c r="D267" s="33">
        <v>166</v>
      </c>
      <c r="E267" s="34">
        <v>8.1733136386016744E-2</v>
      </c>
      <c r="F267" s="50" t="s">
        <v>34</v>
      </c>
      <c r="G267" s="2"/>
    </row>
    <row r="268" spans="1:7" s="20" customFormat="1" x14ac:dyDescent="0.2">
      <c r="A268" s="85" t="s">
        <v>834</v>
      </c>
      <c r="B268" s="29" t="s">
        <v>835</v>
      </c>
      <c r="C268" s="33">
        <v>46450</v>
      </c>
      <c r="D268" s="33">
        <v>2858</v>
      </c>
      <c r="E268" s="34">
        <v>6.1528525296017225E-2</v>
      </c>
      <c r="F268" s="50" t="s">
        <v>34</v>
      </c>
      <c r="G268" s="2"/>
    </row>
    <row r="269" spans="1:7" s="20" customFormat="1" x14ac:dyDescent="0.2">
      <c r="A269" s="85" t="s">
        <v>837</v>
      </c>
      <c r="B269" s="29" t="s">
        <v>838</v>
      </c>
      <c r="C269" s="33">
        <v>50743</v>
      </c>
      <c r="D269" s="33">
        <v>13947</v>
      </c>
      <c r="E269" s="34">
        <v>0.27485564511361171</v>
      </c>
      <c r="F269" s="50" t="s">
        <v>34</v>
      </c>
      <c r="G269" s="2"/>
    </row>
    <row r="270" spans="1:7" s="20" customFormat="1" x14ac:dyDescent="0.2">
      <c r="A270" s="85" t="s">
        <v>840</v>
      </c>
      <c r="B270" s="29" t="s">
        <v>841</v>
      </c>
      <c r="C270" s="33">
        <v>26231</v>
      </c>
      <c r="D270" s="33">
        <v>3133</v>
      </c>
      <c r="E270" s="34">
        <v>0.11943883191643476</v>
      </c>
      <c r="F270" s="50" t="s">
        <v>34</v>
      </c>
    </row>
    <row r="271" spans="1:7" s="20" customFormat="1" x14ac:dyDescent="0.2">
      <c r="A271" s="85" t="s">
        <v>842</v>
      </c>
      <c r="B271" s="29" t="s">
        <v>843</v>
      </c>
      <c r="C271" s="33">
        <v>84121</v>
      </c>
      <c r="D271" s="33">
        <v>17733</v>
      </c>
      <c r="E271" s="34">
        <v>0.21080348545547486</v>
      </c>
      <c r="F271" s="50" t="s">
        <v>34</v>
      </c>
      <c r="G271" s="2"/>
    </row>
    <row r="272" spans="1:7" s="20" customFormat="1" x14ac:dyDescent="0.2">
      <c r="A272" s="85" t="s">
        <v>845</v>
      </c>
      <c r="B272" s="29" t="s">
        <v>846</v>
      </c>
      <c r="C272" s="33">
        <v>16461</v>
      </c>
      <c r="D272" s="33">
        <v>1291</v>
      </c>
      <c r="E272" s="34">
        <v>7.8427799040155524E-2</v>
      </c>
      <c r="F272" s="50" t="s">
        <v>34</v>
      </c>
      <c r="G272" s="2"/>
    </row>
    <row r="273" spans="1:7" s="20" customFormat="1" x14ac:dyDescent="0.2">
      <c r="A273" s="85" t="s">
        <v>848</v>
      </c>
      <c r="B273" s="29" t="s">
        <v>849</v>
      </c>
      <c r="C273" s="33">
        <v>82700</v>
      </c>
      <c r="D273" s="33">
        <v>27089</v>
      </c>
      <c r="E273" s="34">
        <v>0.32755743651753327</v>
      </c>
      <c r="F273" s="50" t="s">
        <v>34</v>
      </c>
    </row>
    <row r="274" spans="1:7" s="20" customFormat="1" x14ac:dyDescent="0.2">
      <c r="A274" s="85" t="s">
        <v>850</v>
      </c>
      <c r="B274" s="29" t="s">
        <v>206</v>
      </c>
      <c r="C274" s="33">
        <v>44923</v>
      </c>
      <c r="D274" s="33">
        <v>3982</v>
      </c>
      <c r="E274" s="34">
        <v>8.8640562740689627E-2</v>
      </c>
      <c r="F274" s="50" t="s">
        <v>34</v>
      </c>
      <c r="G274" s="2"/>
    </row>
    <row r="275" spans="1:7" s="20" customFormat="1" x14ac:dyDescent="0.2">
      <c r="A275" s="85" t="s">
        <v>852</v>
      </c>
      <c r="B275" s="29" t="s">
        <v>853</v>
      </c>
      <c r="C275" s="33">
        <v>126092</v>
      </c>
      <c r="D275" s="33">
        <v>24466</v>
      </c>
      <c r="E275" s="34">
        <v>0.1940329283380389</v>
      </c>
      <c r="F275" s="50" t="s">
        <v>34</v>
      </c>
      <c r="G275" s="2"/>
    </row>
    <row r="276" spans="1:7" s="20" customFormat="1" x14ac:dyDescent="0.2">
      <c r="A276" s="85" t="s">
        <v>856</v>
      </c>
      <c r="B276" s="29" t="s">
        <v>857</v>
      </c>
      <c r="C276" s="33">
        <v>69950</v>
      </c>
      <c r="D276" s="33">
        <v>14507</v>
      </c>
      <c r="E276" s="34">
        <v>0.20739099356683346</v>
      </c>
      <c r="F276" s="50" t="s">
        <v>34</v>
      </c>
      <c r="G276" s="2"/>
    </row>
    <row r="277" spans="1:7" s="20" customFormat="1" x14ac:dyDescent="0.2">
      <c r="A277" s="85" t="s">
        <v>859</v>
      </c>
      <c r="B277" s="29" t="s">
        <v>860</v>
      </c>
      <c r="C277" s="33">
        <v>3001</v>
      </c>
      <c r="D277" s="33">
        <v>933</v>
      </c>
      <c r="E277" s="34">
        <v>0.31089636787737424</v>
      </c>
      <c r="F277" s="50" t="s">
        <v>34</v>
      </c>
      <c r="G277" s="2"/>
    </row>
    <row r="278" spans="1:7" s="20" customFormat="1" x14ac:dyDescent="0.2">
      <c r="A278" s="85" t="s">
        <v>863</v>
      </c>
      <c r="B278" s="29" t="s">
        <v>864</v>
      </c>
      <c r="C278" s="33">
        <v>402</v>
      </c>
      <c r="D278" s="33">
        <v>23</v>
      </c>
      <c r="E278" s="34">
        <v>5.721393034825871E-2</v>
      </c>
      <c r="F278" s="50" t="s">
        <v>34</v>
      </c>
    </row>
    <row r="279" spans="1:7" s="20" customFormat="1" x14ac:dyDescent="0.2">
      <c r="A279" s="85" t="s">
        <v>867</v>
      </c>
      <c r="B279" s="29" t="s">
        <v>868</v>
      </c>
      <c r="C279" s="33">
        <v>899</v>
      </c>
      <c r="D279" s="33">
        <v>97</v>
      </c>
      <c r="E279" s="34">
        <v>0.10789766407119021</v>
      </c>
      <c r="F279" s="50" t="s">
        <v>34</v>
      </c>
      <c r="G279" s="2"/>
    </row>
    <row r="280" spans="1:7" s="20" customFormat="1" x14ac:dyDescent="0.2">
      <c r="A280" s="85" t="s">
        <v>871</v>
      </c>
      <c r="B280" s="29" t="s">
        <v>872</v>
      </c>
      <c r="C280" s="33">
        <v>78697</v>
      </c>
      <c r="D280" s="33">
        <v>12858</v>
      </c>
      <c r="E280" s="34">
        <v>0.16338615194988373</v>
      </c>
      <c r="F280" s="50" t="s">
        <v>34</v>
      </c>
    </row>
    <row r="281" spans="1:7" s="20" customFormat="1" x14ac:dyDescent="0.2">
      <c r="A281" s="85" t="s">
        <v>873</v>
      </c>
      <c r="B281" s="29" t="s">
        <v>874</v>
      </c>
      <c r="C281" s="33">
        <v>481</v>
      </c>
      <c r="D281" s="33">
        <v>43</v>
      </c>
      <c r="E281" s="34">
        <v>8.9397089397089402E-2</v>
      </c>
      <c r="F281" s="50" t="s">
        <v>34</v>
      </c>
      <c r="G281" s="2"/>
    </row>
    <row r="282" spans="1:7" s="20" customFormat="1" x14ac:dyDescent="0.2">
      <c r="A282" s="85" t="s">
        <v>877</v>
      </c>
      <c r="B282" s="29" t="s">
        <v>878</v>
      </c>
      <c r="C282" s="33">
        <v>30009</v>
      </c>
      <c r="D282" s="33">
        <v>9198</v>
      </c>
      <c r="E282" s="34">
        <v>0.30650804758572431</v>
      </c>
      <c r="F282" s="50" t="s">
        <v>34</v>
      </c>
    </row>
    <row r="283" spans="1:7" s="20" customFormat="1" x14ac:dyDescent="0.2">
      <c r="A283" s="85" t="s">
        <v>879</v>
      </c>
      <c r="B283" s="29" t="s">
        <v>206</v>
      </c>
      <c r="C283" s="33">
        <v>48509</v>
      </c>
      <c r="D283" s="33">
        <v>7367</v>
      </c>
      <c r="E283" s="34">
        <v>0.15186872539116453</v>
      </c>
      <c r="F283" s="50" t="s">
        <v>34</v>
      </c>
    </row>
    <row r="284" spans="1:7" s="20" customFormat="1" x14ac:dyDescent="0.2">
      <c r="A284" s="85" t="s">
        <v>881</v>
      </c>
      <c r="B284" s="29" t="s">
        <v>436</v>
      </c>
      <c r="C284" s="33">
        <v>86492</v>
      </c>
      <c r="D284" s="33">
        <v>11681</v>
      </c>
      <c r="E284" s="34">
        <v>0.13505295287425426</v>
      </c>
      <c r="F284" s="50" t="s">
        <v>34</v>
      </c>
    </row>
    <row r="285" spans="1:7" s="20" customFormat="1" x14ac:dyDescent="0.2">
      <c r="A285" s="85" t="s">
        <v>883</v>
      </c>
      <c r="B285" s="29" t="s">
        <v>884</v>
      </c>
      <c r="C285" s="33">
        <v>24312</v>
      </c>
      <c r="D285" s="33">
        <v>2637</v>
      </c>
      <c r="E285" s="34">
        <v>0.1084649555774926</v>
      </c>
      <c r="F285" s="50" t="s">
        <v>34</v>
      </c>
      <c r="G285" s="2"/>
    </row>
    <row r="286" spans="1:7" s="20" customFormat="1" x14ac:dyDescent="0.2">
      <c r="A286" s="85" t="s">
        <v>886</v>
      </c>
      <c r="B286" s="29" t="s">
        <v>887</v>
      </c>
      <c r="C286" s="33">
        <v>2164</v>
      </c>
      <c r="D286" s="33">
        <v>26</v>
      </c>
      <c r="E286" s="34">
        <v>1.2014787430683918E-2</v>
      </c>
      <c r="F286" s="50" t="s">
        <v>34</v>
      </c>
    </row>
    <row r="287" spans="1:7" s="20" customFormat="1" x14ac:dyDescent="0.2">
      <c r="A287" s="85" t="s">
        <v>889</v>
      </c>
      <c r="B287" s="29" t="s">
        <v>890</v>
      </c>
      <c r="C287" s="33">
        <v>23999</v>
      </c>
      <c r="D287" s="33">
        <v>4305</v>
      </c>
      <c r="E287" s="34">
        <v>0.17938247426976123</v>
      </c>
      <c r="F287" s="50" t="s">
        <v>34</v>
      </c>
      <c r="G287" s="2"/>
    </row>
    <row r="288" spans="1:7" s="20" customFormat="1" x14ac:dyDescent="0.2">
      <c r="A288" s="85" t="s">
        <v>891</v>
      </c>
      <c r="B288" s="29" t="s">
        <v>892</v>
      </c>
      <c r="C288" s="33">
        <v>651</v>
      </c>
      <c r="D288" s="33">
        <v>108</v>
      </c>
      <c r="E288" s="34">
        <v>0.16589861751152074</v>
      </c>
      <c r="F288" s="50" t="s">
        <v>34</v>
      </c>
      <c r="G288" s="2"/>
    </row>
    <row r="289" spans="1:7" s="20" customFormat="1" x14ac:dyDescent="0.2">
      <c r="A289" s="85" t="s">
        <v>894</v>
      </c>
      <c r="B289" s="29" t="s">
        <v>895</v>
      </c>
      <c r="C289" s="33">
        <v>2091</v>
      </c>
      <c r="D289" s="33">
        <v>477</v>
      </c>
      <c r="E289" s="34">
        <v>0.22812051649928264</v>
      </c>
      <c r="F289" s="50" t="s">
        <v>34</v>
      </c>
      <c r="G289" s="2"/>
    </row>
    <row r="290" spans="1:7" s="20" customFormat="1" x14ac:dyDescent="0.2">
      <c r="A290" s="85" t="s">
        <v>898</v>
      </c>
      <c r="B290" s="29" t="s">
        <v>899</v>
      </c>
      <c r="C290" s="33">
        <v>1013</v>
      </c>
      <c r="D290" s="33">
        <v>58</v>
      </c>
      <c r="E290" s="34">
        <v>5.725567620927937E-2</v>
      </c>
      <c r="F290" s="50" t="s">
        <v>34</v>
      </c>
    </row>
    <row r="291" spans="1:7" s="20" customFormat="1" x14ac:dyDescent="0.2">
      <c r="A291" s="85" t="s">
        <v>902</v>
      </c>
      <c r="B291" s="29" t="s">
        <v>903</v>
      </c>
      <c r="C291" s="33">
        <v>34891</v>
      </c>
      <c r="D291" s="33">
        <v>16582</v>
      </c>
      <c r="E291" s="34">
        <v>0.47525149752085066</v>
      </c>
      <c r="F291" s="50" t="s">
        <v>34</v>
      </c>
      <c r="G291" s="2"/>
    </row>
    <row r="292" spans="1:7" s="20" customFormat="1" x14ac:dyDescent="0.2">
      <c r="A292" s="85" t="s">
        <v>904</v>
      </c>
      <c r="B292" s="29" t="s">
        <v>905</v>
      </c>
      <c r="C292" s="33">
        <v>22627</v>
      </c>
      <c r="D292" s="33">
        <v>3150</v>
      </c>
      <c r="E292" s="34">
        <v>0.13921421310823354</v>
      </c>
      <c r="F292" s="50" t="s">
        <v>34</v>
      </c>
    </row>
    <row r="293" spans="1:7" s="20" customFormat="1" x14ac:dyDescent="0.2">
      <c r="A293" s="85" t="s">
        <v>907</v>
      </c>
      <c r="B293" s="29" t="s">
        <v>908</v>
      </c>
      <c r="C293" s="33">
        <v>2593</v>
      </c>
      <c r="D293" s="33">
        <v>670</v>
      </c>
      <c r="E293" s="34">
        <v>0.25838796760509064</v>
      </c>
      <c r="F293" s="50" t="s">
        <v>34</v>
      </c>
    </row>
    <row r="294" spans="1:7" s="20" customFormat="1" x14ac:dyDescent="0.2">
      <c r="A294" s="85" t="s">
        <v>910</v>
      </c>
      <c r="B294" s="29" t="s">
        <v>911</v>
      </c>
      <c r="C294" s="33">
        <v>8224</v>
      </c>
      <c r="D294" s="33">
        <v>1614</v>
      </c>
      <c r="E294" s="34">
        <v>0.19625486381322957</v>
      </c>
      <c r="F294" s="50" t="s">
        <v>34</v>
      </c>
      <c r="G294" s="2"/>
    </row>
    <row r="295" spans="1:7" s="20" customFormat="1" x14ac:dyDescent="0.2">
      <c r="A295" s="85" t="s">
        <v>912</v>
      </c>
      <c r="B295" s="29" t="s">
        <v>913</v>
      </c>
      <c r="C295" s="33">
        <v>23054</v>
      </c>
      <c r="D295" s="33">
        <v>5312</v>
      </c>
      <c r="E295" s="34">
        <v>0.23041554610913506</v>
      </c>
      <c r="F295" s="50" t="s">
        <v>34</v>
      </c>
      <c r="G295" s="2"/>
    </row>
    <row r="296" spans="1:7" x14ac:dyDescent="0.2">
      <c r="A296" s="85" t="s">
        <v>915</v>
      </c>
      <c r="B296" s="29" t="s">
        <v>916</v>
      </c>
      <c r="C296" s="33">
        <v>824</v>
      </c>
      <c r="D296" s="33">
        <v>31</v>
      </c>
      <c r="E296" s="34">
        <v>3.7621359223300968E-2</v>
      </c>
      <c r="F296" s="50" t="s">
        <v>34</v>
      </c>
      <c r="G296" s="2"/>
    </row>
    <row r="297" spans="1:7" x14ac:dyDescent="0.2">
      <c r="A297" s="85" t="s">
        <v>918</v>
      </c>
      <c r="B297" s="29" t="s">
        <v>919</v>
      </c>
      <c r="C297" s="33">
        <v>73031</v>
      </c>
      <c r="D297" s="33">
        <v>10855</v>
      </c>
      <c r="E297" s="34">
        <v>0.1486355109474059</v>
      </c>
      <c r="F297" s="50" t="s">
        <v>34</v>
      </c>
    </row>
    <row r="298" spans="1:7" s="20" customFormat="1" x14ac:dyDescent="0.2">
      <c r="A298" s="85" t="s">
        <v>921</v>
      </c>
      <c r="B298" s="29" t="s">
        <v>922</v>
      </c>
      <c r="C298" s="33">
        <v>20465</v>
      </c>
      <c r="D298" s="33">
        <v>1363</v>
      </c>
      <c r="E298" s="34">
        <v>6.6601514781333984E-2</v>
      </c>
      <c r="F298" s="50" t="s">
        <v>34</v>
      </c>
      <c r="G298" s="2"/>
    </row>
    <row r="299" spans="1:7" s="20" customFormat="1" x14ac:dyDescent="0.2">
      <c r="A299" s="85" t="s">
        <v>924</v>
      </c>
      <c r="B299" s="29" t="s">
        <v>925</v>
      </c>
      <c r="C299" s="33">
        <v>2970</v>
      </c>
      <c r="D299" s="33">
        <v>380</v>
      </c>
      <c r="E299" s="34">
        <v>0.12794612794612795</v>
      </c>
      <c r="F299" s="50" t="s">
        <v>34</v>
      </c>
    </row>
    <row r="300" spans="1:7" s="20" customFormat="1" x14ac:dyDescent="0.2">
      <c r="A300" s="85" t="s">
        <v>928</v>
      </c>
      <c r="B300" s="29" t="s">
        <v>929</v>
      </c>
      <c r="C300" s="33">
        <v>666</v>
      </c>
      <c r="D300" s="33">
        <v>8</v>
      </c>
      <c r="E300" s="34">
        <v>1.2012012012012012E-2</v>
      </c>
      <c r="F300" s="50" t="s">
        <v>34</v>
      </c>
      <c r="G300" s="2"/>
    </row>
    <row r="301" spans="1:7" s="20" customFormat="1" x14ac:dyDescent="0.2">
      <c r="A301" s="85" t="s">
        <v>931</v>
      </c>
      <c r="B301" s="29" t="s">
        <v>932</v>
      </c>
      <c r="C301" s="33">
        <v>16251</v>
      </c>
      <c r="D301" s="33">
        <v>4687</v>
      </c>
      <c r="E301" s="34">
        <v>0.28841302073718539</v>
      </c>
      <c r="F301" s="50" t="s">
        <v>34</v>
      </c>
    </row>
    <row r="302" spans="1:7" s="20" customFormat="1" x14ac:dyDescent="0.2">
      <c r="A302" s="85" t="s">
        <v>933</v>
      </c>
      <c r="B302" s="29" t="s">
        <v>934</v>
      </c>
      <c r="C302" s="33">
        <v>1764</v>
      </c>
      <c r="D302" s="33">
        <v>57</v>
      </c>
      <c r="E302" s="34">
        <v>3.2312925170068028E-2</v>
      </c>
      <c r="F302" s="50" t="s">
        <v>34</v>
      </c>
      <c r="G302" s="2"/>
    </row>
    <row r="303" spans="1:7" s="20" customFormat="1" x14ac:dyDescent="0.2">
      <c r="A303" s="85" t="s">
        <v>937</v>
      </c>
      <c r="B303" s="29" t="s">
        <v>206</v>
      </c>
      <c r="C303" s="33">
        <v>1443</v>
      </c>
      <c r="D303" s="33">
        <v>139</v>
      </c>
      <c r="E303" s="34">
        <v>9.6327096327096323E-2</v>
      </c>
      <c r="F303" s="50" t="s">
        <v>34</v>
      </c>
      <c r="G303" s="2"/>
    </row>
    <row r="304" spans="1:7" s="20" customFormat="1" x14ac:dyDescent="0.2">
      <c r="A304" s="85" t="s">
        <v>940</v>
      </c>
      <c r="B304" s="29" t="s">
        <v>941</v>
      </c>
      <c r="C304" s="33">
        <v>20411</v>
      </c>
      <c r="D304" s="33">
        <v>10214</v>
      </c>
      <c r="E304" s="34">
        <v>0.50041644211454606</v>
      </c>
      <c r="F304" s="50" t="s">
        <v>34</v>
      </c>
      <c r="G304" s="2"/>
    </row>
    <row r="305" spans="1:7" s="20" customFormat="1" x14ac:dyDescent="0.2">
      <c r="A305" s="85" t="s">
        <v>943</v>
      </c>
      <c r="B305" s="29" t="s">
        <v>944</v>
      </c>
      <c r="C305" s="33">
        <v>95878</v>
      </c>
      <c r="D305" s="105">
        <v>27944</v>
      </c>
      <c r="E305" s="34">
        <v>0.29145372243893281</v>
      </c>
      <c r="F305" s="50" t="s">
        <v>34</v>
      </c>
      <c r="G305" s="2"/>
    </row>
    <row r="306" spans="1:7" s="20" customFormat="1" x14ac:dyDescent="0.2">
      <c r="A306" s="85" t="s">
        <v>945</v>
      </c>
      <c r="B306" s="29" t="s">
        <v>946</v>
      </c>
      <c r="C306" s="33">
        <v>50650</v>
      </c>
      <c r="D306" s="33">
        <v>19021</v>
      </c>
      <c r="E306" s="34">
        <v>0.37553800592300096</v>
      </c>
      <c r="F306" s="50" t="s">
        <v>34</v>
      </c>
      <c r="G306" s="2"/>
    </row>
    <row r="307" spans="1:7" s="20" customFormat="1" x14ac:dyDescent="0.2">
      <c r="A307" s="85" t="s">
        <v>947</v>
      </c>
      <c r="B307" s="29" t="s">
        <v>948</v>
      </c>
      <c r="C307" s="33">
        <v>26310</v>
      </c>
      <c r="D307" s="33">
        <v>6253</v>
      </c>
      <c r="E307" s="34">
        <v>0.23766628658304828</v>
      </c>
      <c r="F307" s="50" t="s">
        <v>34</v>
      </c>
      <c r="G307" s="2"/>
    </row>
    <row r="308" spans="1:7" s="20" customFormat="1" x14ac:dyDescent="0.2">
      <c r="A308" s="85" t="s">
        <v>950</v>
      </c>
      <c r="B308" s="29" t="s">
        <v>951</v>
      </c>
      <c r="C308" s="33">
        <v>5384</v>
      </c>
      <c r="D308" s="33">
        <v>858</v>
      </c>
      <c r="E308" s="34">
        <v>0.15936106983655274</v>
      </c>
      <c r="F308" s="50" t="s">
        <v>34</v>
      </c>
      <c r="G308" s="2"/>
    </row>
    <row r="309" spans="1:7" s="20" customFormat="1" x14ac:dyDescent="0.2">
      <c r="A309" s="85" t="s">
        <v>954</v>
      </c>
      <c r="B309" s="29" t="s">
        <v>955</v>
      </c>
      <c r="C309" s="33">
        <v>4922</v>
      </c>
      <c r="D309" s="33">
        <v>491</v>
      </c>
      <c r="E309" s="34">
        <v>9.975619666802113E-2</v>
      </c>
      <c r="F309" s="50" t="s">
        <v>34</v>
      </c>
      <c r="G309" s="2"/>
    </row>
    <row r="310" spans="1:7" s="20" customFormat="1" x14ac:dyDescent="0.2">
      <c r="A310" s="85" t="s">
        <v>957</v>
      </c>
      <c r="B310" s="29" t="s">
        <v>958</v>
      </c>
      <c r="C310" s="33">
        <v>13678</v>
      </c>
      <c r="D310" s="33">
        <v>3088</v>
      </c>
      <c r="E310" s="34">
        <v>0.22576400058488083</v>
      </c>
      <c r="F310" s="50" t="s">
        <v>34</v>
      </c>
      <c r="G310" s="2"/>
    </row>
    <row r="311" spans="1:7" s="20" customFormat="1" x14ac:dyDescent="0.2">
      <c r="A311" s="85" t="s">
        <v>960</v>
      </c>
      <c r="B311" s="29" t="s">
        <v>961</v>
      </c>
      <c r="C311" s="33">
        <v>57698</v>
      </c>
      <c r="D311" s="33">
        <v>9374</v>
      </c>
      <c r="E311" s="34">
        <v>0.16246663662518632</v>
      </c>
      <c r="F311" s="50" t="s">
        <v>34</v>
      </c>
      <c r="G311" s="2"/>
    </row>
    <row r="312" spans="1:7" s="20" customFormat="1" x14ac:dyDescent="0.2">
      <c r="A312" s="85" t="s">
        <v>963</v>
      </c>
      <c r="B312" s="29" t="s">
        <v>964</v>
      </c>
      <c r="C312" s="33">
        <v>47899</v>
      </c>
      <c r="D312" s="33">
        <v>3687</v>
      </c>
      <c r="E312" s="34">
        <v>7.6974467107872813E-2</v>
      </c>
      <c r="F312" s="50" t="s">
        <v>34</v>
      </c>
    </row>
    <row r="313" spans="1:7" s="20" customFormat="1" x14ac:dyDescent="0.2">
      <c r="A313" s="85" t="s">
        <v>966</v>
      </c>
      <c r="B313" s="29" t="s">
        <v>967</v>
      </c>
      <c r="C313" s="33">
        <v>3223</v>
      </c>
      <c r="D313" s="33">
        <v>1393</v>
      </c>
      <c r="E313" s="34">
        <v>0.43220601923673596</v>
      </c>
      <c r="F313" s="50" t="s">
        <v>34</v>
      </c>
    </row>
    <row r="314" spans="1:7" s="20" customFormat="1" x14ac:dyDescent="0.2">
      <c r="A314" s="85" t="s">
        <v>969</v>
      </c>
      <c r="B314" s="29" t="s">
        <v>970</v>
      </c>
      <c r="C314" s="33">
        <v>484</v>
      </c>
      <c r="D314" s="33">
        <v>25</v>
      </c>
      <c r="E314" s="34">
        <v>5.1652892561983473E-2</v>
      </c>
      <c r="F314" s="50" t="s">
        <v>34</v>
      </c>
    </row>
    <row r="315" spans="1:7" s="20" customFormat="1" x14ac:dyDescent="0.2">
      <c r="A315" s="85" t="s">
        <v>973</v>
      </c>
      <c r="B315" s="29" t="s">
        <v>974</v>
      </c>
      <c r="C315" s="33">
        <v>28289</v>
      </c>
      <c r="D315" s="33">
        <v>3166</v>
      </c>
      <c r="E315" s="34">
        <v>0.11191629255187528</v>
      </c>
      <c r="F315" s="50" t="s">
        <v>34</v>
      </c>
      <c r="G315" s="2"/>
    </row>
    <row r="316" spans="1:7" s="20" customFormat="1" x14ac:dyDescent="0.2">
      <c r="A316" s="85" t="s">
        <v>976</v>
      </c>
      <c r="B316" s="29" t="s">
        <v>977</v>
      </c>
      <c r="C316" s="33">
        <v>1943</v>
      </c>
      <c r="D316" s="33">
        <v>420</v>
      </c>
      <c r="E316" s="34">
        <v>0.2161605764282038</v>
      </c>
      <c r="F316" s="50" t="s">
        <v>34</v>
      </c>
      <c r="G316" s="2"/>
    </row>
    <row r="317" spans="1:7" s="20" customFormat="1" x14ac:dyDescent="0.2">
      <c r="A317" s="85" t="s">
        <v>980</v>
      </c>
      <c r="B317" s="29" t="s">
        <v>981</v>
      </c>
      <c r="C317" s="33">
        <v>103535</v>
      </c>
      <c r="D317" s="33">
        <v>13492</v>
      </c>
      <c r="E317" s="34">
        <v>0.13031342058241174</v>
      </c>
      <c r="F317" s="50" t="s">
        <v>34</v>
      </c>
      <c r="G317" s="2"/>
    </row>
    <row r="318" spans="1:7" s="20" customFormat="1" x14ac:dyDescent="0.2">
      <c r="A318" s="85" t="s">
        <v>982</v>
      </c>
      <c r="B318" s="29" t="s">
        <v>983</v>
      </c>
      <c r="C318" s="33">
        <v>687</v>
      </c>
      <c r="D318" s="33">
        <v>77</v>
      </c>
      <c r="E318" s="34">
        <v>0.11208151382823872</v>
      </c>
      <c r="F318" s="50" t="s">
        <v>34</v>
      </c>
    </row>
    <row r="319" spans="1:7" s="20" customFormat="1" x14ac:dyDescent="0.2">
      <c r="A319" s="85" t="s">
        <v>986</v>
      </c>
      <c r="B319" s="29" t="s">
        <v>987</v>
      </c>
      <c r="C319" s="33">
        <v>38762</v>
      </c>
      <c r="D319" s="33">
        <v>6567</v>
      </c>
      <c r="E319" s="34">
        <v>0.16941850265724162</v>
      </c>
      <c r="F319" s="50" t="s">
        <v>34</v>
      </c>
      <c r="G319" s="2"/>
    </row>
    <row r="320" spans="1:7" s="20" customFormat="1" x14ac:dyDescent="0.2">
      <c r="A320" s="85" t="s">
        <v>988</v>
      </c>
      <c r="B320" s="29" t="s">
        <v>989</v>
      </c>
      <c r="C320" s="33">
        <v>4358</v>
      </c>
      <c r="D320" s="33">
        <v>69</v>
      </c>
      <c r="E320" s="34">
        <v>1.5832950894905919E-2</v>
      </c>
      <c r="F320" s="50" t="s">
        <v>34</v>
      </c>
    </row>
    <row r="321" spans="1:7" s="20" customFormat="1" x14ac:dyDescent="0.2">
      <c r="A321" s="85" t="s">
        <v>991</v>
      </c>
      <c r="B321" s="29" t="s">
        <v>992</v>
      </c>
      <c r="C321" s="33">
        <v>2633</v>
      </c>
      <c r="D321" s="33">
        <v>170</v>
      </c>
      <c r="E321" s="34">
        <v>6.456513482719331E-2</v>
      </c>
      <c r="F321" s="50" t="s">
        <v>34</v>
      </c>
    </row>
    <row r="322" spans="1:7" s="20" customFormat="1" x14ac:dyDescent="0.2">
      <c r="A322" s="85" t="s">
        <v>994</v>
      </c>
      <c r="B322" s="29" t="s">
        <v>995</v>
      </c>
      <c r="C322" s="33">
        <v>18866</v>
      </c>
      <c r="D322" s="33">
        <v>6657</v>
      </c>
      <c r="E322" s="34">
        <v>0.35285699141312415</v>
      </c>
      <c r="F322" s="50" t="s">
        <v>34</v>
      </c>
      <c r="G322" s="2"/>
    </row>
    <row r="323" spans="1:7" s="20" customFormat="1" x14ac:dyDescent="0.2">
      <c r="A323" s="85" t="s">
        <v>996</v>
      </c>
      <c r="B323" s="29" t="s">
        <v>997</v>
      </c>
      <c r="C323" s="33">
        <v>26775</v>
      </c>
      <c r="D323" s="33">
        <v>11764</v>
      </c>
      <c r="E323" s="34">
        <v>0.43936507936507935</v>
      </c>
      <c r="F323" s="50" t="s">
        <v>34</v>
      </c>
      <c r="G323" s="2"/>
    </row>
    <row r="324" spans="1:7" s="20" customFormat="1" x14ac:dyDescent="0.2">
      <c r="A324" s="85" t="s">
        <v>998</v>
      </c>
      <c r="B324" s="29" t="s">
        <v>999</v>
      </c>
      <c r="C324" s="33">
        <v>22575</v>
      </c>
      <c r="D324" s="33">
        <v>9217</v>
      </c>
      <c r="E324" s="34">
        <v>0.40828349944629017</v>
      </c>
      <c r="F324" s="50" t="s">
        <v>34</v>
      </c>
    </row>
    <row r="325" spans="1:7" s="20" customFormat="1" x14ac:dyDescent="0.2">
      <c r="A325" s="85" t="s">
        <v>1000</v>
      </c>
      <c r="B325" s="29" t="s">
        <v>1001</v>
      </c>
      <c r="C325" s="33">
        <v>36925</v>
      </c>
      <c r="D325" s="33">
        <v>2657</v>
      </c>
      <c r="E325" s="34">
        <v>7.1956668923493575E-2</v>
      </c>
      <c r="F325" s="50" t="s">
        <v>34</v>
      </c>
      <c r="G325" s="2"/>
    </row>
    <row r="326" spans="1:7" s="20" customFormat="1" x14ac:dyDescent="0.2">
      <c r="A326" s="85" t="s">
        <v>1003</v>
      </c>
      <c r="B326" s="29" t="s">
        <v>1004</v>
      </c>
      <c r="C326" s="33">
        <v>15026</v>
      </c>
      <c r="D326" s="33">
        <v>4946</v>
      </c>
      <c r="E326" s="34">
        <v>0.32916278450685477</v>
      </c>
      <c r="F326" s="50" t="s">
        <v>34</v>
      </c>
      <c r="G326" s="2"/>
    </row>
    <row r="327" spans="1:7" s="20" customFormat="1" x14ac:dyDescent="0.2">
      <c r="A327" s="85" t="s">
        <v>1006</v>
      </c>
      <c r="B327" s="29" t="s">
        <v>1007</v>
      </c>
      <c r="C327" s="33">
        <v>1130</v>
      </c>
      <c r="D327" s="33">
        <v>54</v>
      </c>
      <c r="E327" s="34">
        <v>4.7787610619469026E-2</v>
      </c>
      <c r="F327" s="50" t="s">
        <v>34</v>
      </c>
      <c r="G327" s="2"/>
    </row>
    <row r="328" spans="1:7" s="20" customFormat="1" x14ac:dyDescent="0.2">
      <c r="A328" s="85" t="s">
        <v>1009</v>
      </c>
      <c r="B328" s="29" t="s">
        <v>1010</v>
      </c>
      <c r="C328" s="33">
        <v>26120</v>
      </c>
      <c r="D328" s="33">
        <v>4139</v>
      </c>
      <c r="E328" s="34">
        <v>0.15846094946401226</v>
      </c>
      <c r="F328" s="50" t="s">
        <v>34</v>
      </c>
      <c r="G328" s="2"/>
    </row>
    <row r="329" spans="1:7" s="20" customFormat="1" x14ac:dyDescent="0.2">
      <c r="A329" s="85" t="s">
        <v>1011</v>
      </c>
      <c r="B329" s="29" t="s">
        <v>1012</v>
      </c>
      <c r="C329" s="33">
        <v>21450</v>
      </c>
      <c r="D329" s="33">
        <v>5856</v>
      </c>
      <c r="E329" s="34">
        <v>0.27300699300699299</v>
      </c>
      <c r="F329" s="50" t="s">
        <v>34</v>
      </c>
      <c r="G329" s="2"/>
    </row>
    <row r="330" spans="1:7" s="20" customFormat="1" x14ac:dyDescent="0.2">
      <c r="A330" s="85" t="s">
        <v>1013</v>
      </c>
      <c r="B330" s="29" t="s">
        <v>1014</v>
      </c>
      <c r="C330" s="33">
        <v>24817</v>
      </c>
      <c r="D330" s="33">
        <v>2388</v>
      </c>
      <c r="E330" s="34">
        <v>9.6224362332272231E-2</v>
      </c>
      <c r="F330" s="50" t="s">
        <v>34</v>
      </c>
      <c r="G330" s="2"/>
    </row>
    <row r="331" spans="1:7" s="20" customFormat="1" x14ac:dyDescent="0.2">
      <c r="A331" s="85" t="s">
        <v>1017</v>
      </c>
      <c r="B331" s="29" t="s">
        <v>1018</v>
      </c>
      <c r="C331" s="33">
        <v>23443</v>
      </c>
      <c r="D331" s="33">
        <v>7297</v>
      </c>
      <c r="E331" s="34">
        <v>0.31126562300046923</v>
      </c>
      <c r="F331" s="50" t="s">
        <v>34</v>
      </c>
    </row>
    <row r="332" spans="1:7" s="20" customFormat="1" x14ac:dyDescent="0.2">
      <c r="A332" s="85" t="s">
        <v>1019</v>
      </c>
      <c r="B332" s="29" t="s">
        <v>1020</v>
      </c>
      <c r="C332" s="33">
        <v>25209</v>
      </c>
      <c r="D332" s="33">
        <v>7859</v>
      </c>
      <c r="E332" s="34">
        <v>0.31175373874409934</v>
      </c>
      <c r="F332" s="50" t="s">
        <v>34</v>
      </c>
      <c r="G332" s="2"/>
    </row>
    <row r="333" spans="1:7" s="20" customFormat="1" x14ac:dyDescent="0.2">
      <c r="A333" s="85" t="s">
        <v>1021</v>
      </c>
      <c r="B333" s="29" t="s">
        <v>1022</v>
      </c>
      <c r="C333" s="33">
        <v>2156</v>
      </c>
      <c r="D333" s="33">
        <v>108</v>
      </c>
      <c r="E333" s="34">
        <v>5.0092764378478663E-2</v>
      </c>
      <c r="F333" s="50" t="s">
        <v>34</v>
      </c>
      <c r="G333" s="2"/>
    </row>
    <row r="334" spans="1:7" s="20" customFormat="1" x14ac:dyDescent="0.2">
      <c r="A334" s="85" t="s">
        <v>1023</v>
      </c>
      <c r="B334" s="29" t="s">
        <v>1024</v>
      </c>
      <c r="C334" s="33">
        <v>45154</v>
      </c>
      <c r="D334" s="33">
        <v>20786</v>
      </c>
      <c r="E334" s="34">
        <v>0.46033573991230015</v>
      </c>
      <c r="F334" s="50" t="s">
        <v>34</v>
      </c>
    </row>
    <row r="335" spans="1:7" s="20" customFormat="1" x14ac:dyDescent="0.2">
      <c r="A335" s="85" t="s">
        <v>1025</v>
      </c>
      <c r="B335" s="29" t="s">
        <v>1026</v>
      </c>
      <c r="C335" s="33">
        <v>52246</v>
      </c>
      <c r="D335" s="33">
        <v>24796</v>
      </c>
      <c r="E335" s="34">
        <v>0.47460092638670903</v>
      </c>
      <c r="F335" s="50" t="s">
        <v>34</v>
      </c>
      <c r="G335" s="2"/>
    </row>
    <row r="336" spans="1:7" s="20" customFormat="1" x14ac:dyDescent="0.2">
      <c r="A336" s="85" t="s">
        <v>1027</v>
      </c>
      <c r="B336" s="29" t="s">
        <v>1028</v>
      </c>
      <c r="C336" s="33">
        <v>20110</v>
      </c>
      <c r="D336" s="33">
        <v>2660</v>
      </c>
      <c r="E336" s="34">
        <v>0.13227250124316262</v>
      </c>
      <c r="F336" s="50" t="s">
        <v>34</v>
      </c>
    </row>
    <row r="337" spans="1:10" s="20" customFormat="1" x14ac:dyDescent="0.2">
      <c r="A337" s="85" t="s">
        <v>1029</v>
      </c>
      <c r="B337" s="29" t="s">
        <v>1030</v>
      </c>
      <c r="C337" s="33">
        <v>608</v>
      </c>
      <c r="D337" s="33">
        <v>50</v>
      </c>
      <c r="E337" s="34">
        <v>8.2236842105263164E-2</v>
      </c>
      <c r="F337" s="50" t="s">
        <v>34</v>
      </c>
    </row>
    <row r="338" spans="1:10" s="20" customFormat="1" x14ac:dyDescent="0.2">
      <c r="A338" s="85" t="s">
        <v>1033</v>
      </c>
      <c r="B338" s="29" t="s">
        <v>1034</v>
      </c>
      <c r="C338" s="33">
        <v>18143</v>
      </c>
      <c r="D338" s="33">
        <v>3311</v>
      </c>
      <c r="E338" s="34">
        <v>0.18249462602656671</v>
      </c>
      <c r="F338" s="50" t="s">
        <v>34</v>
      </c>
    </row>
    <row r="339" spans="1:10" s="20" customFormat="1" x14ac:dyDescent="0.2">
      <c r="A339" s="85" t="s">
        <v>1035</v>
      </c>
      <c r="B339" s="29" t="s">
        <v>1036</v>
      </c>
      <c r="C339" s="33">
        <v>10468</v>
      </c>
      <c r="D339" s="33">
        <v>1350</v>
      </c>
      <c r="E339" s="34">
        <v>0.12896446312571647</v>
      </c>
      <c r="F339" s="50" t="s">
        <v>34</v>
      </c>
    </row>
    <row r="340" spans="1:10" s="20" customFormat="1" x14ac:dyDescent="0.2">
      <c r="A340" s="85" t="s">
        <v>1038</v>
      </c>
      <c r="B340" s="29" t="s">
        <v>1039</v>
      </c>
      <c r="C340" s="33">
        <v>31116</v>
      </c>
      <c r="D340" s="33">
        <v>11033</v>
      </c>
      <c r="E340" s="34">
        <v>0.35457642370484638</v>
      </c>
      <c r="F340" s="50" t="s">
        <v>34</v>
      </c>
      <c r="G340" s="2"/>
    </row>
    <row r="341" spans="1:10" s="20" customFormat="1" x14ac:dyDescent="0.2">
      <c r="A341" s="85" t="s">
        <v>1041</v>
      </c>
      <c r="B341" s="29" t="s">
        <v>1042</v>
      </c>
      <c r="C341" s="33">
        <v>18570</v>
      </c>
      <c r="D341" s="33">
        <v>3885</v>
      </c>
      <c r="E341" s="34">
        <v>0.20920840064620355</v>
      </c>
      <c r="F341" s="50" t="s">
        <v>34</v>
      </c>
      <c r="G341" s="2"/>
    </row>
    <row r="342" spans="1:10" s="20" customFormat="1" x14ac:dyDescent="0.2">
      <c r="A342" s="85" t="s">
        <v>1043</v>
      </c>
      <c r="B342" s="29" t="s">
        <v>1044</v>
      </c>
      <c r="C342" s="33">
        <v>36875</v>
      </c>
      <c r="D342" s="33">
        <v>16848</v>
      </c>
      <c r="E342" s="34">
        <v>0.45689491525423731</v>
      </c>
      <c r="F342" s="50" t="s">
        <v>34</v>
      </c>
    </row>
    <row r="343" spans="1:10" s="20" customFormat="1" x14ac:dyDescent="0.2">
      <c r="A343" s="85" t="s">
        <v>1046</v>
      </c>
      <c r="B343" s="29" t="s">
        <v>1047</v>
      </c>
      <c r="C343" s="33">
        <v>389</v>
      </c>
      <c r="D343" s="33">
        <v>73</v>
      </c>
      <c r="E343" s="34">
        <v>0.18766066838046272</v>
      </c>
      <c r="F343" s="50" t="s">
        <v>34</v>
      </c>
    </row>
    <row r="344" spans="1:10" s="20" customFormat="1" x14ac:dyDescent="0.2">
      <c r="A344" s="85" t="s">
        <v>1049</v>
      </c>
      <c r="B344" s="29" t="s">
        <v>1050</v>
      </c>
      <c r="C344" s="33">
        <v>17172</v>
      </c>
      <c r="D344" s="33">
        <v>2999</v>
      </c>
      <c r="E344" s="34">
        <v>0.17464477055672023</v>
      </c>
      <c r="F344" s="50" t="s">
        <v>34</v>
      </c>
      <c r="H344" s="2"/>
      <c r="I344" s="2"/>
      <c r="J344" s="2"/>
    </row>
    <row r="345" spans="1:10" s="20" customFormat="1" x14ac:dyDescent="0.2">
      <c r="A345" s="85" t="s">
        <v>1052</v>
      </c>
      <c r="B345" s="29" t="s">
        <v>1053</v>
      </c>
      <c r="C345" s="33">
        <v>28532</v>
      </c>
      <c r="D345" s="33">
        <v>6011</v>
      </c>
      <c r="E345" s="34">
        <v>0.21067573251086499</v>
      </c>
      <c r="F345" s="50" t="s">
        <v>34</v>
      </c>
      <c r="G345" s="2"/>
      <c r="H345" s="2"/>
      <c r="I345" s="2"/>
      <c r="J345" s="2"/>
    </row>
    <row r="346" spans="1:10" s="20" customFormat="1" x14ac:dyDescent="0.2">
      <c r="A346" s="85" t="s">
        <v>1055</v>
      </c>
      <c r="B346" s="29" t="s">
        <v>1056</v>
      </c>
      <c r="C346" s="33">
        <v>15492</v>
      </c>
      <c r="D346" s="33">
        <v>7914</v>
      </c>
      <c r="E346" s="34">
        <v>0.51084430673896208</v>
      </c>
      <c r="F346" s="50" t="s">
        <v>34</v>
      </c>
      <c r="G346" s="2"/>
      <c r="H346" s="2"/>
      <c r="I346" s="2"/>
      <c r="J346" s="2"/>
    </row>
    <row r="347" spans="1:10" s="20" customFormat="1" x14ac:dyDescent="0.2">
      <c r="A347" s="85" t="s">
        <v>1058</v>
      </c>
      <c r="B347" s="29" t="s">
        <v>1059</v>
      </c>
      <c r="C347" s="33">
        <v>1680</v>
      </c>
      <c r="D347" s="33">
        <v>194</v>
      </c>
      <c r="E347" s="34">
        <v>0.11547619047619048</v>
      </c>
      <c r="F347" s="50" t="s">
        <v>34</v>
      </c>
      <c r="H347" s="2"/>
      <c r="I347" s="2"/>
      <c r="J347" s="2"/>
    </row>
    <row r="348" spans="1:10" s="20" customFormat="1" x14ac:dyDescent="0.2">
      <c r="A348" s="85" t="s">
        <v>1061</v>
      </c>
      <c r="B348" s="29" t="s">
        <v>1062</v>
      </c>
      <c r="C348" s="33">
        <v>71904</v>
      </c>
      <c r="D348" s="33">
        <v>3526</v>
      </c>
      <c r="E348" s="34">
        <v>4.9037605696484202E-2</v>
      </c>
      <c r="F348" s="50" t="s">
        <v>34</v>
      </c>
      <c r="G348" s="2"/>
      <c r="H348" s="2"/>
      <c r="I348" s="2"/>
      <c r="J348" s="2"/>
    </row>
    <row r="349" spans="1:10" s="20" customFormat="1" x14ac:dyDescent="0.2">
      <c r="A349" s="85" t="s">
        <v>1063</v>
      </c>
      <c r="B349" s="29" t="s">
        <v>1064</v>
      </c>
      <c r="C349" s="33">
        <v>55161</v>
      </c>
      <c r="D349" s="33">
        <v>8182</v>
      </c>
      <c r="E349" s="34">
        <v>0.14832943565200052</v>
      </c>
      <c r="F349" s="50" t="s">
        <v>34</v>
      </c>
      <c r="G349" s="2"/>
      <c r="H349" s="2"/>
      <c r="I349" s="2"/>
      <c r="J349" s="2"/>
    </row>
    <row r="350" spans="1:10" s="20" customFormat="1" x14ac:dyDescent="0.2">
      <c r="A350" s="85" t="s">
        <v>1065</v>
      </c>
      <c r="B350" s="29" t="s">
        <v>1066</v>
      </c>
      <c r="C350" s="33">
        <v>20115</v>
      </c>
      <c r="D350" s="33">
        <v>3005</v>
      </c>
      <c r="E350" s="34">
        <v>0.14939100173999503</v>
      </c>
      <c r="F350" s="50" t="s">
        <v>34</v>
      </c>
      <c r="H350" s="2"/>
      <c r="I350" s="2"/>
      <c r="J350" s="2"/>
    </row>
    <row r="351" spans="1:10" s="20" customFormat="1" x14ac:dyDescent="0.2">
      <c r="A351" s="85" t="s">
        <v>1067</v>
      </c>
      <c r="B351" s="29" t="s">
        <v>1068</v>
      </c>
      <c r="C351" s="33">
        <v>7541</v>
      </c>
      <c r="D351" s="33">
        <v>1089</v>
      </c>
      <c r="E351" s="34">
        <v>0.14441055562922689</v>
      </c>
      <c r="F351" s="50" t="s">
        <v>34</v>
      </c>
      <c r="G351" s="2"/>
      <c r="H351" s="2"/>
      <c r="I351" s="2"/>
      <c r="J351" s="2"/>
    </row>
    <row r="352" spans="1:10" s="20" customFormat="1" x14ac:dyDescent="0.2">
      <c r="A352" s="85" t="s">
        <v>1070</v>
      </c>
      <c r="B352" s="29" t="s">
        <v>1071</v>
      </c>
      <c r="C352" s="33">
        <v>23416</v>
      </c>
      <c r="D352" s="33">
        <v>3357</v>
      </c>
      <c r="E352" s="34">
        <v>0.14336351212845919</v>
      </c>
      <c r="F352" s="50" t="s">
        <v>34</v>
      </c>
      <c r="H352" s="2"/>
      <c r="I352" s="2"/>
      <c r="J352" s="2"/>
    </row>
    <row r="353" spans="1:10" s="20" customFormat="1" x14ac:dyDescent="0.2">
      <c r="A353" s="85" t="s">
        <v>1073</v>
      </c>
      <c r="B353" s="29" t="s">
        <v>1074</v>
      </c>
      <c r="C353" s="33">
        <v>5511</v>
      </c>
      <c r="D353" s="33">
        <v>1083</v>
      </c>
      <c r="E353" s="34">
        <v>0.19651605879150788</v>
      </c>
      <c r="F353" s="50" t="s">
        <v>34</v>
      </c>
      <c r="G353" s="2"/>
      <c r="H353" s="2"/>
      <c r="I353" s="2"/>
      <c r="J353" s="2"/>
    </row>
    <row r="354" spans="1:10" s="20" customFormat="1" x14ac:dyDescent="0.2">
      <c r="A354" s="85" t="s">
        <v>1077</v>
      </c>
      <c r="B354" s="29" t="s">
        <v>1078</v>
      </c>
      <c r="C354" s="33">
        <v>7025</v>
      </c>
      <c r="D354" s="33">
        <v>1705</v>
      </c>
      <c r="E354" s="34">
        <v>0.24270462633451959</v>
      </c>
      <c r="F354" s="50" t="s">
        <v>34</v>
      </c>
      <c r="H354" s="2"/>
      <c r="I354" s="2"/>
      <c r="J354" s="2"/>
    </row>
    <row r="355" spans="1:10" s="20" customFormat="1" x14ac:dyDescent="0.2">
      <c r="A355" s="85" t="s">
        <v>1080</v>
      </c>
      <c r="B355" s="29" t="s">
        <v>1081</v>
      </c>
      <c r="C355" s="33">
        <v>20041</v>
      </c>
      <c r="D355" s="33">
        <v>4324</v>
      </c>
      <c r="E355" s="34">
        <v>0.21575769672172046</v>
      </c>
      <c r="F355" s="50" t="s">
        <v>34</v>
      </c>
      <c r="G355" s="2"/>
      <c r="H355" s="2"/>
      <c r="I355" s="2"/>
      <c r="J355" s="2"/>
    </row>
    <row r="356" spans="1:10" s="20" customFormat="1" x14ac:dyDescent="0.2">
      <c r="A356" s="85" t="s">
        <v>1084</v>
      </c>
      <c r="B356" s="29" t="s">
        <v>1085</v>
      </c>
      <c r="C356" s="33">
        <v>2617</v>
      </c>
      <c r="D356" s="33">
        <v>302</v>
      </c>
      <c r="E356" s="34">
        <v>0.11539931218952999</v>
      </c>
      <c r="F356" s="50" t="s">
        <v>34</v>
      </c>
      <c r="G356" s="2"/>
      <c r="H356" s="2"/>
      <c r="I356" s="2"/>
      <c r="J356" s="2"/>
    </row>
    <row r="357" spans="1:10" s="20" customFormat="1" x14ac:dyDescent="0.2">
      <c r="A357" s="85" t="s">
        <v>1088</v>
      </c>
      <c r="B357" s="29" t="s">
        <v>1089</v>
      </c>
      <c r="C357" s="33">
        <v>18508</v>
      </c>
      <c r="D357" s="33">
        <v>1406</v>
      </c>
      <c r="E357" s="34">
        <v>7.5967149340825588E-2</v>
      </c>
      <c r="F357" s="50" t="s">
        <v>34</v>
      </c>
      <c r="G357" s="2"/>
      <c r="H357" s="2"/>
      <c r="I357" s="2"/>
      <c r="J357" s="2"/>
    </row>
    <row r="358" spans="1:10" s="20" customFormat="1" x14ac:dyDescent="0.2">
      <c r="A358" s="85" t="s">
        <v>1090</v>
      </c>
      <c r="B358" s="29" t="s">
        <v>1091</v>
      </c>
      <c r="C358" s="33">
        <v>112828</v>
      </c>
      <c r="D358" s="33">
        <v>15550</v>
      </c>
      <c r="E358" s="34">
        <v>0.13782039919169001</v>
      </c>
      <c r="F358" s="50" t="s">
        <v>34</v>
      </c>
      <c r="H358" s="2"/>
      <c r="I358" s="2"/>
      <c r="J358" s="2"/>
    </row>
    <row r="359" spans="1:10" s="20" customFormat="1" x14ac:dyDescent="0.2">
      <c r="A359" s="85" t="s">
        <v>1093</v>
      </c>
      <c r="B359" s="29" t="s">
        <v>1094</v>
      </c>
      <c r="C359" s="33">
        <v>6415</v>
      </c>
      <c r="D359" s="33">
        <v>987</v>
      </c>
      <c r="E359" s="34">
        <v>0.15385814497272018</v>
      </c>
      <c r="F359" s="50" t="s">
        <v>34</v>
      </c>
      <c r="G359" s="2"/>
      <c r="H359" s="2"/>
      <c r="I359" s="2"/>
      <c r="J359" s="2"/>
    </row>
    <row r="360" spans="1:10" s="20" customFormat="1" x14ac:dyDescent="0.2">
      <c r="A360" s="85" t="s">
        <v>1096</v>
      </c>
      <c r="B360" s="29" t="s">
        <v>1097</v>
      </c>
      <c r="C360" s="33">
        <v>3410</v>
      </c>
      <c r="D360" s="33">
        <v>422</v>
      </c>
      <c r="E360" s="34">
        <v>0.12375366568914956</v>
      </c>
      <c r="F360" s="50" t="s">
        <v>34</v>
      </c>
      <c r="H360" s="2"/>
      <c r="I360" s="2"/>
      <c r="J360" s="2"/>
    </row>
    <row r="361" spans="1:10" s="20" customFormat="1" x14ac:dyDescent="0.2">
      <c r="A361" s="85" t="s">
        <v>1100</v>
      </c>
      <c r="B361" s="29" t="s">
        <v>1101</v>
      </c>
      <c r="C361" s="33">
        <v>3427</v>
      </c>
      <c r="D361" s="33">
        <v>492</v>
      </c>
      <c r="E361" s="34">
        <v>0.14356580099212138</v>
      </c>
      <c r="F361" s="50" t="s">
        <v>34</v>
      </c>
      <c r="H361" s="2"/>
      <c r="I361" s="2"/>
      <c r="J361" s="2"/>
    </row>
    <row r="362" spans="1:10" s="20" customFormat="1" x14ac:dyDescent="0.2">
      <c r="A362" s="89" t="s">
        <v>1103</v>
      </c>
      <c r="B362" s="29" t="s">
        <v>1104</v>
      </c>
      <c r="C362" s="33">
        <v>8155</v>
      </c>
      <c r="D362" s="33">
        <v>821</v>
      </c>
      <c r="E362" s="34">
        <v>0.10067443286327407</v>
      </c>
      <c r="F362" s="50" t="s">
        <v>34</v>
      </c>
      <c r="H362" s="2"/>
      <c r="I362" s="2"/>
      <c r="J362" s="2"/>
    </row>
    <row r="363" spans="1:10" s="20" customFormat="1" x14ac:dyDescent="0.2">
      <c r="A363" s="89" t="s">
        <v>1106</v>
      </c>
      <c r="B363" s="29" t="s">
        <v>1107</v>
      </c>
      <c r="C363" s="33">
        <v>11955</v>
      </c>
      <c r="D363" s="33">
        <v>305</v>
      </c>
      <c r="E363" s="34">
        <v>2.5512337933918862E-2</v>
      </c>
      <c r="F363" s="50" t="s">
        <v>34</v>
      </c>
      <c r="G363" s="2"/>
      <c r="H363" s="2"/>
      <c r="I363" s="2"/>
      <c r="J363" s="2"/>
    </row>
    <row r="364" spans="1:10" s="20" customFormat="1" x14ac:dyDescent="0.2">
      <c r="A364" s="89" t="s">
        <v>1109</v>
      </c>
      <c r="B364" s="29" t="s">
        <v>1110</v>
      </c>
      <c r="C364" s="33">
        <v>24508</v>
      </c>
      <c r="D364" s="33">
        <v>7266</v>
      </c>
      <c r="E364" s="34">
        <v>0.29647462053207119</v>
      </c>
      <c r="F364" s="50" t="s">
        <v>34</v>
      </c>
      <c r="H364" s="2"/>
      <c r="I364" s="2"/>
      <c r="J364" s="2"/>
    </row>
    <row r="365" spans="1:10" s="20" customFormat="1" x14ac:dyDescent="0.2">
      <c r="A365" s="89" t="s">
        <v>1111</v>
      </c>
      <c r="B365" s="29" t="s">
        <v>1112</v>
      </c>
      <c r="C365" s="33">
        <v>22853</v>
      </c>
      <c r="D365" s="33">
        <v>7169</v>
      </c>
      <c r="E365" s="34">
        <v>0.31370060823524265</v>
      </c>
      <c r="F365" s="50" t="s">
        <v>34</v>
      </c>
      <c r="G365" s="2"/>
      <c r="H365" s="2"/>
      <c r="I365" s="2"/>
      <c r="J365" s="2"/>
    </row>
    <row r="366" spans="1:10" s="20" customFormat="1" x14ac:dyDescent="0.2">
      <c r="A366" s="89" t="s">
        <v>1114</v>
      </c>
      <c r="B366" s="29" t="s">
        <v>1115</v>
      </c>
      <c r="C366" s="33">
        <v>710</v>
      </c>
      <c r="D366" s="33">
        <v>43</v>
      </c>
      <c r="E366" s="34">
        <v>6.0563380281690143E-2</v>
      </c>
      <c r="F366" s="50" t="s">
        <v>34</v>
      </c>
      <c r="H366" s="2"/>
      <c r="I366" s="2"/>
      <c r="J366" s="2"/>
    </row>
    <row r="367" spans="1:10" s="20" customFormat="1" x14ac:dyDescent="0.2">
      <c r="A367" s="89" t="s">
        <v>1118</v>
      </c>
      <c r="B367" s="29" t="s">
        <v>1119</v>
      </c>
      <c r="C367" s="33">
        <v>4762</v>
      </c>
      <c r="D367" s="33">
        <v>229</v>
      </c>
      <c r="E367" s="34">
        <v>4.8089038219235616E-2</v>
      </c>
      <c r="F367" s="50" t="s">
        <v>34</v>
      </c>
      <c r="H367" s="2"/>
      <c r="I367" s="2"/>
      <c r="J367" s="2"/>
    </row>
    <row r="368" spans="1:10" s="20" customFormat="1" x14ac:dyDescent="0.2">
      <c r="A368" s="89" t="s">
        <v>1121</v>
      </c>
      <c r="B368" s="29" t="s">
        <v>1122</v>
      </c>
      <c r="C368" s="33">
        <v>7804</v>
      </c>
      <c r="D368" s="33">
        <v>1149</v>
      </c>
      <c r="E368" s="34">
        <v>0.14723218862121989</v>
      </c>
      <c r="F368" s="50" t="s">
        <v>34</v>
      </c>
      <c r="H368" s="2"/>
      <c r="I368" s="2"/>
      <c r="J368" s="2"/>
    </row>
    <row r="369" spans="1:10" s="20" customFormat="1" x14ac:dyDescent="0.2">
      <c r="A369" s="89" t="s">
        <v>1124</v>
      </c>
      <c r="B369" s="29" t="s">
        <v>1125</v>
      </c>
      <c r="C369" s="33">
        <v>1599</v>
      </c>
      <c r="D369" s="33">
        <v>397</v>
      </c>
      <c r="E369" s="34">
        <v>0.24828017510944339</v>
      </c>
      <c r="F369" s="50" t="s">
        <v>34</v>
      </c>
      <c r="G369" s="2"/>
      <c r="H369" s="2"/>
      <c r="I369" s="2"/>
      <c r="J369" s="2"/>
    </row>
    <row r="370" spans="1:10" s="20" customFormat="1" x14ac:dyDescent="0.2">
      <c r="A370" s="89" t="s">
        <v>1128</v>
      </c>
      <c r="B370" s="29" t="s">
        <v>1129</v>
      </c>
      <c r="C370" s="33">
        <v>489</v>
      </c>
      <c r="D370" s="33">
        <v>34</v>
      </c>
      <c r="E370" s="34">
        <v>6.9529652351738247E-2</v>
      </c>
      <c r="F370" s="50" t="s">
        <v>34</v>
      </c>
      <c r="H370" s="2"/>
      <c r="I370" s="2"/>
      <c r="J370" s="2"/>
    </row>
    <row r="371" spans="1:10" s="20" customFormat="1" x14ac:dyDescent="0.2">
      <c r="A371" s="89" t="s">
        <v>1132</v>
      </c>
      <c r="B371" s="29" t="s">
        <v>1133</v>
      </c>
      <c r="C371" s="33">
        <v>9526</v>
      </c>
      <c r="D371" s="33">
        <v>1741</v>
      </c>
      <c r="E371" s="34">
        <v>0.18276296451816082</v>
      </c>
      <c r="F371" s="50" t="s">
        <v>34</v>
      </c>
      <c r="H371" s="2"/>
      <c r="I371" s="2"/>
      <c r="J371" s="2"/>
    </row>
    <row r="372" spans="1:10" s="20" customFormat="1" x14ac:dyDescent="0.2">
      <c r="A372" s="90" t="s">
        <v>1134</v>
      </c>
      <c r="B372" s="29" t="s">
        <v>1135</v>
      </c>
      <c r="C372" s="33">
        <v>19668</v>
      </c>
      <c r="D372" s="33">
        <v>9309</v>
      </c>
      <c r="E372" s="34">
        <v>0.47330689444783403</v>
      </c>
      <c r="F372" s="50" t="s">
        <v>34</v>
      </c>
      <c r="G372" s="2"/>
      <c r="H372" s="2"/>
      <c r="I372" s="2"/>
      <c r="J372" s="2"/>
    </row>
    <row r="373" spans="1:10" s="20" customFormat="1" x14ac:dyDescent="0.2">
      <c r="A373" s="89" t="s">
        <v>1136</v>
      </c>
      <c r="B373" s="29" t="s">
        <v>1119</v>
      </c>
      <c r="C373" s="33">
        <v>1653</v>
      </c>
      <c r="D373" s="33">
        <v>108</v>
      </c>
      <c r="E373" s="34">
        <v>6.5335753176043551E-2</v>
      </c>
      <c r="F373" s="50" t="s">
        <v>34</v>
      </c>
      <c r="H373" s="2"/>
      <c r="I373" s="2"/>
      <c r="J373" s="2"/>
    </row>
    <row r="374" spans="1:10" s="20" customFormat="1" x14ac:dyDescent="0.2">
      <c r="A374" s="89" t="s">
        <v>1138</v>
      </c>
      <c r="B374" s="29" t="s">
        <v>1139</v>
      </c>
      <c r="C374" s="33">
        <v>20092</v>
      </c>
      <c r="D374" s="33">
        <v>7575</v>
      </c>
      <c r="E374" s="34">
        <v>0.37701572765279712</v>
      </c>
      <c r="F374" s="50" t="s">
        <v>34</v>
      </c>
      <c r="H374" s="2"/>
      <c r="I374" s="2"/>
      <c r="J374" s="2"/>
    </row>
    <row r="375" spans="1:10" s="20" customFormat="1" x14ac:dyDescent="0.2">
      <c r="A375" s="89" t="s">
        <v>1141</v>
      </c>
      <c r="B375" s="29" t="s">
        <v>1142</v>
      </c>
      <c r="C375" s="33">
        <v>110367</v>
      </c>
      <c r="D375" s="33">
        <v>12632</v>
      </c>
      <c r="E375" s="34">
        <v>0.11445450179854486</v>
      </c>
      <c r="F375" s="50" t="s">
        <v>34</v>
      </c>
      <c r="H375" s="2"/>
      <c r="I375" s="2"/>
      <c r="J375" s="2"/>
    </row>
    <row r="376" spans="1:10" s="20" customFormat="1" x14ac:dyDescent="0.2">
      <c r="A376" s="89" t="s">
        <v>1143</v>
      </c>
      <c r="B376" s="29" t="s">
        <v>1119</v>
      </c>
      <c r="C376" s="33">
        <v>2306</v>
      </c>
      <c r="D376" s="33">
        <v>70</v>
      </c>
      <c r="E376" s="34">
        <v>3.0355594102341718E-2</v>
      </c>
      <c r="F376" s="50" t="s">
        <v>34</v>
      </c>
      <c r="H376" s="2"/>
      <c r="I376" s="2"/>
      <c r="J376" s="2"/>
    </row>
    <row r="377" spans="1:10" s="20" customFormat="1" x14ac:dyDescent="0.2">
      <c r="A377" s="89" t="s">
        <v>1145</v>
      </c>
      <c r="B377" s="29" t="s">
        <v>1146</v>
      </c>
      <c r="C377" s="33">
        <v>21589</v>
      </c>
      <c r="D377" s="33">
        <v>2671</v>
      </c>
      <c r="E377" s="34">
        <v>0.12372041317337533</v>
      </c>
      <c r="F377" s="50" t="s">
        <v>34</v>
      </c>
      <c r="H377" s="2"/>
      <c r="I377" s="2"/>
      <c r="J377" s="2"/>
    </row>
    <row r="378" spans="1:10" s="20" customFormat="1" x14ac:dyDescent="0.2">
      <c r="A378" s="89" t="s">
        <v>1149</v>
      </c>
      <c r="B378" s="29" t="s">
        <v>1150</v>
      </c>
      <c r="C378" s="33">
        <v>18884</v>
      </c>
      <c r="D378" s="33">
        <v>1260</v>
      </c>
      <c r="E378" s="34">
        <v>6.6723151874602843E-2</v>
      </c>
      <c r="F378" s="50" t="s">
        <v>34</v>
      </c>
      <c r="H378" s="2"/>
      <c r="I378" s="2"/>
      <c r="J378" s="2"/>
    </row>
    <row r="379" spans="1:10" s="20" customFormat="1" x14ac:dyDescent="0.2">
      <c r="A379" s="89" t="s">
        <v>1152</v>
      </c>
      <c r="B379" s="29" t="s">
        <v>1153</v>
      </c>
      <c r="C379" s="33">
        <v>17882</v>
      </c>
      <c r="D379" s="33">
        <v>843</v>
      </c>
      <c r="E379" s="34">
        <v>4.7142377810088357E-2</v>
      </c>
      <c r="F379" s="50" t="s">
        <v>34</v>
      </c>
      <c r="H379" s="2"/>
      <c r="I379" s="2"/>
      <c r="J379" s="2"/>
    </row>
    <row r="380" spans="1:10" s="20" customFormat="1" x14ac:dyDescent="0.2">
      <c r="A380" s="89" t="s">
        <v>1154</v>
      </c>
      <c r="B380" s="29" t="s">
        <v>206</v>
      </c>
      <c r="C380" s="33">
        <v>691</v>
      </c>
      <c r="D380" s="33">
        <v>47</v>
      </c>
      <c r="E380" s="34">
        <v>6.8017366136034735E-2</v>
      </c>
      <c r="F380" s="50" t="s">
        <v>34</v>
      </c>
      <c r="H380" s="2"/>
      <c r="I380" s="2"/>
      <c r="J380" s="2"/>
    </row>
    <row r="381" spans="1:10" s="20" customFormat="1" x14ac:dyDescent="0.2">
      <c r="A381" s="89" t="s">
        <v>1156</v>
      </c>
      <c r="B381" s="29" t="s">
        <v>49</v>
      </c>
      <c r="C381" s="33">
        <v>8227</v>
      </c>
      <c r="D381" s="33">
        <v>3766</v>
      </c>
      <c r="E381" s="34">
        <v>0.45776103075240065</v>
      </c>
      <c r="F381" s="50" t="s">
        <v>34</v>
      </c>
      <c r="H381" s="2"/>
      <c r="I381" s="2"/>
      <c r="J381" s="2"/>
    </row>
    <row r="382" spans="1:10" s="20" customFormat="1" x14ac:dyDescent="0.2">
      <c r="A382" s="89" t="s">
        <v>1158</v>
      </c>
      <c r="B382" s="29" t="s">
        <v>1159</v>
      </c>
      <c r="C382" s="33">
        <v>13219</v>
      </c>
      <c r="D382" s="33">
        <v>2206</v>
      </c>
      <c r="E382" s="34">
        <v>0.16688100461456995</v>
      </c>
      <c r="F382" s="50" t="s">
        <v>34</v>
      </c>
      <c r="H382" s="2"/>
      <c r="I382" s="2"/>
      <c r="J382" s="2"/>
    </row>
    <row r="383" spans="1:10" s="20" customFormat="1" x14ac:dyDescent="0.2">
      <c r="A383" s="89" t="s">
        <v>1161</v>
      </c>
      <c r="B383" s="29" t="s">
        <v>1162</v>
      </c>
      <c r="C383" s="33">
        <v>16790</v>
      </c>
      <c r="D383" s="33">
        <v>375</v>
      </c>
      <c r="E383" s="34">
        <v>2.2334723049434187E-2</v>
      </c>
      <c r="F383" s="50" t="s">
        <v>34</v>
      </c>
      <c r="H383" s="2"/>
      <c r="I383" s="2"/>
      <c r="J383" s="2"/>
    </row>
    <row r="384" spans="1:10" s="20" customFormat="1" x14ac:dyDescent="0.2">
      <c r="A384" s="89" t="s">
        <v>1164</v>
      </c>
      <c r="B384" s="29" t="s">
        <v>436</v>
      </c>
      <c r="C384" s="33">
        <v>975</v>
      </c>
      <c r="D384" s="33">
        <v>26</v>
      </c>
      <c r="E384" s="34">
        <v>2.6666666666666668E-2</v>
      </c>
      <c r="F384" s="50" t="s">
        <v>34</v>
      </c>
      <c r="H384" s="2"/>
      <c r="I384" s="2"/>
      <c r="J384" s="2"/>
    </row>
    <row r="385" spans="1:10" s="20" customFormat="1" x14ac:dyDescent="0.2">
      <c r="A385" s="89" t="s">
        <v>1166</v>
      </c>
      <c r="B385" s="29" t="s">
        <v>1167</v>
      </c>
      <c r="C385" s="33">
        <v>10282</v>
      </c>
      <c r="D385" s="33">
        <v>16</v>
      </c>
      <c r="E385" s="34">
        <v>1.5561174868702586E-3</v>
      </c>
      <c r="F385" s="50" t="s">
        <v>34</v>
      </c>
      <c r="H385" s="2"/>
      <c r="I385" s="2"/>
      <c r="J385" s="2"/>
    </row>
    <row r="386" spans="1:10" s="20" customFormat="1" x14ac:dyDescent="0.2">
      <c r="A386" s="89" t="s">
        <v>1169</v>
      </c>
      <c r="B386" s="29" t="s">
        <v>961</v>
      </c>
      <c r="C386" s="33">
        <v>5828</v>
      </c>
      <c r="D386" s="33">
        <v>2</v>
      </c>
      <c r="E386" s="34">
        <v>3.4317089910775565E-4</v>
      </c>
      <c r="F386" s="50" t="s">
        <v>34</v>
      </c>
      <c r="H386" s="2"/>
      <c r="I386" s="2"/>
      <c r="J386" s="2"/>
    </row>
    <row r="387" spans="1:10" s="20" customFormat="1" x14ac:dyDescent="0.2">
      <c r="A387" s="89" t="s">
        <v>1171</v>
      </c>
      <c r="B387" s="29" t="s">
        <v>436</v>
      </c>
      <c r="C387" s="33">
        <v>1945</v>
      </c>
      <c r="D387" s="33">
        <v>0</v>
      </c>
      <c r="E387" s="34">
        <v>0</v>
      </c>
      <c r="F387" s="50" t="s">
        <v>34</v>
      </c>
      <c r="G387" s="2"/>
      <c r="H387" s="2"/>
      <c r="I387" s="2"/>
      <c r="J387" s="2"/>
    </row>
    <row r="388" spans="1:10" s="20" customFormat="1" x14ac:dyDescent="0.2">
      <c r="A388" s="89" t="s">
        <v>1173</v>
      </c>
      <c r="B388" s="29" t="s">
        <v>1174</v>
      </c>
      <c r="C388" s="33">
        <v>312</v>
      </c>
      <c r="D388" s="33">
        <v>0</v>
      </c>
      <c r="E388" s="34">
        <v>0</v>
      </c>
      <c r="F388" s="50" t="s">
        <v>34</v>
      </c>
      <c r="H388" s="2"/>
      <c r="I388" s="2"/>
      <c r="J388" s="2"/>
    </row>
    <row r="389" spans="1:10" s="20" customFormat="1" x14ac:dyDescent="0.2">
      <c r="A389" s="80" t="s">
        <v>1188</v>
      </c>
      <c r="B389" s="29" t="s">
        <v>1189</v>
      </c>
      <c r="C389" s="33">
        <v>13177</v>
      </c>
      <c r="D389" s="33">
        <v>1078</v>
      </c>
      <c r="E389" s="34">
        <v>8.1809213022691049E-2</v>
      </c>
      <c r="F389" s="50" t="s">
        <v>28</v>
      </c>
      <c r="G389" s="2"/>
      <c r="H389" s="2"/>
      <c r="I389" s="2"/>
      <c r="J389" s="2"/>
    </row>
    <row r="390" spans="1:10" s="20" customFormat="1" x14ac:dyDescent="0.2">
      <c r="A390" s="80" t="s">
        <v>1190</v>
      </c>
      <c r="B390" s="29" t="s">
        <v>1191</v>
      </c>
      <c r="C390" s="33">
        <v>5292</v>
      </c>
      <c r="D390" s="33">
        <v>375</v>
      </c>
      <c r="E390" s="34">
        <v>7.0861678004535147E-2</v>
      </c>
      <c r="F390" s="50" t="s">
        <v>28</v>
      </c>
      <c r="H390" s="2"/>
      <c r="I390" s="2"/>
      <c r="J390" s="2"/>
    </row>
    <row r="391" spans="1:10" s="20" customFormat="1" x14ac:dyDescent="0.2">
      <c r="A391" s="80" t="s">
        <v>1192</v>
      </c>
      <c r="B391" s="29" t="s">
        <v>1193</v>
      </c>
      <c r="C391" s="33">
        <v>29995</v>
      </c>
      <c r="D391" s="33">
        <v>1086</v>
      </c>
      <c r="E391" s="34">
        <v>3.620603433905651E-2</v>
      </c>
      <c r="F391" s="50" t="s">
        <v>28</v>
      </c>
      <c r="H391" s="2"/>
      <c r="I391" s="2"/>
      <c r="J391" s="2"/>
    </row>
    <row r="392" spans="1:10" s="20" customFormat="1" x14ac:dyDescent="0.2">
      <c r="A392" s="80" t="s">
        <v>1194</v>
      </c>
      <c r="B392" s="29" t="s">
        <v>1195</v>
      </c>
      <c r="C392" s="33">
        <v>34912</v>
      </c>
      <c r="D392" s="33">
        <v>2565</v>
      </c>
      <c r="E392" s="34">
        <v>7.3470439963336395E-2</v>
      </c>
      <c r="F392" s="50" t="s">
        <v>28</v>
      </c>
      <c r="H392" s="2"/>
      <c r="I392" s="2"/>
      <c r="J392" s="2"/>
    </row>
    <row r="393" spans="1:10" s="20" customFormat="1" x14ac:dyDescent="0.2">
      <c r="A393" s="80" t="s">
        <v>1196</v>
      </c>
      <c r="B393" s="29" t="s">
        <v>1197</v>
      </c>
      <c r="C393" s="33">
        <v>6521</v>
      </c>
      <c r="D393" s="33">
        <v>689</v>
      </c>
      <c r="E393" s="34">
        <v>0.1056586413126821</v>
      </c>
      <c r="F393" s="50" t="s">
        <v>28</v>
      </c>
      <c r="G393" s="2"/>
      <c r="H393" s="2"/>
      <c r="I393" s="2"/>
      <c r="J393" s="2"/>
    </row>
    <row r="394" spans="1:10" s="20" customFormat="1" x14ac:dyDescent="0.2">
      <c r="A394" s="80" t="s">
        <v>1198</v>
      </c>
      <c r="B394" s="29" t="s">
        <v>1199</v>
      </c>
      <c r="C394" s="33">
        <v>16467</v>
      </c>
      <c r="D394" s="33">
        <v>1319</v>
      </c>
      <c r="E394" s="34">
        <v>8.0099593125645227E-2</v>
      </c>
      <c r="F394" s="50" t="s">
        <v>28</v>
      </c>
      <c r="H394" s="2"/>
      <c r="I394" s="2"/>
      <c r="J394" s="2"/>
    </row>
    <row r="395" spans="1:10" s="20" customFormat="1" x14ac:dyDescent="0.2">
      <c r="A395" s="80" t="s">
        <v>1200</v>
      </c>
      <c r="B395" s="29" t="s">
        <v>1201</v>
      </c>
      <c r="C395" s="33">
        <v>18556</v>
      </c>
      <c r="D395" s="33">
        <v>2745</v>
      </c>
      <c r="E395" s="34">
        <v>0.14793058848889848</v>
      </c>
      <c r="F395" s="50" t="s">
        <v>28</v>
      </c>
      <c r="G395" s="2"/>
      <c r="H395" s="2"/>
      <c r="I395" s="2"/>
      <c r="J395" s="2"/>
    </row>
    <row r="396" spans="1:10" s="20" customFormat="1" x14ac:dyDescent="0.2">
      <c r="A396" s="80" t="s">
        <v>1202</v>
      </c>
      <c r="B396" s="29" t="s">
        <v>1203</v>
      </c>
      <c r="C396" s="33">
        <v>43993</v>
      </c>
      <c r="D396" s="33">
        <v>51</v>
      </c>
      <c r="E396" s="34">
        <v>1.1592753392585184E-3</v>
      </c>
      <c r="F396" s="50" t="s">
        <v>28</v>
      </c>
      <c r="H396" s="2"/>
      <c r="I396" s="2"/>
      <c r="J396" s="2"/>
    </row>
    <row r="397" spans="1:10" s="20" customFormat="1" x14ac:dyDescent="0.2">
      <c r="A397" s="80" t="s">
        <v>1204</v>
      </c>
      <c r="B397" s="29" t="s">
        <v>1205</v>
      </c>
      <c r="C397" s="33">
        <v>18393</v>
      </c>
      <c r="D397" s="33">
        <v>1770</v>
      </c>
      <c r="E397" s="34">
        <v>9.6232262273691083E-2</v>
      </c>
      <c r="F397" s="50" t="s">
        <v>28</v>
      </c>
      <c r="G397" s="2"/>
      <c r="H397" s="2"/>
      <c r="I397" s="2"/>
      <c r="J397" s="2"/>
    </row>
    <row r="398" spans="1:10" s="20" customFormat="1" x14ac:dyDescent="0.2">
      <c r="A398" s="80" t="s">
        <v>1206</v>
      </c>
      <c r="B398" s="29" t="s">
        <v>1207</v>
      </c>
      <c r="C398" s="33">
        <v>21553</v>
      </c>
      <c r="D398" s="33">
        <v>745</v>
      </c>
      <c r="E398" s="34">
        <v>3.4565953695541225E-2</v>
      </c>
      <c r="F398" s="50" t="s">
        <v>28</v>
      </c>
      <c r="G398" s="2"/>
      <c r="H398" s="2"/>
      <c r="I398" s="2"/>
      <c r="J398" s="2"/>
    </row>
    <row r="399" spans="1:10" s="20" customFormat="1" x14ac:dyDescent="0.2">
      <c r="A399" s="80" t="s">
        <v>1208</v>
      </c>
      <c r="B399" s="29" t="s">
        <v>1209</v>
      </c>
      <c r="C399" s="33">
        <v>8225</v>
      </c>
      <c r="D399" s="33">
        <v>597</v>
      </c>
      <c r="E399" s="34">
        <v>7.2583586626139812E-2</v>
      </c>
      <c r="F399" s="50" t="s">
        <v>28</v>
      </c>
      <c r="G399" s="2"/>
      <c r="H399" s="2"/>
      <c r="I399" s="2"/>
      <c r="J399" s="2"/>
    </row>
    <row r="400" spans="1:10" s="20" customFormat="1" x14ac:dyDescent="0.2">
      <c r="A400" s="80" t="s">
        <v>1210</v>
      </c>
      <c r="B400" s="29" t="s">
        <v>1211</v>
      </c>
      <c r="C400" s="33">
        <v>15381</v>
      </c>
      <c r="D400" s="33">
        <v>328</v>
      </c>
      <c r="E400" s="34">
        <v>2.1325011377673755E-2</v>
      </c>
      <c r="F400" s="50" t="s">
        <v>28</v>
      </c>
      <c r="H400" s="2"/>
      <c r="I400" s="2"/>
      <c r="J400" s="2"/>
    </row>
    <row r="401" spans="1:10" s="20" customFormat="1" x14ac:dyDescent="0.2">
      <c r="A401" s="80" t="s">
        <v>1212</v>
      </c>
      <c r="B401" s="29" t="s">
        <v>1213</v>
      </c>
      <c r="C401" s="33">
        <v>7542</v>
      </c>
      <c r="D401" s="33">
        <v>337</v>
      </c>
      <c r="E401" s="34">
        <v>4.468310792893132E-2</v>
      </c>
      <c r="F401" s="50" t="s">
        <v>28</v>
      </c>
      <c r="G401" s="2"/>
      <c r="H401" s="2"/>
      <c r="I401" s="2"/>
      <c r="J401" s="2"/>
    </row>
    <row r="402" spans="1:10" s="20" customFormat="1" x14ac:dyDescent="0.2">
      <c r="A402" s="80" t="s">
        <v>1214</v>
      </c>
      <c r="B402" s="29" t="s">
        <v>1215</v>
      </c>
      <c r="C402" s="33">
        <v>40983</v>
      </c>
      <c r="D402" s="33">
        <v>3874</v>
      </c>
      <c r="E402" s="34">
        <v>9.4526998999585193E-2</v>
      </c>
      <c r="F402" s="50" t="s">
        <v>28</v>
      </c>
      <c r="H402" s="2"/>
      <c r="I402" s="2"/>
      <c r="J402" s="2"/>
    </row>
    <row r="403" spans="1:10" s="20" customFormat="1" x14ac:dyDescent="0.2">
      <c r="A403" s="80" t="s">
        <v>1216</v>
      </c>
      <c r="B403" s="29" t="s">
        <v>1217</v>
      </c>
      <c r="C403" s="33">
        <v>1861</v>
      </c>
      <c r="D403" s="33">
        <v>24</v>
      </c>
      <c r="E403" s="34">
        <v>1.2896292315959162E-2</v>
      </c>
      <c r="F403" s="50" t="s">
        <v>28</v>
      </c>
      <c r="H403" s="2"/>
      <c r="I403" s="2"/>
      <c r="J403" s="2"/>
    </row>
    <row r="404" spans="1:10" s="20" customFormat="1" x14ac:dyDescent="0.2">
      <c r="A404" s="80" t="s">
        <v>1218</v>
      </c>
      <c r="B404" s="29" t="s">
        <v>1219</v>
      </c>
      <c r="C404" s="33">
        <v>3127</v>
      </c>
      <c r="D404" s="33">
        <v>1</v>
      </c>
      <c r="E404" s="34">
        <v>3.1979533098816759E-4</v>
      </c>
      <c r="F404" s="50" t="s">
        <v>28</v>
      </c>
      <c r="H404" s="2"/>
      <c r="I404" s="2"/>
      <c r="J404" s="2"/>
    </row>
    <row r="405" spans="1:10" s="20" customFormat="1" x14ac:dyDescent="0.2">
      <c r="A405" s="80" t="s">
        <v>1220</v>
      </c>
      <c r="B405" s="29" t="s">
        <v>1221</v>
      </c>
      <c r="C405" s="33">
        <v>1387</v>
      </c>
      <c r="D405" s="33">
        <v>18</v>
      </c>
      <c r="E405" s="34">
        <v>1.2977649603460706E-2</v>
      </c>
      <c r="F405" s="50" t="s">
        <v>28</v>
      </c>
      <c r="H405" s="2"/>
      <c r="I405" s="2"/>
      <c r="J405" s="2"/>
    </row>
    <row r="406" spans="1:10" s="20" customFormat="1" x14ac:dyDescent="0.2">
      <c r="A406" s="80" t="s">
        <v>1222</v>
      </c>
      <c r="B406" s="29" t="s">
        <v>1223</v>
      </c>
      <c r="C406" s="33">
        <v>838</v>
      </c>
      <c r="D406" s="33">
        <v>9</v>
      </c>
      <c r="E406" s="34">
        <v>1.0739856801909307E-2</v>
      </c>
      <c r="F406" s="50" t="s">
        <v>28</v>
      </c>
      <c r="H406" s="2"/>
      <c r="I406" s="2"/>
      <c r="J406" s="2"/>
    </row>
    <row r="407" spans="1:10" s="20" customFormat="1" x14ac:dyDescent="0.2">
      <c r="A407" s="80" t="s">
        <v>1224</v>
      </c>
      <c r="B407" s="29" t="s">
        <v>1225</v>
      </c>
      <c r="C407" s="33">
        <v>291</v>
      </c>
      <c r="D407" s="33">
        <v>61</v>
      </c>
      <c r="E407" s="34">
        <v>0.20962199312714777</v>
      </c>
      <c r="F407" s="50" t="s">
        <v>28</v>
      </c>
      <c r="G407" s="2"/>
      <c r="H407" s="2"/>
      <c r="I407" s="2"/>
      <c r="J407" s="2"/>
    </row>
    <row r="408" spans="1:10" s="20" customFormat="1" x14ac:dyDescent="0.2">
      <c r="A408" s="80" t="s">
        <v>1226</v>
      </c>
      <c r="B408" s="29" t="s">
        <v>1227</v>
      </c>
      <c r="C408" s="33">
        <v>31037</v>
      </c>
      <c r="D408" s="33">
        <v>3826</v>
      </c>
      <c r="E408" s="34">
        <v>0.12327222347520701</v>
      </c>
      <c r="F408" s="50" t="s">
        <v>28</v>
      </c>
      <c r="H408" s="2"/>
      <c r="I408" s="2"/>
      <c r="J408" s="2"/>
    </row>
    <row r="409" spans="1:10" s="20" customFormat="1" x14ac:dyDescent="0.2">
      <c r="A409" s="80" t="s">
        <v>1228</v>
      </c>
      <c r="B409" s="29" t="s">
        <v>1229</v>
      </c>
      <c r="C409" s="33">
        <v>813</v>
      </c>
      <c r="D409" s="33">
        <v>10</v>
      </c>
      <c r="E409" s="34">
        <v>1.2300123001230012E-2</v>
      </c>
      <c r="F409" s="50" t="s">
        <v>28</v>
      </c>
      <c r="H409" s="2"/>
      <c r="I409" s="2"/>
      <c r="J409" s="2"/>
    </row>
    <row r="410" spans="1:10" s="20" customFormat="1" x14ac:dyDescent="0.2">
      <c r="A410" s="80" t="s">
        <v>1230</v>
      </c>
      <c r="B410" s="29" t="s">
        <v>1231</v>
      </c>
      <c r="C410" s="33">
        <v>5324</v>
      </c>
      <c r="D410" s="33">
        <v>544</v>
      </c>
      <c r="E410" s="34">
        <v>0.10217881292261458</v>
      </c>
      <c r="F410" s="50" t="s">
        <v>28</v>
      </c>
      <c r="H410" s="2"/>
      <c r="I410" s="2"/>
      <c r="J410" s="2"/>
    </row>
    <row r="411" spans="1:10" s="20" customFormat="1" x14ac:dyDescent="0.2">
      <c r="A411" s="80" t="s">
        <v>1232</v>
      </c>
      <c r="B411" s="29" t="s">
        <v>1233</v>
      </c>
      <c r="C411" s="33">
        <v>19464</v>
      </c>
      <c r="D411" s="33">
        <v>1382</v>
      </c>
      <c r="E411" s="34">
        <v>7.1002877106452936E-2</v>
      </c>
      <c r="F411" s="50" t="s">
        <v>28</v>
      </c>
      <c r="H411" s="2"/>
      <c r="I411" s="2"/>
      <c r="J411" s="2"/>
    </row>
    <row r="412" spans="1:10" s="20" customFormat="1" x14ac:dyDescent="0.2">
      <c r="A412" s="80" t="s">
        <v>1234</v>
      </c>
      <c r="B412" s="29" t="s">
        <v>1235</v>
      </c>
      <c r="C412" s="33">
        <v>16181</v>
      </c>
      <c r="D412" s="33">
        <v>809</v>
      </c>
      <c r="E412" s="34">
        <v>4.9996909956121376E-2</v>
      </c>
      <c r="F412" s="50" t="s">
        <v>28</v>
      </c>
      <c r="G412" s="2"/>
      <c r="H412" s="2"/>
      <c r="I412" s="2"/>
      <c r="J412" s="2"/>
    </row>
    <row r="413" spans="1:10" s="20" customFormat="1" x14ac:dyDescent="0.2">
      <c r="A413" s="80" t="s">
        <v>1236</v>
      </c>
      <c r="B413" s="29" t="s">
        <v>1237</v>
      </c>
      <c r="C413" s="33">
        <v>21393</v>
      </c>
      <c r="D413" s="33">
        <v>856</v>
      </c>
      <c r="E413" s="34">
        <v>4.0013088393399711E-2</v>
      </c>
      <c r="F413" s="50" t="s">
        <v>28</v>
      </c>
      <c r="H413" s="2"/>
      <c r="I413" s="2"/>
      <c r="J413" s="2"/>
    </row>
    <row r="414" spans="1:10" s="20" customFormat="1" x14ac:dyDescent="0.2">
      <c r="A414" s="80" t="s">
        <v>1238</v>
      </c>
      <c r="B414" s="29" t="s">
        <v>1239</v>
      </c>
      <c r="C414" s="33">
        <v>20981</v>
      </c>
      <c r="D414" s="33">
        <v>616</v>
      </c>
      <c r="E414" s="34">
        <v>2.9359897049711644E-2</v>
      </c>
      <c r="F414" s="50" t="s">
        <v>28</v>
      </c>
      <c r="H414" s="2"/>
      <c r="I414" s="2"/>
      <c r="J414" s="2"/>
    </row>
    <row r="415" spans="1:10" s="20" customFormat="1" x14ac:dyDescent="0.2">
      <c r="A415" s="80" t="s">
        <v>1240</v>
      </c>
      <c r="B415" s="29" t="s">
        <v>1241</v>
      </c>
      <c r="C415" s="33">
        <v>24932</v>
      </c>
      <c r="D415" s="33">
        <v>1819</v>
      </c>
      <c r="E415" s="34">
        <v>7.2958446975774111E-2</v>
      </c>
      <c r="F415" s="50" t="s">
        <v>28</v>
      </c>
      <c r="H415" s="2"/>
      <c r="I415" s="2"/>
      <c r="J415" s="2"/>
    </row>
    <row r="416" spans="1:10" s="20" customFormat="1" x14ac:dyDescent="0.2">
      <c r="A416" s="80" t="s">
        <v>1242</v>
      </c>
      <c r="B416" s="29" t="s">
        <v>1243</v>
      </c>
      <c r="C416" s="33">
        <v>10022</v>
      </c>
      <c r="D416" s="33">
        <v>341</v>
      </c>
      <c r="E416" s="34">
        <v>3.4025144681700259E-2</v>
      </c>
      <c r="F416" s="50" t="s">
        <v>28</v>
      </c>
      <c r="G416" s="2"/>
      <c r="H416" s="2"/>
      <c r="I416" s="2"/>
      <c r="J416" s="2"/>
    </row>
    <row r="417" spans="1:10" s="20" customFormat="1" x14ac:dyDescent="0.2">
      <c r="A417" s="80" t="s">
        <v>1244</v>
      </c>
      <c r="B417" s="29" t="s">
        <v>1245</v>
      </c>
      <c r="C417" s="33">
        <v>10216</v>
      </c>
      <c r="D417" s="33">
        <v>36</v>
      </c>
      <c r="E417" s="34">
        <v>3.5238841033672671E-3</v>
      </c>
      <c r="F417" s="50" t="s">
        <v>28</v>
      </c>
      <c r="H417" s="2"/>
      <c r="I417" s="2"/>
      <c r="J417" s="2"/>
    </row>
    <row r="418" spans="1:10" s="20" customFormat="1" x14ac:dyDescent="0.2">
      <c r="A418" s="80" t="s">
        <v>1246</v>
      </c>
      <c r="B418" s="29" t="s">
        <v>1247</v>
      </c>
      <c r="C418" s="33">
        <v>6755</v>
      </c>
      <c r="D418" s="33">
        <v>3615</v>
      </c>
      <c r="E418" s="34">
        <v>0.53515914137675791</v>
      </c>
      <c r="F418" s="50" t="s">
        <v>28</v>
      </c>
      <c r="H418" s="2"/>
      <c r="I418" s="2"/>
      <c r="J418" s="2"/>
    </row>
    <row r="419" spans="1:10" s="20" customFormat="1" x14ac:dyDescent="0.2">
      <c r="A419" s="80" t="s">
        <v>1248</v>
      </c>
      <c r="B419" s="29" t="s">
        <v>1249</v>
      </c>
      <c r="C419" s="33">
        <v>26816</v>
      </c>
      <c r="D419" s="33">
        <v>729</v>
      </c>
      <c r="E419" s="34">
        <v>2.7185262529832936E-2</v>
      </c>
      <c r="F419" s="50" t="s">
        <v>28</v>
      </c>
      <c r="H419" s="2"/>
      <c r="I419" s="2"/>
      <c r="J419" s="2"/>
    </row>
    <row r="420" spans="1:10" s="20" customFormat="1" x14ac:dyDescent="0.2">
      <c r="A420" s="80" t="s">
        <v>1250</v>
      </c>
      <c r="B420" s="29" t="s">
        <v>1251</v>
      </c>
      <c r="C420" s="33">
        <v>1</v>
      </c>
      <c r="D420" s="33">
        <v>0</v>
      </c>
      <c r="E420" s="34">
        <v>0</v>
      </c>
      <c r="F420" s="50" t="s">
        <v>28</v>
      </c>
      <c r="H420" s="2"/>
      <c r="I420" s="2"/>
      <c r="J420" s="2"/>
    </row>
    <row r="421" spans="1:10" s="20" customFormat="1" x14ac:dyDescent="0.2">
      <c r="A421" s="80" t="s">
        <v>1252</v>
      </c>
      <c r="B421" s="29" t="s">
        <v>1253</v>
      </c>
      <c r="C421" s="33">
        <v>1814</v>
      </c>
      <c r="D421" s="33">
        <v>976</v>
      </c>
      <c r="E421" s="34">
        <v>0.53803748621830205</v>
      </c>
      <c r="F421" s="50" t="s">
        <v>28</v>
      </c>
      <c r="G421" s="2"/>
      <c r="H421" s="2"/>
      <c r="I421" s="2"/>
      <c r="J421" s="2"/>
    </row>
    <row r="422" spans="1:10" s="20" customFormat="1" x14ac:dyDescent="0.2">
      <c r="A422" s="80" t="s">
        <v>1254</v>
      </c>
      <c r="B422" s="29" t="s">
        <v>1255</v>
      </c>
      <c r="C422" s="33">
        <v>39573</v>
      </c>
      <c r="D422" s="33">
        <v>1484</v>
      </c>
      <c r="E422" s="34">
        <v>3.7500315871932886E-2</v>
      </c>
      <c r="F422" s="50" t="s">
        <v>28</v>
      </c>
      <c r="H422" s="2"/>
      <c r="I422" s="2"/>
      <c r="J422" s="2"/>
    </row>
    <row r="423" spans="1:10" s="20" customFormat="1" x14ac:dyDescent="0.2">
      <c r="A423" s="80" t="s">
        <v>1256</v>
      </c>
      <c r="B423" s="29" t="s">
        <v>1257</v>
      </c>
      <c r="C423" s="33">
        <v>7755</v>
      </c>
      <c r="D423" s="33">
        <v>1504</v>
      </c>
      <c r="E423" s="34">
        <v>0.19393939393939394</v>
      </c>
      <c r="F423" s="50" t="s">
        <v>28</v>
      </c>
      <c r="G423" s="2"/>
      <c r="H423" s="2"/>
      <c r="I423" s="2"/>
      <c r="J423" s="2"/>
    </row>
    <row r="424" spans="1:10" s="20" customFormat="1" x14ac:dyDescent="0.2">
      <c r="A424" s="80" t="s">
        <v>1258</v>
      </c>
      <c r="B424" s="29" t="s">
        <v>1259</v>
      </c>
      <c r="C424" s="33">
        <v>14916</v>
      </c>
      <c r="D424" s="33">
        <v>456</v>
      </c>
      <c r="E424" s="34">
        <v>3.0571198712791632E-2</v>
      </c>
      <c r="F424" s="50" t="s">
        <v>28</v>
      </c>
      <c r="H424" s="2"/>
      <c r="I424" s="2"/>
      <c r="J424" s="2"/>
    </row>
    <row r="425" spans="1:10" s="20" customFormat="1" x14ac:dyDescent="0.2">
      <c r="A425" s="80" t="s">
        <v>1260</v>
      </c>
      <c r="B425" s="29" t="s">
        <v>1261</v>
      </c>
      <c r="C425" s="33">
        <v>18362</v>
      </c>
      <c r="D425" s="33">
        <v>1148</v>
      </c>
      <c r="E425" s="34">
        <v>6.2520422611915913E-2</v>
      </c>
      <c r="F425" s="50" t="s">
        <v>28</v>
      </c>
      <c r="G425" s="2"/>
      <c r="H425" s="2"/>
      <c r="I425" s="2"/>
      <c r="J425" s="2"/>
    </row>
    <row r="426" spans="1:10" s="20" customFormat="1" x14ac:dyDescent="0.2">
      <c r="A426" s="80" t="s">
        <v>1262</v>
      </c>
      <c r="B426" s="29" t="s">
        <v>1263</v>
      </c>
      <c r="C426" s="33">
        <v>13964</v>
      </c>
      <c r="D426" s="33">
        <v>152</v>
      </c>
      <c r="E426" s="34">
        <v>1.0885133199656259E-2</v>
      </c>
      <c r="F426" s="50" t="s">
        <v>28</v>
      </c>
      <c r="G426" s="2"/>
      <c r="H426" s="2"/>
      <c r="I426" s="2"/>
      <c r="J426" s="2"/>
    </row>
    <row r="427" spans="1:10" s="20" customFormat="1" x14ac:dyDescent="0.2">
      <c r="A427" s="80" t="s">
        <v>1264</v>
      </c>
      <c r="B427" s="29" t="s">
        <v>1265</v>
      </c>
      <c r="C427" s="33">
        <v>14268</v>
      </c>
      <c r="D427" s="33">
        <v>123</v>
      </c>
      <c r="E427" s="34">
        <v>8.6206896551724137E-3</v>
      </c>
      <c r="F427" s="50" t="s">
        <v>28</v>
      </c>
      <c r="G427" s="2"/>
      <c r="H427" s="2"/>
      <c r="I427" s="2"/>
      <c r="J427" s="2"/>
    </row>
    <row r="428" spans="1:10" s="20" customFormat="1" x14ac:dyDescent="0.2">
      <c r="A428" s="80" t="s">
        <v>1266</v>
      </c>
      <c r="B428" s="29" t="s">
        <v>1267</v>
      </c>
      <c r="C428" s="33">
        <v>20676</v>
      </c>
      <c r="D428" s="33">
        <v>2513</v>
      </c>
      <c r="E428" s="34">
        <v>0.12154188431031147</v>
      </c>
      <c r="F428" s="50" t="s">
        <v>28</v>
      </c>
      <c r="H428" s="2"/>
      <c r="I428" s="2"/>
      <c r="J428" s="2"/>
    </row>
    <row r="429" spans="1:10" s="20" customFormat="1" x14ac:dyDescent="0.2">
      <c r="A429" s="80" t="s">
        <v>1268</v>
      </c>
      <c r="B429" s="29" t="s">
        <v>1269</v>
      </c>
      <c r="C429" s="33">
        <v>3986</v>
      </c>
      <c r="D429" s="33">
        <v>30</v>
      </c>
      <c r="E429" s="34">
        <v>7.526342197691922E-3</v>
      </c>
      <c r="F429" s="50" t="s">
        <v>28</v>
      </c>
      <c r="G429" s="2"/>
      <c r="H429" s="2"/>
      <c r="I429" s="2"/>
      <c r="J429" s="2"/>
    </row>
    <row r="430" spans="1:10" s="20" customFormat="1" x14ac:dyDescent="0.2">
      <c r="A430" s="80" t="s">
        <v>1270</v>
      </c>
      <c r="B430" s="29" t="s">
        <v>1271</v>
      </c>
      <c r="C430" s="33">
        <v>864</v>
      </c>
      <c r="D430" s="33">
        <v>0</v>
      </c>
      <c r="E430" s="34">
        <v>0</v>
      </c>
      <c r="F430" s="50" t="s">
        <v>28</v>
      </c>
      <c r="H430" s="2"/>
      <c r="I430" s="2"/>
      <c r="J430" s="2"/>
    </row>
    <row r="431" spans="1:10" s="20" customFormat="1" x14ac:dyDescent="0.2">
      <c r="A431" s="80" t="s">
        <v>1272</v>
      </c>
      <c r="B431" s="29" t="s">
        <v>1273</v>
      </c>
      <c r="C431" s="33">
        <v>6358</v>
      </c>
      <c r="D431" s="33">
        <v>133</v>
      </c>
      <c r="E431" s="34">
        <v>2.0918527838943064E-2</v>
      </c>
      <c r="F431" s="50" t="s">
        <v>28</v>
      </c>
      <c r="H431" s="2"/>
      <c r="I431" s="2"/>
      <c r="J431" s="2"/>
    </row>
    <row r="432" spans="1:10" s="20" customFormat="1" x14ac:dyDescent="0.2">
      <c r="A432" s="80" t="s">
        <v>1274</v>
      </c>
      <c r="B432" s="29" t="s">
        <v>1275</v>
      </c>
      <c r="C432" s="33">
        <v>3898</v>
      </c>
      <c r="D432" s="33">
        <v>136</v>
      </c>
      <c r="E432" s="34">
        <v>3.4889687018984095E-2</v>
      </c>
      <c r="F432" s="50" t="s">
        <v>28</v>
      </c>
      <c r="H432" s="2"/>
      <c r="I432" s="2"/>
      <c r="J432" s="2"/>
    </row>
    <row r="433" spans="1:10" s="20" customFormat="1" x14ac:dyDescent="0.2">
      <c r="A433" s="80" t="s">
        <v>1276</v>
      </c>
      <c r="B433" s="29" t="s">
        <v>1277</v>
      </c>
      <c r="C433" s="33">
        <v>2500</v>
      </c>
      <c r="D433" s="33">
        <v>16</v>
      </c>
      <c r="E433" s="34">
        <v>6.4000000000000003E-3</v>
      </c>
      <c r="F433" s="50" t="s">
        <v>28</v>
      </c>
      <c r="H433" s="2"/>
      <c r="I433" s="2"/>
      <c r="J433" s="2"/>
    </row>
    <row r="434" spans="1:10" s="20" customFormat="1" x14ac:dyDescent="0.2">
      <c r="A434" s="80" t="s">
        <v>1278</v>
      </c>
      <c r="B434" s="29" t="s">
        <v>1279</v>
      </c>
      <c r="C434" s="33">
        <v>3413</v>
      </c>
      <c r="D434" s="33">
        <v>45</v>
      </c>
      <c r="E434" s="34">
        <v>1.3184881336067975E-2</v>
      </c>
      <c r="F434" s="50" t="s">
        <v>28</v>
      </c>
      <c r="G434" s="2"/>
      <c r="H434" s="2"/>
      <c r="I434" s="2"/>
      <c r="J434" s="2"/>
    </row>
    <row r="435" spans="1:10" s="20" customFormat="1" x14ac:dyDescent="0.2">
      <c r="A435" s="80" t="s">
        <v>1280</v>
      </c>
      <c r="B435" s="29" t="s">
        <v>1281</v>
      </c>
      <c r="C435" s="33">
        <v>2546</v>
      </c>
      <c r="D435" s="33">
        <v>207</v>
      </c>
      <c r="E435" s="34">
        <v>8.1304006284367639E-2</v>
      </c>
      <c r="F435" s="50" t="s">
        <v>28</v>
      </c>
      <c r="G435" s="2"/>
      <c r="H435" s="2"/>
      <c r="I435" s="2"/>
      <c r="J435" s="2"/>
    </row>
    <row r="436" spans="1:10" s="20" customFormat="1" x14ac:dyDescent="0.2">
      <c r="A436" s="80" t="s">
        <v>1282</v>
      </c>
      <c r="B436" s="29" t="s">
        <v>1283</v>
      </c>
      <c r="C436" s="33">
        <v>6846</v>
      </c>
      <c r="D436" s="33">
        <v>885</v>
      </c>
      <c r="E436" s="34">
        <v>0.12927256792287467</v>
      </c>
      <c r="F436" s="50" t="s">
        <v>28</v>
      </c>
      <c r="H436" s="2"/>
      <c r="I436" s="2"/>
      <c r="J436" s="2"/>
    </row>
    <row r="437" spans="1:10" s="20" customFormat="1" x14ac:dyDescent="0.2">
      <c r="A437" s="80" t="s">
        <v>1284</v>
      </c>
      <c r="B437" s="29" t="s">
        <v>1285</v>
      </c>
      <c r="C437" s="33">
        <v>705</v>
      </c>
      <c r="D437" s="33">
        <v>12</v>
      </c>
      <c r="E437" s="34">
        <v>1.7021276595744681E-2</v>
      </c>
      <c r="F437" s="50" t="s">
        <v>28</v>
      </c>
      <c r="H437" s="2"/>
      <c r="I437" s="2"/>
      <c r="J437" s="2"/>
    </row>
    <row r="438" spans="1:10" s="20" customFormat="1" x14ac:dyDescent="0.2">
      <c r="A438" s="80" t="s">
        <v>1286</v>
      </c>
      <c r="B438" s="29" t="s">
        <v>1287</v>
      </c>
      <c r="C438" s="33">
        <v>3532</v>
      </c>
      <c r="D438" s="33">
        <v>2</v>
      </c>
      <c r="E438" s="34">
        <v>5.6625141562853911E-4</v>
      </c>
      <c r="F438" s="50" t="s">
        <v>28</v>
      </c>
      <c r="G438" s="2"/>
      <c r="H438" s="2"/>
      <c r="I438" s="2"/>
      <c r="J438" s="2"/>
    </row>
    <row r="439" spans="1:10" s="20" customFormat="1" x14ac:dyDescent="0.2">
      <c r="A439" s="80" t="s">
        <v>1288</v>
      </c>
      <c r="B439" s="29" t="s">
        <v>1289</v>
      </c>
      <c r="C439" s="33">
        <v>920</v>
      </c>
      <c r="D439" s="33">
        <v>14</v>
      </c>
      <c r="E439" s="34">
        <v>1.5217391304347827E-2</v>
      </c>
      <c r="F439" s="50" t="s">
        <v>28</v>
      </c>
      <c r="H439" s="2"/>
      <c r="I439" s="2"/>
      <c r="J439" s="2"/>
    </row>
    <row r="440" spans="1:10" s="20" customFormat="1" x14ac:dyDescent="0.2">
      <c r="A440" s="80" t="s">
        <v>1290</v>
      </c>
      <c r="B440" s="29" t="s">
        <v>1291</v>
      </c>
      <c r="C440" s="33">
        <v>9928</v>
      </c>
      <c r="D440" s="33">
        <v>1137</v>
      </c>
      <c r="E440" s="34">
        <v>0.1145245769540693</v>
      </c>
      <c r="F440" s="50" t="s">
        <v>28</v>
      </c>
      <c r="H440" s="2"/>
      <c r="I440" s="2"/>
      <c r="J440" s="2"/>
    </row>
    <row r="441" spans="1:10" s="20" customFormat="1" x14ac:dyDescent="0.2">
      <c r="A441" s="80" t="s">
        <v>1292</v>
      </c>
      <c r="B441" s="29" t="s">
        <v>1293</v>
      </c>
      <c r="C441" s="33">
        <v>893</v>
      </c>
      <c r="D441" s="33">
        <v>11</v>
      </c>
      <c r="E441" s="34">
        <v>1.2318029115341545E-2</v>
      </c>
      <c r="F441" s="50" t="s">
        <v>28</v>
      </c>
      <c r="H441" s="2"/>
      <c r="I441" s="2"/>
      <c r="J441" s="2"/>
    </row>
    <row r="442" spans="1:10" s="20" customFormat="1" x14ac:dyDescent="0.2">
      <c r="A442" s="80" t="s">
        <v>1294</v>
      </c>
      <c r="B442" s="29" t="s">
        <v>1295</v>
      </c>
      <c r="C442" s="33">
        <v>2609</v>
      </c>
      <c r="D442" s="33">
        <v>47</v>
      </c>
      <c r="E442" s="34">
        <v>1.8014564967420467E-2</v>
      </c>
      <c r="F442" s="50" t="s">
        <v>28</v>
      </c>
      <c r="G442" s="2"/>
      <c r="H442" s="2"/>
      <c r="I442" s="2"/>
      <c r="J442" s="2"/>
    </row>
    <row r="443" spans="1:10" s="20" customFormat="1" x14ac:dyDescent="0.2">
      <c r="A443" s="80" t="s">
        <v>1296</v>
      </c>
      <c r="B443" s="29" t="s">
        <v>1297</v>
      </c>
      <c r="C443" s="33">
        <v>12939</v>
      </c>
      <c r="D443" s="33">
        <v>1148</v>
      </c>
      <c r="E443" s="34">
        <v>8.8724012674858951E-2</v>
      </c>
      <c r="F443" s="50" t="s">
        <v>28</v>
      </c>
      <c r="G443" s="2"/>
      <c r="H443" s="2"/>
      <c r="I443" s="2"/>
      <c r="J443" s="2"/>
    </row>
    <row r="444" spans="1:10" s="20" customFormat="1" x14ac:dyDescent="0.2">
      <c r="A444" s="80" t="s">
        <v>1298</v>
      </c>
      <c r="B444" s="29" t="s">
        <v>1299</v>
      </c>
      <c r="C444" s="33">
        <v>2188</v>
      </c>
      <c r="D444" s="33">
        <v>3</v>
      </c>
      <c r="E444" s="34">
        <v>1.3711151736745886E-3</v>
      </c>
      <c r="F444" s="50" t="s">
        <v>28</v>
      </c>
      <c r="H444" s="2"/>
      <c r="I444" s="2"/>
      <c r="J444" s="2"/>
    </row>
    <row r="445" spans="1:10" s="20" customFormat="1" x14ac:dyDescent="0.2">
      <c r="A445" s="80" t="s">
        <v>1300</v>
      </c>
      <c r="B445" s="29" t="s">
        <v>1301</v>
      </c>
      <c r="C445" s="33">
        <v>17065</v>
      </c>
      <c r="D445" s="33">
        <v>2909</v>
      </c>
      <c r="E445" s="34">
        <v>0.17046586580720774</v>
      </c>
      <c r="F445" s="50" t="s">
        <v>28</v>
      </c>
      <c r="G445" s="2"/>
      <c r="H445" s="2"/>
      <c r="I445" s="2"/>
      <c r="J445" s="2"/>
    </row>
    <row r="446" spans="1:10" s="20" customFormat="1" x14ac:dyDescent="0.2">
      <c r="A446" s="80" t="s">
        <v>1302</v>
      </c>
      <c r="B446" s="29" t="s">
        <v>1303</v>
      </c>
      <c r="C446" s="33">
        <v>24224</v>
      </c>
      <c r="D446" s="33">
        <v>1273</v>
      </c>
      <c r="E446" s="34">
        <v>5.2551188903566713E-2</v>
      </c>
      <c r="F446" s="50" t="s">
        <v>28</v>
      </c>
      <c r="G446" s="2"/>
      <c r="H446" s="2"/>
      <c r="I446" s="2"/>
      <c r="J446" s="2"/>
    </row>
    <row r="447" spans="1:10" s="20" customFormat="1" x14ac:dyDescent="0.2">
      <c r="A447" s="80" t="s">
        <v>1304</v>
      </c>
      <c r="B447" s="29" t="s">
        <v>1305</v>
      </c>
      <c r="C447" s="33">
        <v>25970</v>
      </c>
      <c r="D447" s="33">
        <v>752</v>
      </c>
      <c r="E447" s="34">
        <v>2.8956488255679629E-2</v>
      </c>
      <c r="F447" s="50" t="s">
        <v>28</v>
      </c>
      <c r="H447" s="2"/>
      <c r="I447" s="2"/>
      <c r="J447" s="2"/>
    </row>
    <row r="448" spans="1:10" s="20" customFormat="1" x14ac:dyDescent="0.2">
      <c r="A448" s="80" t="s">
        <v>1306</v>
      </c>
      <c r="B448" s="29" t="s">
        <v>1307</v>
      </c>
      <c r="C448" s="33">
        <v>7502</v>
      </c>
      <c r="D448" s="33">
        <v>1171</v>
      </c>
      <c r="E448" s="34">
        <v>0.15609170887763263</v>
      </c>
      <c r="F448" s="50" t="s">
        <v>28</v>
      </c>
      <c r="H448" s="2"/>
      <c r="I448" s="2"/>
      <c r="J448" s="2"/>
    </row>
    <row r="449" spans="1:10" s="20" customFormat="1" x14ac:dyDescent="0.2">
      <c r="A449" s="80" t="s">
        <v>1308</v>
      </c>
      <c r="B449" s="29" t="s">
        <v>1309</v>
      </c>
      <c r="C449" s="33">
        <v>5023</v>
      </c>
      <c r="D449" s="33">
        <v>8</v>
      </c>
      <c r="E449" s="34">
        <v>1.5926737009755126E-3</v>
      </c>
      <c r="F449" s="50" t="s">
        <v>28</v>
      </c>
      <c r="H449" s="2"/>
      <c r="I449" s="2"/>
      <c r="J449" s="2"/>
    </row>
    <row r="450" spans="1:10" s="20" customFormat="1" x14ac:dyDescent="0.2">
      <c r="A450" s="80" t="s">
        <v>1310</v>
      </c>
      <c r="B450" s="29" t="s">
        <v>1311</v>
      </c>
      <c r="C450" s="33">
        <v>10002</v>
      </c>
      <c r="D450" s="33">
        <v>699</v>
      </c>
      <c r="E450" s="34">
        <v>6.9886022795440914E-2</v>
      </c>
      <c r="F450" s="50" t="s">
        <v>28</v>
      </c>
      <c r="G450" s="2"/>
      <c r="H450" s="2"/>
      <c r="I450" s="2"/>
      <c r="J450" s="2"/>
    </row>
    <row r="451" spans="1:10" s="20" customFormat="1" x14ac:dyDescent="0.2">
      <c r="A451" s="80" t="s">
        <v>1312</v>
      </c>
      <c r="B451" s="29" t="s">
        <v>1313</v>
      </c>
      <c r="C451" s="33">
        <v>23994</v>
      </c>
      <c r="D451" s="33">
        <v>3938</v>
      </c>
      <c r="E451" s="34">
        <v>0.16412436442443945</v>
      </c>
      <c r="F451" s="50" t="s">
        <v>28</v>
      </c>
      <c r="H451" s="2"/>
      <c r="I451" s="2"/>
      <c r="J451" s="2"/>
    </row>
    <row r="452" spans="1:10" s="20" customFormat="1" x14ac:dyDescent="0.2">
      <c r="A452" s="80" t="s">
        <v>1314</v>
      </c>
      <c r="B452" s="29" t="s">
        <v>1315</v>
      </c>
      <c r="C452" s="33">
        <v>14825</v>
      </c>
      <c r="D452" s="33">
        <v>245</v>
      </c>
      <c r="E452" s="34">
        <v>1.6526138279932545E-2</v>
      </c>
      <c r="F452" s="50" t="s">
        <v>28</v>
      </c>
      <c r="G452" s="2"/>
      <c r="H452" s="2"/>
      <c r="I452" s="2"/>
      <c r="J452" s="2"/>
    </row>
    <row r="453" spans="1:10" s="20" customFormat="1" x14ac:dyDescent="0.2">
      <c r="A453" s="80" t="s">
        <v>1316</v>
      </c>
      <c r="B453" s="29" t="s">
        <v>1317</v>
      </c>
      <c r="C453" s="33">
        <v>7949</v>
      </c>
      <c r="D453" s="33">
        <v>783</v>
      </c>
      <c r="E453" s="34">
        <v>9.8502956346710274E-2</v>
      </c>
      <c r="F453" s="50" t="s">
        <v>28</v>
      </c>
      <c r="H453" s="2"/>
      <c r="I453" s="2"/>
      <c r="J453" s="2"/>
    </row>
    <row r="454" spans="1:10" s="20" customFormat="1" x14ac:dyDescent="0.2">
      <c r="A454" s="80" t="s">
        <v>1318</v>
      </c>
      <c r="B454" s="29" t="s">
        <v>1319</v>
      </c>
      <c r="C454" s="33">
        <v>20216</v>
      </c>
      <c r="D454" s="33">
        <v>1408</v>
      </c>
      <c r="E454" s="34">
        <v>6.9647803719825874E-2</v>
      </c>
      <c r="F454" s="50" t="s">
        <v>28</v>
      </c>
      <c r="G454" s="2"/>
      <c r="H454" s="2"/>
      <c r="I454" s="2"/>
      <c r="J454" s="2"/>
    </row>
    <row r="455" spans="1:10" s="20" customFormat="1" x14ac:dyDescent="0.2">
      <c r="A455" s="80" t="s">
        <v>1320</v>
      </c>
      <c r="B455" s="29" t="s">
        <v>1321</v>
      </c>
      <c r="C455" s="33">
        <v>12971</v>
      </c>
      <c r="D455" s="33">
        <v>1929</v>
      </c>
      <c r="E455" s="34">
        <v>0.1487163672808573</v>
      </c>
      <c r="F455" s="50" t="s">
        <v>28</v>
      </c>
      <c r="H455" s="2"/>
      <c r="I455" s="2"/>
      <c r="J455" s="2"/>
    </row>
    <row r="456" spans="1:10" s="20" customFormat="1" x14ac:dyDescent="0.2">
      <c r="A456" s="80" t="s">
        <v>1322</v>
      </c>
      <c r="B456" s="29" t="s">
        <v>1323</v>
      </c>
      <c r="C456" s="33">
        <v>2517</v>
      </c>
      <c r="D456" s="33">
        <v>931</v>
      </c>
      <c r="E456" s="34">
        <v>0.36988478347238779</v>
      </c>
      <c r="F456" s="50" t="s">
        <v>28</v>
      </c>
      <c r="H456" s="2"/>
      <c r="I456" s="2"/>
      <c r="J456" s="2"/>
    </row>
    <row r="457" spans="1:10" s="20" customFormat="1" x14ac:dyDescent="0.2">
      <c r="A457" s="80" t="s">
        <v>1324</v>
      </c>
      <c r="B457" s="29" t="s">
        <v>1325</v>
      </c>
      <c r="C457" s="33">
        <v>17872</v>
      </c>
      <c r="D457" s="33">
        <v>531</v>
      </c>
      <c r="E457" s="34">
        <v>2.9711280214861236E-2</v>
      </c>
      <c r="F457" s="50" t="s">
        <v>28</v>
      </c>
      <c r="H457" s="2"/>
      <c r="I457" s="2"/>
      <c r="J457" s="2"/>
    </row>
    <row r="458" spans="1:10" s="20" customFormat="1" x14ac:dyDescent="0.2">
      <c r="A458" s="80" t="s">
        <v>1326</v>
      </c>
      <c r="B458" s="29" t="s">
        <v>1327</v>
      </c>
      <c r="C458" s="33">
        <v>9074</v>
      </c>
      <c r="D458" s="33">
        <v>867</v>
      </c>
      <c r="E458" s="34">
        <v>9.5547718756887806E-2</v>
      </c>
      <c r="F458" s="50" t="s">
        <v>28</v>
      </c>
      <c r="H458" s="2"/>
      <c r="I458" s="2"/>
      <c r="J458" s="2"/>
    </row>
    <row r="459" spans="1:10" s="20" customFormat="1" x14ac:dyDescent="0.2">
      <c r="A459" s="80" t="s">
        <v>1328</v>
      </c>
      <c r="B459" s="29" t="s">
        <v>1329</v>
      </c>
      <c r="C459" s="33">
        <v>17984</v>
      </c>
      <c r="D459" s="33">
        <v>1552</v>
      </c>
      <c r="E459" s="34">
        <v>8.6298932384341637E-2</v>
      </c>
      <c r="F459" s="50" t="s">
        <v>28</v>
      </c>
      <c r="H459" s="2"/>
      <c r="I459" s="2"/>
      <c r="J459" s="2"/>
    </row>
    <row r="460" spans="1:10" s="20" customFormat="1" x14ac:dyDescent="0.2">
      <c r="A460" s="80" t="s">
        <v>1330</v>
      </c>
      <c r="B460" s="29" t="s">
        <v>1331</v>
      </c>
      <c r="C460" s="33">
        <v>23188</v>
      </c>
      <c r="D460" s="33">
        <v>1172</v>
      </c>
      <c r="E460" s="34">
        <v>5.0543384509228913E-2</v>
      </c>
      <c r="F460" s="50" t="s">
        <v>28</v>
      </c>
      <c r="H460" s="2"/>
      <c r="I460" s="2"/>
      <c r="J460" s="2"/>
    </row>
    <row r="461" spans="1:10" s="20" customFormat="1" x14ac:dyDescent="0.2">
      <c r="A461" s="80" t="s">
        <v>1332</v>
      </c>
      <c r="B461" s="29" t="s">
        <v>1333</v>
      </c>
      <c r="C461" s="33">
        <v>14395</v>
      </c>
      <c r="D461" s="33">
        <v>2280</v>
      </c>
      <c r="E461" s="34">
        <v>0.15838832928100036</v>
      </c>
      <c r="F461" s="50" t="s">
        <v>28</v>
      </c>
      <c r="H461" s="2"/>
      <c r="I461" s="2"/>
      <c r="J461" s="2"/>
    </row>
    <row r="462" spans="1:10" s="20" customFormat="1" x14ac:dyDescent="0.2">
      <c r="A462" s="80" t="s">
        <v>1334</v>
      </c>
      <c r="B462" s="29" t="s">
        <v>1335</v>
      </c>
      <c r="C462" s="33">
        <v>13332</v>
      </c>
      <c r="D462" s="33">
        <v>1700</v>
      </c>
      <c r="E462" s="34">
        <v>0.12751275127512751</v>
      </c>
      <c r="F462" s="50" t="s">
        <v>28</v>
      </c>
      <c r="H462" s="2"/>
      <c r="I462" s="2"/>
      <c r="J462" s="2"/>
    </row>
    <row r="463" spans="1:10" s="20" customFormat="1" x14ac:dyDescent="0.2">
      <c r="A463" s="80" t="s">
        <v>1336</v>
      </c>
      <c r="B463" s="29" t="s">
        <v>1337</v>
      </c>
      <c r="C463" s="33">
        <v>2257</v>
      </c>
      <c r="D463" s="33">
        <v>39</v>
      </c>
      <c r="E463" s="34">
        <v>1.7279574656623838E-2</v>
      </c>
      <c r="F463" s="50" t="s">
        <v>28</v>
      </c>
      <c r="H463" s="2"/>
      <c r="I463" s="2"/>
      <c r="J463" s="2"/>
    </row>
    <row r="464" spans="1:10" s="20" customFormat="1" x14ac:dyDescent="0.2">
      <c r="A464" s="80" t="s">
        <v>1338</v>
      </c>
      <c r="B464" s="29" t="s">
        <v>1339</v>
      </c>
      <c r="C464" s="33">
        <v>17089</v>
      </c>
      <c r="D464" s="33">
        <v>627</v>
      </c>
      <c r="E464" s="34">
        <v>3.6690268593832287E-2</v>
      </c>
      <c r="F464" s="50" t="s">
        <v>28</v>
      </c>
      <c r="H464" s="2"/>
      <c r="I464" s="2"/>
      <c r="J464" s="2"/>
    </row>
    <row r="465" spans="1:10" s="20" customFormat="1" x14ac:dyDescent="0.2">
      <c r="A465" s="80" t="s">
        <v>1340</v>
      </c>
      <c r="B465" s="29" t="s">
        <v>1341</v>
      </c>
      <c r="C465" s="33">
        <v>16554</v>
      </c>
      <c r="D465" s="33">
        <v>717</v>
      </c>
      <c r="E465" s="34">
        <v>4.331279449075752E-2</v>
      </c>
      <c r="F465" s="50" t="s">
        <v>28</v>
      </c>
      <c r="H465" s="2"/>
      <c r="I465" s="2"/>
      <c r="J465" s="2"/>
    </row>
    <row r="466" spans="1:10" s="20" customFormat="1" x14ac:dyDescent="0.2">
      <c r="A466" s="80" t="s">
        <v>1342</v>
      </c>
      <c r="B466" s="29" t="s">
        <v>1343</v>
      </c>
      <c r="C466" s="33">
        <v>861</v>
      </c>
      <c r="D466" s="33">
        <v>4</v>
      </c>
      <c r="E466" s="34">
        <v>4.6457607433217189E-3</v>
      </c>
      <c r="F466" s="50" t="s">
        <v>28</v>
      </c>
      <c r="H466" s="2"/>
      <c r="I466" s="2"/>
      <c r="J466" s="2"/>
    </row>
    <row r="467" spans="1:10" s="20" customFormat="1" x14ac:dyDescent="0.2">
      <c r="A467" s="80" t="s">
        <v>1344</v>
      </c>
      <c r="B467" s="29" t="s">
        <v>1345</v>
      </c>
      <c r="C467" s="33">
        <v>1028</v>
      </c>
      <c r="D467" s="33">
        <v>31</v>
      </c>
      <c r="E467" s="34">
        <v>3.0155642023346304E-2</v>
      </c>
      <c r="F467" s="50" t="s">
        <v>28</v>
      </c>
      <c r="H467" s="2"/>
      <c r="I467" s="2"/>
      <c r="J467" s="2"/>
    </row>
    <row r="468" spans="1:10" s="20" customFormat="1" x14ac:dyDescent="0.2">
      <c r="A468" s="80" t="s">
        <v>1346</v>
      </c>
      <c r="B468" s="29" t="s">
        <v>1347</v>
      </c>
      <c r="C468" s="33">
        <v>9823</v>
      </c>
      <c r="D468" s="33">
        <v>459</v>
      </c>
      <c r="E468" s="34">
        <v>4.6727069123485697E-2</v>
      </c>
      <c r="F468" s="50" t="s">
        <v>28</v>
      </c>
      <c r="H468" s="2"/>
      <c r="I468" s="2"/>
      <c r="J468" s="2"/>
    </row>
    <row r="469" spans="1:10" s="20" customFormat="1" x14ac:dyDescent="0.2">
      <c r="A469" s="80" t="s">
        <v>1348</v>
      </c>
      <c r="B469" s="29" t="s">
        <v>1349</v>
      </c>
      <c r="C469" s="33">
        <v>25179</v>
      </c>
      <c r="D469" s="33">
        <v>870</v>
      </c>
      <c r="E469" s="34">
        <v>3.4552603359942813E-2</v>
      </c>
      <c r="F469" s="50" t="s">
        <v>28</v>
      </c>
      <c r="G469" s="2"/>
      <c r="H469" s="2"/>
      <c r="I469" s="2"/>
      <c r="J469" s="2"/>
    </row>
    <row r="470" spans="1:10" s="20" customFormat="1" x14ac:dyDescent="0.2">
      <c r="A470" s="80" t="s">
        <v>1350</v>
      </c>
      <c r="B470" s="29" t="s">
        <v>1351</v>
      </c>
      <c r="C470" s="33">
        <v>18519</v>
      </c>
      <c r="D470" s="33">
        <v>448</v>
      </c>
      <c r="E470" s="34">
        <v>2.4191371024353366E-2</v>
      </c>
      <c r="F470" s="50" t="s">
        <v>28</v>
      </c>
      <c r="H470" s="2"/>
      <c r="I470" s="2"/>
      <c r="J470" s="2"/>
    </row>
    <row r="471" spans="1:10" s="20" customFormat="1" x14ac:dyDescent="0.2">
      <c r="A471" s="80" t="s">
        <v>1352</v>
      </c>
      <c r="B471" s="29" t="s">
        <v>1353</v>
      </c>
      <c r="C471" s="33">
        <v>8357</v>
      </c>
      <c r="D471" s="33">
        <v>626</v>
      </c>
      <c r="E471" s="34">
        <v>7.4907263372023455E-2</v>
      </c>
      <c r="F471" s="50" t="s">
        <v>28</v>
      </c>
      <c r="H471" s="2"/>
      <c r="I471" s="2"/>
      <c r="J471" s="2"/>
    </row>
    <row r="472" spans="1:10" s="20" customFormat="1" x14ac:dyDescent="0.2">
      <c r="A472" s="80" t="s">
        <v>1354</v>
      </c>
      <c r="B472" s="29" t="s">
        <v>1355</v>
      </c>
      <c r="C472" s="33">
        <v>2357</v>
      </c>
      <c r="D472" s="33">
        <v>24</v>
      </c>
      <c r="E472" s="34">
        <v>1.0182435299109036E-2</v>
      </c>
      <c r="F472" s="50" t="s">
        <v>28</v>
      </c>
      <c r="G472" s="2"/>
      <c r="H472" s="2"/>
      <c r="I472" s="2"/>
      <c r="J472" s="2"/>
    </row>
    <row r="473" spans="1:10" s="20" customFormat="1" x14ac:dyDescent="0.2">
      <c r="A473" s="80" t="s">
        <v>1356</v>
      </c>
      <c r="B473" s="29" t="s">
        <v>1357</v>
      </c>
      <c r="C473" s="33">
        <v>10482</v>
      </c>
      <c r="D473" s="33">
        <v>163</v>
      </c>
      <c r="E473" s="34">
        <v>1.555046746804045E-2</v>
      </c>
      <c r="F473" s="50" t="s">
        <v>28</v>
      </c>
      <c r="H473" s="2"/>
      <c r="I473" s="2"/>
      <c r="J473" s="2"/>
    </row>
    <row r="474" spans="1:10" s="20" customFormat="1" x14ac:dyDescent="0.2">
      <c r="A474" s="80" t="s">
        <v>1358</v>
      </c>
      <c r="B474" s="29" t="s">
        <v>1359</v>
      </c>
      <c r="C474" s="33">
        <v>8976</v>
      </c>
      <c r="D474" s="33">
        <v>963</v>
      </c>
      <c r="E474" s="34">
        <v>0.10728609625668449</v>
      </c>
      <c r="F474" s="50" t="s">
        <v>28</v>
      </c>
      <c r="H474" s="2"/>
      <c r="I474" s="2"/>
      <c r="J474" s="2"/>
    </row>
    <row r="475" spans="1:10" s="20" customFormat="1" x14ac:dyDescent="0.2">
      <c r="A475" s="80" t="s">
        <v>1360</v>
      </c>
      <c r="B475" s="29" t="s">
        <v>1361</v>
      </c>
      <c r="C475" s="33">
        <v>1423</v>
      </c>
      <c r="D475" s="33">
        <v>35</v>
      </c>
      <c r="E475" s="34">
        <v>2.4595924104005622E-2</v>
      </c>
      <c r="F475" s="50" t="s">
        <v>28</v>
      </c>
      <c r="H475" s="2"/>
      <c r="I475" s="2"/>
      <c r="J475" s="2"/>
    </row>
    <row r="476" spans="1:10" s="20" customFormat="1" x14ac:dyDescent="0.2">
      <c r="A476" s="80" t="s">
        <v>1362</v>
      </c>
      <c r="B476" s="29" t="s">
        <v>1363</v>
      </c>
      <c r="C476" s="33">
        <v>8526</v>
      </c>
      <c r="D476" s="33">
        <v>345</v>
      </c>
      <c r="E476" s="34">
        <v>4.0464461646727658E-2</v>
      </c>
      <c r="F476" s="50" t="s">
        <v>28</v>
      </c>
      <c r="H476" s="2"/>
      <c r="I476" s="2"/>
      <c r="J476" s="2"/>
    </row>
    <row r="477" spans="1:10" s="20" customFormat="1" x14ac:dyDescent="0.2">
      <c r="A477" s="80" t="s">
        <v>1364</v>
      </c>
      <c r="B477" s="29" t="s">
        <v>1365</v>
      </c>
      <c r="C477" s="33">
        <v>16042</v>
      </c>
      <c r="D477" s="33">
        <v>288</v>
      </c>
      <c r="E477" s="34">
        <v>1.7952873706520385E-2</v>
      </c>
      <c r="F477" s="50" t="s">
        <v>28</v>
      </c>
      <c r="H477" s="2"/>
      <c r="I477" s="2"/>
      <c r="J477" s="2"/>
    </row>
    <row r="478" spans="1:10" s="20" customFormat="1" x14ac:dyDescent="0.2">
      <c r="A478" s="80" t="s">
        <v>1366</v>
      </c>
      <c r="B478" s="29" t="s">
        <v>1367</v>
      </c>
      <c r="C478" s="33">
        <v>9796</v>
      </c>
      <c r="D478" s="33">
        <v>113</v>
      </c>
      <c r="E478" s="34">
        <v>1.1535320538995508E-2</v>
      </c>
      <c r="F478" s="50" t="s">
        <v>28</v>
      </c>
      <c r="H478" s="2"/>
      <c r="I478" s="2"/>
      <c r="J478" s="2"/>
    </row>
    <row r="479" spans="1:10" s="20" customFormat="1" x14ac:dyDescent="0.2">
      <c r="A479" s="80" t="s">
        <v>1368</v>
      </c>
      <c r="B479" s="29" t="s">
        <v>1369</v>
      </c>
      <c r="C479" s="33">
        <v>4449</v>
      </c>
      <c r="D479" s="33">
        <v>1201</v>
      </c>
      <c r="E479" s="34">
        <v>0.26994830298943584</v>
      </c>
      <c r="F479" s="50" t="s">
        <v>28</v>
      </c>
      <c r="H479" s="2"/>
      <c r="I479" s="2"/>
      <c r="J479" s="2"/>
    </row>
    <row r="480" spans="1:10" s="20" customFormat="1" x14ac:dyDescent="0.2">
      <c r="A480" s="80" t="s">
        <v>1370</v>
      </c>
      <c r="B480" s="29" t="s">
        <v>1371</v>
      </c>
      <c r="C480" s="33">
        <v>5374</v>
      </c>
      <c r="D480" s="33">
        <v>414</v>
      </c>
      <c r="E480" s="34">
        <v>7.7037588388537401E-2</v>
      </c>
      <c r="F480" s="50" t="s">
        <v>28</v>
      </c>
      <c r="H480" s="2"/>
      <c r="I480" s="2"/>
      <c r="J480" s="2"/>
    </row>
    <row r="481" spans="1:10" s="20" customFormat="1" x14ac:dyDescent="0.2">
      <c r="A481" s="80" t="s">
        <v>1372</v>
      </c>
      <c r="B481" s="29" t="s">
        <v>1373</v>
      </c>
      <c r="C481" s="33">
        <v>4455</v>
      </c>
      <c r="D481" s="33">
        <v>290</v>
      </c>
      <c r="E481" s="34">
        <v>6.5095398428731757E-2</v>
      </c>
      <c r="F481" s="50" t="s">
        <v>28</v>
      </c>
      <c r="H481" s="2"/>
      <c r="I481" s="2"/>
      <c r="J481" s="2"/>
    </row>
    <row r="482" spans="1:10" s="20" customFormat="1" x14ac:dyDescent="0.2">
      <c r="A482" s="80" t="s">
        <v>1374</v>
      </c>
      <c r="B482" s="29" t="s">
        <v>1375</v>
      </c>
      <c r="C482" s="33">
        <v>1957</v>
      </c>
      <c r="D482" s="33">
        <v>18</v>
      </c>
      <c r="E482" s="34">
        <v>9.1977516607051613E-3</v>
      </c>
      <c r="F482" s="50" t="s">
        <v>28</v>
      </c>
      <c r="H482" s="2"/>
      <c r="I482" s="2"/>
      <c r="J482" s="2"/>
    </row>
    <row r="483" spans="1:10" s="20" customFormat="1" x14ac:dyDescent="0.2">
      <c r="A483" s="80" t="s">
        <v>1376</v>
      </c>
      <c r="B483" s="29" t="s">
        <v>1377</v>
      </c>
      <c r="C483" s="33">
        <v>7802</v>
      </c>
      <c r="D483" s="33">
        <v>159</v>
      </c>
      <c r="E483" s="34">
        <v>2.0379389900025635E-2</v>
      </c>
      <c r="F483" s="50" t="s">
        <v>28</v>
      </c>
      <c r="H483" s="2"/>
      <c r="I483" s="2"/>
      <c r="J483" s="2"/>
    </row>
    <row r="484" spans="1:10" s="20" customFormat="1" x14ac:dyDescent="0.2">
      <c r="A484" s="80" t="s">
        <v>1378</v>
      </c>
      <c r="B484" s="29" t="s">
        <v>1379</v>
      </c>
      <c r="C484" s="33">
        <v>17951</v>
      </c>
      <c r="D484" s="33">
        <v>486</v>
      </c>
      <c r="E484" s="34">
        <v>2.7073700629491392E-2</v>
      </c>
      <c r="F484" s="50" t="s">
        <v>28</v>
      </c>
      <c r="H484" s="2"/>
      <c r="I484" s="2"/>
      <c r="J484" s="2"/>
    </row>
    <row r="485" spans="1:10" s="20" customFormat="1" x14ac:dyDescent="0.2">
      <c r="A485" s="80" t="s">
        <v>1380</v>
      </c>
      <c r="B485" s="29" t="s">
        <v>1381</v>
      </c>
      <c r="C485" s="33">
        <v>12889</v>
      </c>
      <c r="D485" s="33">
        <v>64</v>
      </c>
      <c r="E485" s="34">
        <v>4.9654744355652107E-3</v>
      </c>
      <c r="F485" s="50" t="s">
        <v>28</v>
      </c>
      <c r="H485" s="2"/>
      <c r="I485" s="2"/>
      <c r="J485" s="2"/>
    </row>
    <row r="486" spans="1:10" s="20" customFormat="1" x14ac:dyDescent="0.2">
      <c r="A486" s="80" t="s">
        <v>1382</v>
      </c>
      <c r="B486" s="29" t="s">
        <v>1383</v>
      </c>
      <c r="C486" s="33">
        <v>11468</v>
      </c>
      <c r="D486" s="33">
        <v>223</v>
      </c>
      <c r="E486" s="34">
        <v>1.9445413324032091E-2</v>
      </c>
      <c r="F486" s="50" t="s">
        <v>28</v>
      </c>
      <c r="H486" s="2"/>
      <c r="I486" s="2"/>
      <c r="J486" s="2"/>
    </row>
    <row r="487" spans="1:10" s="20" customFormat="1" x14ac:dyDescent="0.2">
      <c r="A487" s="80" t="s">
        <v>1384</v>
      </c>
      <c r="B487" s="29" t="s">
        <v>1385</v>
      </c>
      <c r="C487" s="33">
        <v>15241</v>
      </c>
      <c r="D487" s="33">
        <v>449</v>
      </c>
      <c r="E487" s="34">
        <v>2.9460009185748967E-2</v>
      </c>
      <c r="F487" s="50" t="s">
        <v>28</v>
      </c>
      <c r="H487" s="2"/>
      <c r="I487" s="2"/>
      <c r="J487" s="2"/>
    </row>
    <row r="488" spans="1:10" s="20" customFormat="1" x14ac:dyDescent="0.2">
      <c r="A488" s="80" t="s">
        <v>1386</v>
      </c>
      <c r="B488" s="29" t="s">
        <v>1387</v>
      </c>
      <c r="C488" s="33">
        <v>15487</v>
      </c>
      <c r="D488" s="33">
        <v>435</v>
      </c>
      <c r="E488" s="34">
        <v>2.8088073868405759E-2</v>
      </c>
      <c r="F488" s="50" t="s">
        <v>28</v>
      </c>
      <c r="H488" s="2"/>
      <c r="I488" s="2"/>
      <c r="J488" s="2"/>
    </row>
    <row r="489" spans="1:10" s="20" customFormat="1" x14ac:dyDescent="0.2">
      <c r="A489" s="80" t="s">
        <v>1388</v>
      </c>
      <c r="B489" s="29" t="s">
        <v>1389</v>
      </c>
      <c r="C489" s="33">
        <v>11260</v>
      </c>
      <c r="D489" s="33">
        <v>954</v>
      </c>
      <c r="E489" s="34">
        <v>8.4724689165186495E-2</v>
      </c>
      <c r="F489" s="50" t="s">
        <v>28</v>
      </c>
      <c r="H489" s="2"/>
      <c r="I489" s="2"/>
      <c r="J489" s="2"/>
    </row>
    <row r="490" spans="1:10" s="20" customFormat="1" x14ac:dyDescent="0.2">
      <c r="A490" s="80" t="s">
        <v>1390</v>
      </c>
      <c r="B490" s="29" t="s">
        <v>1391</v>
      </c>
      <c r="C490" s="33">
        <v>10037</v>
      </c>
      <c r="D490" s="33">
        <v>1424</v>
      </c>
      <c r="E490" s="34">
        <v>0.14187506226960248</v>
      </c>
      <c r="F490" s="50" t="s">
        <v>28</v>
      </c>
      <c r="H490" s="2"/>
      <c r="I490" s="2"/>
      <c r="J490" s="2"/>
    </row>
    <row r="491" spans="1:10" s="20" customFormat="1" x14ac:dyDescent="0.2">
      <c r="A491" s="80" t="s">
        <v>1392</v>
      </c>
      <c r="B491" s="29" t="s">
        <v>1393</v>
      </c>
      <c r="C491" s="33">
        <v>16079</v>
      </c>
      <c r="D491" s="33">
        <v>1391</v>
      </c>
      <c r="E491" s="34">
        <v>8.6510355121587168E-2</v>
      </c>
      <c r="F491" s="50" t="s">
        <v>28</v>
      </c>
      <c r="G491" s="2"/>
      <c r="H491" s="2"/>
      <c r="I491" s="2"/>
      <c r="J491" s="2"/>
    </row>
    <row r="492" spans="1:10" s="20" customFormat="1" x14ac:dyDescent="0.2">
      <c r="A492" s="80" t="s">
        <v>1394</v>
      </c>
      <c r="B492" s="29" t="s">
        <v>1395</v>
      </c>
      <c r="C492" s="33">
        <v>5511</v>
      </c>
      <c r="D492" s="33">
        <v>250</v>
      </c>
      <c r="E492" s="34">
        <v>4.5363817818907637E-2</v>
      </c>
      <c r="F492" s="50" t="s">
        <v>28</v>
      </c>
      <c r="H492" s="2"/>
      <c r="I492" s="2"/>
      <c r="J492" s="2"/>
    </row>
    <row r="493" spans="1:10" s="20" customFormat="1" x14ac:dyDescent="0.2">
      <c r="A493" s="80" t="s">
        <v>1396</v>
      </c>
      <c r="B493" s="29" t="s">
        <v>1397</v>
      </c>
      <c r="C493" s="33">
        <v>15551</v>
      </c>
      <c r="D493" s="33">
        <v>579</v>
      </c>
      <c r="E493" s="34">
        <v>3.7232332325895443E-2</v>
      </c>
      <c r="F493" s="50" t="s">
        <v>28</v>
      </c>
      <c r="H493" s="2"/>
      <c r="I493" s="2"/>
      <c r="J493" s="2"/>
    </row>
    <row r="494" spans="1:10" s="20" customFormat="1" x14ac:dyDescent="0.2">
      <c r="A494" s="80" t="s">
        <v>1398</v>
      </c>
      <c r="B494" s="29" t="s">
        <v>1399</v>
      </c>
      <c r="C494" s="33">
        <v>15660</v>
      </c>
      <c r="D494" s="33">
        <v>986</v>
      </c>
      <c r="E494" s="34">
        <v>6.2962962962962957E-2</v>
      </c>
      <c r="F494" s="50" t="s">
        <v>28</v>
      </c>
      <c r="H494" s="2"/>
      <c r="I494" s="2"/>
      <c r="J494" s="2"/>
    </row>
    <row r="495" spans="1:10" s="20" customFormat="1" x14ac:dyDescent="0.2">
      <c r="A495" s="80" t="s">
        <v>1400</v>
      </c>
      <c r="B495" s="29" t="s">
        <v>1401</v>
      </c>
      <c r="C495" s="33">
        <v>5391</v>
      </c>
      <c r="D495" s="33">
        <v>548</v>
      </c>
      <c r="E495" s="34">
        <v>0.10165089964756074</v>
      </c>
      <c r="F495" s="50" t="s">
        <v>28</v>
      </c>
      <c r="H495" s="2"/>
      <c r="I495" s="2"/>
      <c r="J495" s="2"/>
    </row>
    <row r="496" spans="1:10" s="20" customFormat="1" x14ac:dyDescent="0.2">
      <c r="A496" s="80" t="s">
        <v>1402</v>
      </c>
      <c r="B496" s="29" t="s">
        <v>1403</v>
      </c>
      <c r="C496" s="33">
        <v>2740</v>
      </c>
      <c r="D496" s="33">
        <v>23</v>
      </c>
      <c r="E496" s="34">
        <v>8.3941605839416063E-3</v>
      </c>
      <c r="F496" s="50" t="s">
        <v>28</v>
      </c>
      <c r="H496" s="2"/>
      <c r="I496" s="2"/>
      <c r="J496" s="2"/>
    </row>
    <row r="497" spans="1:10" s="20" customFormat="1" x14ac:dyDescent="0.2">
      <c r="A497" s="80" t="s">
        <v>1404</v>
      </c>
      <c r="B497" s="29" t="s">
        <v>1405</v>
      </c>
      <c r="C497" s="33">
        <v>9004</v>
      </c>
      <c r="D497" s="33">
        <v>581</v>
      </c>
      <c r="E497" s="34">
        <v>6.4526876943580627E-2</v>
      </c>
      <c r="F497" s="50" t="s">
        <v>28</v>
      </c>
      <c r="H497" s="2"/>
      <c r="I497" s="2"/>
      <c r="J497" s="2"/>
    </row>
    <row r="498" spans="1:10" s="20" customFormat="1" x14ac:dyDescent="0.2">
      <c r="A498" s="80" t="s">
        <v>1406</v>
      </c>
      <c r="B498" s="29" t="s">
        <v>1407</v>
      </c>
      <c r="C498" s="33">
        <v>19028</v>
      </c>
      <c r="D498" s="33">
        <v>3205</v>
      </c>
      <c r="E498" s="34">
        <v>0.1684359890687408</v>
      </c>
      <c r="F498" s="50" t="s">
        <v>28</v>
      </c>
      <c r="H498" s="2"/>
      <c r="I498" s="2"/>
      <c r="J498" s="2"/>
    </row>
    <row r="499" spans="1:10" s="20" customFormat="1" x14ac:dyDescent="0.2">
      <c r="A499" s="80" t="s">
        <v>1408</v>
      </c>
      <c r="B499" s="29" t="s">
        <v>1409</v>
      </c>
      <c r="C499" s="33">
        <v>23016</v>
      </c>
      <c r="D499" s="33">
        <v>377</v>
      </c>
      <c r="E499" s="34">
        <v>1.6379909628084811E-2</v>
      </c>
      <c r="F499" s="50" t="s">
        <v>28</v>
      </c>
      <c r="H499" s="2"/>
      <c r="I499" s="2"/>
      <c r="J499" s="2"/>
    </row>
    <row r="500" spans="1:10" s="20" customFormat="1" x14ac:dyDescent="0.2">
      <c r="A500" s="80" t="s">
        <v>1410</v>
      </c>
      <c r="B500" s="29" t="s">
        <v>1411</v>
      </c>
      <c r="C500" s="33">
        <v>4206</v>
      </c>
      <c r="D500" s="33">
        <v>64</v>
      </c>
      <c r="E500" s="34">
        <v>1.5216357584403234E-2</v>
      </c>
      <c r="F500" s="50" t="s">
        <v>28</v>
      </c>
      <c r="H500" s="2"/>
      <c r="I500" s="2"/>
      <c r="J500" s="2"/>
    </row>
    <row r="501" spans="1:10" s="20" customFormat="1" x14ac:dyDescent="0.2">
      <c r="A501" s="80" t="s">
        <v>1412</v>
      </c>
      <c r="B501" s="29" t="s">
        <v>1413</v>
      </c>
      <c r="C501" s="33">
        <v>16676</v>
      </c>
      <c r="D501" s="33">
        <v>897</v>
      </c>
      <c r="E501" s="34">
        <v>5.378987766850564E-2</v>
      </c>
      <c r="F501" s="50" t="s">
        <v>28</v>
      </c>
      <c r="G501" s="2"/>
      <c r="H501" s="2"/>
      <c r="I501" s="2"/>
      <c r="J501" s="2"/>
    </row>
    <row r="502" spans="1:10" s="20" customFormat="1" x14ac:dyDescent="0.2">
      <c r="A502" s="80" t="s">
        <v>1414</v>
      </c>
      <c r="B502" s="29" t="s">
        <v>1415</v>
      </c>
      <c r="C502" s="33">
        <v>8493</v>
      </c>
      <c r="D502" s="33">
        <v>182</v>
      </c>
      <c r="E502" s="34">
        <v>2.142941245731779E-2</v>
      </c>
      <c r="F502" s="50" t="s">
        <v>28</v>
      </c>
      <c r="H502" s="2"/>
      <c r="I502" s="2"/>
      <c r="J502" s="2"/>
    </row>
    <row r="503" spans="1:10" s="20" customFormat="1" x14ac:dyDescent="0.2">
      <c r="A503" s="80" t="s">
        <v>1416</v>
      </c>
      <c r="B503" s="29" t="s">
        <v>1417</v>
      </c>
      <c r="C503" s="33">
        <v>4834</v>
      </c>
      <c r="D503" s="33">
        <v>906</v>
      </c>
      <c r="E503" s="34">
        <v>0.18742242449317337</v>
      </c>
      <c r="F503" s="50" t="s">
        <v>28</v>
      </c>
      <c r="G503" s="2"/>
      <c r="H503" s="2"/>
      <c r="I503" s="2"/>
      <c r="J503" s="2"/>
    </row>
    <row r="504" spans="1:10" s="20" customFormat="1" x14ac:dyDescent="0.2">
      <c r="A504" s="80" t="s">
        <v>1418</v>
      </c>
      <c r="B504" s="29" t="s">
        <v>1419</v>
      </c>
      <c r="C504" s="33">
        <v>26527</v>
      </c>
      <c r="D504" s="33">
        <v>4613</v>
      </c>
      <c r="E504" s="34">
        <v>0.17389829230595241</v>
      </c>
      <c r="F504" s="50" t="s">
        <v>28</v>
      </c>
      <c r="G504" s="2"/>
      <c r="H504" s="2"/>
      <c r="I504" s="2"/>
      <c r="J504" s="2"/>
    </row>
    <row r="505" spans="1:10" s="20" customFormat="1" x14ac:dyDescent="0.2">
      <c r="A505" s="80" t="s">
        <v>1420</v>
      </c>
      <c r="B505" s="29" t="s">
        <v>1421</v>
      </c>
      <c r="C505" s="33">
        <v>22818</v>
      </c>
      <c r="D505" s="33">
        <v>1263</v>
      </c>
      <c r="E505" s="34">
        <v>5.5351038653694451E-2</v>
      </c>
      <c r="F505" s="50" t="s">
        <v>28</v>
      </c>
      <c r="G505" s="2"/>
      <c r="H505" s="2"/>
      <c r="I505" s="2"/>
      <c r="J505" s="2"/>
    </row>
    <row r="506" spans="1:10" s="20" customFormat="1" x14ac:dyDescent="0.2">
      <c r="A506" s="80" t="s">
        <v>1422</v>
      </c>
      <c r="B506" s="29" t="s">
        <v>1423</v>
      </c>
      <c r="C506" s="33">
        <v>11634</v>
      </c>
      <c r="D506" s="33">
        <v>988</v>
      </c>
      <c r="E506" s="34">
        <v>8.4923500085954964E-2</v>
      </c>
      <c r="F506" s="50" t="s">
        <v>28</v>
      </c>
      <c r="G506" s="2"/>
      <c r="H506" s="2"/>
      <c r="I506" s="2"/>
      <c r="J506" s="2"/>
    </row>
    <row r="507" spans="1:10" x14ac:dyDescent="0.2">
      <c r="A507" s="80" t="s">
        <v>1424</v>
      </c>
      <c r="B507" s="29" t="s">
        <v>1425</v>
      </c>
      <c r="C507" s="33">
        <v>1316</v>
      </c>
      <c r="D507" s="33">
        <v>30</v>
      </c>
      <c r="E507" s="34">
        <v>2.2796352583586626E-2</v>
      </c>
      <c r="F507" s="50" t="s">
        <v>28</v>
      </c>
      <c r="G507" s="2"/>
      <c r="H507" s="2"/>
      <c r="I507" s="2"/>
      <c r="J507" s="2"/>
    </row>
    <row r="508" spans="1:10" x14ac:dyDescent="0.2">
      <c r="A508" s="80" t="s">
        <v>1426</v>
      </c>
      <c r="B508" s="29" t="s">
        <v>1427</v>
      </c>
      <c r="C508" s="33">
        <v>6769</v>
      </c>
      <c r="D508" s="33">
        <v>949</v>
      </c>
      <c r="E508" s="34">
        <v>0.14019796129413503</v>
      </c>
      <c r="F508" s="50" t="s">
        <v>28</v>
      </c>
      <c r="G508" s="2"/>
      <c r="H508" s="2"/>
      <c r="I508" s="2"/>
      <c r="J508" s="2"/>
    </row>
    <row r="509" spans="1:10" x14ac:dyDescent="0.2">
      <c r="A509" s="80" t="s">
        <v>1428</v>
      </c>
      <c r="B509" s="29" t="s">
        <v>1429</v>
      </c>
      <c r="C509" s="33">
        <v>12271</v>
      </c>
      <c r="D509" s="33">
        <v>631</v>
      </c>
      <c r="E509" s="34">
        <v>5.1422051992502646E-2</v>
      </c>
      <c r="F509" s="50" t="s">
        <v>28</v>
      </c>
      <c r="G509" s="2"/>
      <c r="H509" s="2"/>
      <c r="I509" s="2"/>
      <c r="J509" s="2"/>
    </row>
    <row r="510" spans="1:10" x14ac:dyDescent="0.2">
      <c r="A510" s="80" t="s">
        <v>1430</v>
      </c>
      <c r="B510" s="29" t="s">
        <v>1431</v>
      </c>
      <c r="C510" s="33">
        <v>6845</v>
      </c>
      <c r="D510" s="33">
        <v>1003</v>
      </c>
      <c r="E510" s="34">
        <v>0.14653031409788167</v>
      </c>
      <c r="F510" s="50" t="s">
        <v>28</v>
      </c>
      <c r="G510" s="2"/>
      <c r="H510" s="2"/>
      <c r="I510" s="2"/>
      <c r="J510" s="2"/>
    </row>
    <row r="511" spans="1:10" x14ac:dyDescent="0.2">
      <c r="A511" s="80" t="s">
        <v>1432</v>
      </c>
      <c r="B511" s="29" t="s">
        <v>1433</v>
      </c>
      <c r="C511" s="33">
        <v>2568</v>
      </c>
      <c r="D511" s="33">
        <v>46</v>
      </c>
      <c r="E511" s="34">
        <v>1.791277258566978E-2</v>
      </c>
      <c r="F511" s="50" t="s">
        <v>28</v>
      </c>
      <c r="G511" s="2"/>
      <c r="H511" s="2"/>
      <c r="I511" s="2"/>
      <c r="J511" s="2"/>
    </row>
    <row r="512" spans="1:10" x14ac:dyDescent="0.2">
      <c r="A512" s="80" t="s">
        <v>1434</v>
      </c>
      <c r="B512" s="29" t="s">
        <v>1435</v>
      </c>
      <c r="C512" s="33">
        <v>1310</v>
      </c>
      <c r="D512" s="33">
        <v>8</v>
      </c>
      <c r="E512" s="34">
        <v>6.1068702290076335E-3</v>
      </c>
      <c r="F512" s="50" t="s">
        <v>28</v>
      </c>
      <c r="G512" s="2"/>
      <c r="H512" s="2"/>
      <c r="I512" s="2"/>
      <c r="J512" s="2"/>
    </row>
    <row r="513" spans="1:10" x14ac:dyDescent="0.2">
      <c r="A513" s="80" t="s">
        <v>1436</v>
      </c>
      <c r="B513" s="29" t="s">
        <v>1437</v>
      </c>
      <c r="C513" s="33">
        <v>4603</v>
      </c>
      <c r="D513" s="33">
        <v>1228</v>
      </c>
      <c r="E513" s="34">
        <v>0.26678253313056705</v>
      </c>
      <c r="F513" s="50" t="s">
        <v>28</v>
      </c>
      <c r="G513" s="2"/>
      <c r="H513" s="2"/>
      <c r="I513" s="2"/>
      <c r="J513" s="2"/>
    </row>
    <row r="514" spans="1:10" x14ac:dyDescent="0.2">
      <c r="A514" s="80" t="s">
        <v>1438</v>
      </c>
      <c r="B514" s="29" t="s">
        <v>1439</v>
      </c>
      <c r="C514" s="33">
        <v>22435</v>
      </c>
      <c r="D514" s="33">
        <v>2614</v>
      </c>
      <c r="E514" s="34">
        <v>0.11651437486070872</v>
      </c>
      <c r="F514" s="50" t="s">
        <v>28</v>
      </c>
      <c r="G514" s="2"/>
      <c r="H514" s="2"/>
      <c r="I514" s="2"/>
      <c r="J514" s="2"/>
    </row>
    <row r="515" spans="1:10" x14ac:dyDescent="0.2">
      <c r="A515" s="80" t="s">
        <v>1440</v>
      </c>
      <c r="B515" s="29" t="s">
        <v>1441</v>
      </c>
      <c r="C515" s="33">
        <v>3968</v>
      </c>
      <c r="D515" s="33">
        <v>114</v>
      </c>
      <c r="E515" s="34">
        <v>2.8729838709677418E-2</v>
      </c>
      <c r="F515" s="50" t="s">
        <v>28</v>
      </c>
      <c r="G515" s="2"/>
      <c r="H515" s="2"/>
      <c r="I515" s="2"/>
      <c r="J515" s="2"/>
    </row>
    <row r="516" spans="1:10" x14ac:dyDescent="0.2">
      <c r="A516" s="80" t="s">
        <v>1442</v>
      </c>
      <c r="B516" s="29" t="s">
        <v>1443</v>
      </c>
      <c r="C516" s="33">
        <v>3037</v>
      </c>
      <c r="D516" s="33">
        <v>94</v>
      </c>
      <c r="E516" s="34">
        <v>3.0951596970694766E-2</v>
      </c>
      <c r="F516" s="50" t="s">
        <v>28</v>
      </c>
      <c r="G516" s="2"/>
      <c r="H516" s="2"/>
      <c r="I516" s="2"/>
      <c r="J516" s="2"/>
    </row>
    <row r="517" spans="1:10" x14ac:dyDescent="0.2">
      <c r="A517" s="80" t="s">
        <v>1444</v>
      </c>
      <c r="B517" s="29" t="s">
        <v>1445</v>
      </c>
      <c r="C517" s="33">
        <v>13329</v>
      </c>
      <c r="D517" s="33">
        <v>1919</v>
      </c>
      <c r="E517" s="34">
        <v>0.14397179083202041</v>
      </c>
      <c r="F517" s="50" t="s">
        <v>28</v>
      </c>
      <c r="G517" s="2"/>
      <c r="H517" s="2"/>
      <c r="I517" s="2"/>
      <c r="J517" s="2"/>
    </row>
    <row r="518" spans="1:10" x14ac:dyDescent="0.2">
      <c r="A518" s="80" t="s">
        <v>1446</v>
      </c>
      <c r="B518" s="29" t="s">
        <v>1447</v>
      </c>
      <c r="C518" s="33">
        <v>14174</v>
      </c>
      <c r="D518" s="33">
        <v>2293</v>
      </c>
      <c r="E518" s="34">
        <v>0.16177508113447156</v>
      </c>
      <c r="F518" s="50" t="s">
        <v>28</v>
      </c>
      <c r="G518" s="2"/>
      <c r="H518" s="2"/>
      <c r="I518" s="2"/>
      <c r="J518" s="2"/>
    </row>
    <row r="519" spans="1:10" x14ac:dyDescent="0.2">
      <c r="A519" s="80" t="s">
        <v>1448</v>
      </c>
      <c r="B519" s="29" t="s">
        <v>1449</v>
      </c>
      <c r="C519" s="33">
        <v>4730</v>
      </c>
      <c r="D519" s="33">
        <v>9</v>
      </c>
      <c r="E519" s="34">
        <v>1.9027484143763213E-3</v>
      </c>
      <c r="F519" s="50" t="s">
        <v>28</v>
      </c>
      <c r="G519" s="2"/>
      <c r="H519" s="2"/>
      <c r="I519" s="2"/>
      <c r="J519" s="2"/>
    </row>
    <row r="520" spans="1:10" x14ac:dyDescent="0.2">
      <c r="A520" s="80" t="s">
        <v>1450</v>
      </c>
      <c r="B520" s="29" t="s">
        <v>1451</v>
      </c>
      <c r="C520" s="33">
        <v>39367</v>
      </c>
      <c r="D520" s="33">
        <v>1603</v>
      </c>
      <c r="E520" s="34">
        <v>4.0719384255848805E-2</v>
      </c>
      <c r="F520" s="50" t="s">
        <v>28</v>
      </c>
      <c r="G520" s="2"/>
      <c r="H520" s="2"/>
      <c r="I520" s="2"/>
      <c r="J520" s="2"/>
    </row>
    <row r="521" spans="1:10" x14ac:dyDescent="0.2">
      <c r="A521" s="80" t="s">
        <v>1452</v>
      </c>
      <c r="B521" s="29" t="s">
        <v>1453</v>
      </c>
      <c r="C521" s="33">
        <v>6514</v>
      </c>
      <c r="D521" s="33">
        <v>1121</v>
      </c>
      <c r="E521" s="34">
        <v>0.17209088117899907</v>
      </c>
      <c r="F521" s="50" t="s">
        <v>28</v>
      </c>
      <c r="G521" s="2"/>
      <c r="H521" s="2"/>
      <c r="I521" s="2"/>
      <c r="J521" s="2"/>
    </row>
    <row r="522" spans="1:10" x14ac:dyDescent="0.2">
      <c r="A522" s="80" t="s">
        <v>1454</v>
      </c>
      <c r="B522" s="29" t="s">
        <v>1455</v>
      </c>
      <c r="C522" s="33">
        <v>6559</v>
      </c>
      <c r="D522" s="33">
        <v>50</v>
      </c>
      <c r="E522" s="34">
        <v>7.6231132794633326E-3</v>
      </c>
      <c r="F522" s="50" t="s">
        <v>28</v>
      </c>
      <c r="G522" s="2"/>
      <c r="H522" s="2"/>
      <c r="I522" s="2"/>
      <c r="J522" s="2"/>
    </row>
    <row r="523" spans="1:10" x14ac:dyDescent="0.2">
      <c r="A523" s="80" t="s">
        <v>1456</v>
      </c>
      <c r="B523" s="29" t="s">
        <v>1457</v>
      </c>
      <c r="C523" s="33">
        <v>8617</v>
      </c>
      <c r="D523" s="33">
        <v>780</v>
      </c>
      <c r="E523" s="34">
        <v>9.0518742021585233E-2</v>
      </c>
      <c r="F523" s="50" t="s">
        <v>28</v>
      </c>
      <c r="G523" s="2"/>
      <c r="H523" s="2"/>
      <c r="I523" s="2"/>
      <c r="J523" s="2"/>
    </row>
    <row r="524" spans="1:10" x14ac:dyDescent="0.2">
      <c r="A524" s="80" t="s">
        <v>1458</v>
      </c>
      <c r="B524" s="29" t="s">
        <v>1459</v>
      </c>
      <c r="C524" s="33">
        <v>17611</v>
      </c>
      <c r="D524" s="33">
        <v>546</v>
      </c>
      <c r="E524" s="34">
        <v>3.100335017886548E-2</v>
      </c>
      <c r="F524" s="50" t="s">
        <v>28</v>
      </c>
      <c r="G524" s="2"/>
      <c r="H524" s="2"/>
      <c r="I524" s="2"/>
      <c r="J524" s="2"/>
    </row>
    <row r="525" spans="1:10" x14ac:dyDescent="0.2">
      <c r="A525" s="80" t="s">
        <v>1460</v>
      </c>
      <c r="B525" s="29" t="s">
        <v>1461</v>
      </c>
      <c r="C525" s="33">
        <v>3104</v>
      </c>
      <c r="D525" s="33">
        <v>156</v>
      </c>
      <c r="E525" s="34">
        <v>5.0257731958762888E-2</v>
      </c>
      <c r="F525" s="50" t="s">
        <v>28</v>
      </c>
      <c r="G525" s="2"/>
      <c r="H525" s="2"/>
      <c r="I525" s="2"/>
      <c r="J525" s="2"/>
    </row>
    <row r="526" spans="1:10" x14ac:dyDescent="0.2">
      <c r="A526" s="80" t="s">
        <v>1462</v>
      </c>
      <c r="B526" s="29" t="s">
        <v>1463</v>
      </c>
      <c r="C526" s="33">
        <v>12265</v>
      </c>
      <c r="D526" s="33">
        <v>2096</v>
      </c>
      <c r="E526" s="34">
        <v>0.17089278434569916</v>
      </c>
      <c r="F526" s="50" t="s">
        <v>28</v>
      </c>
      <c r="G526" s="2"/>
      <c r="H526" s="2"/>
      <c r="I526" s="2"/>
      <c r="J526" s="2"/>
    </row>
    <row r="527" spans="1:10" x14ac:dyDescent="0.2">
      <c r="A527" s="80" t="s">
        <v>1464</v>
      </c>
      <c r="B527" s="29" t="s">
        <v>1465</v>
      </c>
      <c r="C527" s="33">
        <v>6773</v>
      </c>
      <c r="D527" s="33">
        <v>834</v>
      </c>
      <c r="E527" s="34">
        <v>0.12313598110143216</v>
      </c>
      <c r="F527" s="50" t="s">
        <v>28</v>
      </c>
      <c r="G527" s="2"/>
      <c r="H527" s="2"/>
      <c r="I527" s="2"/>
      <c r="J527" s="2"/>
    </row>
    <row r="528" spans="1:10" x14ac:dyDescent="0.2">
      <c r="A528" s="80" t="s">
        <v>1466</v>
      </c>
      <c r="B528" s="29" t="s">
        <v>1467</v>
      </c>
      <c r="C528" s="33">
        <v>12665</v>
      </c>
      <c r="D528" s="33">
        <v>492</v>
      </c>
      <c r="E528" s="34">
        <v>3.8847216739044614E-2</v>
      </c>
      <c r="F528" s="50" t="s">
        <v>28</v>
      </c>
      <c r="G528" s="2"/>
      <c r="H528" s="2"/>
      <c r="I528" s="2"/>
      <c r="J528" s="2"/>
    </row>
    <row r="529" spans="1:10" x14ac:dyDescent="0.2">
      <c r="A529" s="80" t="s">
        <v>1468</v>
      </c>
      <c r="B529" s="29" t="s">
        <v>1469</v>
      </c>
      <c r="C529" s="33">
        <v>2050</v>
      </c>
      <c r="D529" s="33">
        <v>19</v>
      </c>
      <c r="E529" s="34">
        <v>9.2682926829268288E-3</v>
      </c>
      <c r="F529" s="50" t="s">
        <v>28</v>
      </c>
      <c r="G529" s="2"/>
      <c r="H529" s="2"/>
      <c r="I529" s="2"/>
      <c r="J529" s="2"/>
    </row>
    <row r="530" spans="1:10" x14ac:dyDescent="0.2">
      <c r="A530" s="80" t="s">
        <v>1470</v>
      </c>
      <c r="B530" s="29" t="s">
        <v>1471</v>
      </c>
      <c r="C530" s="33">
        <v>6713</v>
      </c>
      <c r="D530" s="33">
        <v>112</v>
      </c>
      <c r="E530" s="34">
        <v>1.6684045881126174E-2</v>
      </c>
      <c r="F530" s="50" t="s">
        <v>28</v>
      </c>
      <c r="G530" s="2"/>
      <c r="H530" s="2"/>
      <c r="I530" s="2"/>
      <c r="J530" s="2"/>
    </row>
    <row r="531" spans="1:10" x14ac:dyDescent="0.2">
      <c r="A531" s="80" t="s">
        <v>1472</v>
      </c>
      <c r="B531" s="29" t="s">
        <v>1473</v>
      </c>
      <c r="C531" s="33">
        <v>17549</v>
      </c>
      <c r="D531" s="33">
        <v>411</v>
      </c>
      <c r="E531" s="34">
        <v>2.342013789959542E-2</v>
      </c>
      <c r="F531" s="50" t="s">
        <v>28</v>
      </c>
      <c r="G531" s="2"/>
      <c r="H531" s="2"/>
      <c r="I531" s="2"/>
      <c r="J531" s="2"/>
    </row>
    <row r="532" spans="1:10" x14ac:dyDescent="0.2">
      <c r="A532" s="80" t="s">
        <v>1474</v>
      </c>
      <c r="B532" s="29" t="s">
        <v>1475</v>
      </c>
      <c r="C532" s="33">
        <v>1756</v>
      </c>
      <c r="D532" s="33">
        <v>3</v>
      </c>
      <c r="E532" s="34">
        <v>1.7084282460136675E-3</v>
      </c>
      <c r="F532" s="50" t="s">
        <v>28</v>
      </c>
      <c r="G532" s="2"/>
      <c r="H532" s="2"/>
      <c r="I532" s="2"/>
      <c r="J532" s="2"/>
    </row>
    <row r="533" spans="1:10" x14ac:dyDescent="0.2">
      <c r="A533" s="80" t="s">
        <v>1476</v>
      </c>
      <c r="B533" s="29" t="s">
        <v>1477</v>
      </c>
      <c r="C533" s="33">
        <v>4448</v>
      </c>
      <c r="D533" s="33">
        <v>25</v>
      </c>
      <c r="E533" s="34">
        <v>5.6205035971223019E-3</v>
      </c>
      <c r="F533" s="50" t="s">
        <v>28</v>
      </c>
      <c r="G533" s="2"/>
      <c r="H533" s="2"/>
      <c r="I533" s="2"/>
      <c r="J533" s="2"/>
    </row>
    <row r="534" spans="1:10" x14ac:dyDescent="0.2">
      <c r="A534" s="80" t="s">
        <v>1478</v>
      </c>
      <c r="B534" s="29" t="s">
        <v>1479</v>
      </c>
      <c r="C534" s="33">
        <v>11406</v>
      </c>
      <c r="D534" s="33">
        <v>1976</v>
      </c>
      <c r="E534" s="34">
        <v>0.17324215325267403</v>
      </c>
      <c r="F534" s="50" t="s">
        <v>28</v>
      </c>
      <c r="G534" s="2"/>
      <c r="H534" s="2"/>
      <c r="I534" s="2"/>
      <c r="J534" s="2"/>
    </row>
    <row r="535" spans="1:10" x14ac:dyDescent="0.2">
      <c r="A535" s="80" t="s">
        <v>1480</v>
      </c>
      <c r="B535" s="29" t="s">
        <v>1481</v>
      </c>
      <c r="C535" s="33">
        <v>14468</v>
      </c>
      <c r="D535" s="33">
        <v>432</v>
      </c>
      <c r="E535" s="34">
        <v>2.9858999170583357E-2</v>
      </c>
      <c r="F535" s="50" t="s">
        <v>28</v>
      </c>
      <c r="G535" s="2"/>
      <c r="H535" s="2"/>
      <c r="I535" s="2"/>
      <c r="J535" s="2"/>
    </row>
    <row r="536" spans="1:10" x14ac:dyDescent="0.2">
      <c r="A536" s="80" t="s">
        <v>1482</v>
      </c>
      <c r="B536" s="29" t="s">
        <v>1483</v>
      </c>
      <c r="C536" s="33">
        <v>6700</v>
      </c>
      <c r="D536" s="33">
        <v>124</v>
      </c>
      <c r="E536" s="34">
        <v>1.8507462686567163E-2</v>
      </c>
      <c r="F536" s="50" t="s">
        <v>28</v>
      </c>
      <c r="G536" s="2"/>
      <c r="H536" s="2"/>
      <c r="I536" s="2"/>
      <c r="J536" s="2"/>
    </row>
    <row r="537" spans="1:10" x14ac:dyDescent="0.2">
      <c r="A537" s="80" t="s">
        <v>1484</v>
      </c>
      <c r="B537" s="29" t="s">
        <v>1485</v>
      </c>
      <c r="C537" s="33">
        <v>25755</v>
      </c>
      <c r="D537" s="33">
        <v>4616</v>
      </c>
      <c r="E537" s="34">
        <v>0.1792273344981557</v>
      </c>
      <c r="F537" s="50" t="s">
        <v>28</v>
      </c>
      <c r="G537" s="2"/>
      <c r="H537" s="2"/>
      <c r="I537" s="2"/>
      <c r="J537" s="2"/>
    </row>
    <row r="538" spans="1:10" x14ac:dyDescent="0.2">
      <c r="A538" s="80" t="s">
        <v>1486</v>
      </c>
      <c r="B538" s="29" t="s">
        <v>1487</v>
      </c>
      <c r="C538" s="33">
        <v>15143</v>
      </c>
      <c r="D538" s="33">
        <v>1097</v>
      </c>
      <c r="E538" s="34">
        <v>7.2442712804596188E-2</v>
      </c>
      <c r="F538" s="50" t="s">
        <v>28</v>
      </c>
      <c r="G538" s="2"/>
      <c r="H538" s="2"/>
      <c r="I538" s="2"/>
      <c r="J538" s="2"/>
    </row>
    <row r="539" spans="1:10" x14ac:dyDescent="0.2">
      <c r="A539" s="80" t="s">
        <v>1488</v>
      </c>
      <c r="B539" s="29" t="s">
        <v>1489</v>
      </c>
      <c r="C539" s="33">
        <v>515</v>
      </c>
      <c r="D539" s="33">
        <v>0</v>
      </c>
      <c r="E539" s="34">
        <v>0</v>
      </c>
      <c r="F539" s="50" t="s">
        <v>28</v>
      </c>
      <c r="G539" s="2"/>
      <c r="H539" s="2"/>
      <c r="I539" s="2"/>
      <c r="J539" s="2"/>
    </row>
    <row r="540" spans="1:10" x14ac:dyDescent="0.2">
      <c r="A540" s="80" t="s">
        <v>1490</v>
      </c>
      <c r="B540" s="29" t="s">
        <v>1491</v>
      </c>
      <c r="C540" s="33">
        <v>6703</v>
      </c>
      <c r="D540" s="33">
        <v>16</v>
      </c>
      <c r="E540" s="34">
        <v>2.3869908995971952E-3</v>
      </c>
      <c r="F540" s="50" t="s">
        <v>28</v>
      </c>
      <c r="G540" s="2"/>
      <c r="H540" s="2"/>
      <c r="I540" s="2"/>
      <c r="J540" s="2"/>
    </row>
    <row r="541" spans="1:10" x14ac:dyDescent="0.2">
      <c r="A541" s="80" t="s">
        <v>1492</v>
      </c>
      <c r="B541" s="29" t="s">
        <v>1493</v>
      </c>
      <c r="C541" s="33">
        <v>9216</v>
      </c>
      <c r="D541" s="33">
        <v>454</v>
      </c>
      <c r="E541" s="34">
        <v>4.9262152777777776E-2</v>
      </c>
      <c r="F541" s="50" t="s">
        <v>28</v>
      </c>
      <c r="G541" s="2"/>
      <c r="H541" s="2"/>
      <c r="I541" s="2"/>
      <c r="J541" s="2"/>
    </row>
    <row r="542" spans="1:10" x14ac:dyDescent="0.2">
      <c r="A542" s="80" t="s">
        <v>1494</v>
      </c>
      <c r="B542" s="29" t="s">
        <v>1495</v>
      </c>
      <c r="C542" s="33">
        <v>4723</v>
      </c>
      <c r="D542" s="33">
        <v>69</v>
      </c>
      <c r="E542" s="34">
        <v>1.4609358458606819E-2</v>
      </c>
      <c r="F542" s="50" t="s">
        <v>28</v>
      </c>
      <c r="G542" s="2"/>
      <c r="H542" s="2"/>
      <c r="I542" s="2"/>
      <c r="J542" s="2"/>
    </row>
    <row r="543" spans="1:10" x14ac:dyDescent="0.2">
      <c r="A543" s="80" t="s">
        <v>1496</v>
      </c>
      <c r="B543" s="29" t="s">
        <v>1497</v>
      </c>
      <c r="C543" s="33">
        <v>7438</v>
      </c>
      <c r="D543" s="33">
        <v>91</v>
      </c>
      <c r="E543" s="34">
        <v>1.2234471632159183E-2</v>
      </c>
      <c r="F543" s="50" t="s">
        <v>28</v>
      </c>
      <c r="G543" s="2"/>
      <c r="H543" s="2"/>
      <c r="I543" s="2"/>
      <c r="J543" s="2"/>
    </row>
    <row r="544" spans="1:10" x14ac:dyDescent="0.2">
      <c r="A544" s="80" t="s">
        <v>1498</v>
      </c>
      <c r="B544" s="29" t="s">
        <v>1499</v>
      </c>
      <c r="C544" s="33">
        <v>9643</v>
      </c>
      <c r="D544" s="33">
        <v>0</v>
      </c>
      <c r="E544" s="34">
        <v>0</v>
      </c>
      <c r="F544" s="50" t="s">
        <v>28</v>
      </c>
      <c r="G544" s="2"/>
      <c r="H544" s="2"/>
      <c r="I544" s="2"/>
      <c r="J544" s="2"/>
    </row>
    <row r="545" spans="1:10" x14ac:dyDescent="0.2">
      <c r="A545" s="80" t="s">
        <v>1500</v>
      </c>
      <c r="B545" s="29" t="s">
        <v>1501</v>
      </c>
      <c r="C545" s="33">
        <v>6609</v>
      </c>
      <c r="D545" s="33">
        <v>0</v>
      </c>
      <c r="E545" s="34">
        <v>0</v>
      </c>
      <c r="F545" s="50" t="s">
        <v>28</v>
      </c>
      <c r="G545" s="2"/>
      <c r="H545" s="2"/>
      <c r="I545" s="2"/>
      <c r="J545" s="2"/>
    </row>
    <row r="546" spans="1:10" x14ac:dyDescent="0.2">
      <c r="A546" s="80" t="s">
        <v>1502</v>
      </c>
      <c r="B546" s="29" t="s">
        <v>1503</v>
      </c>
      <c r="C546" s="33">
        <v>8945</v>
      </c>
      <c r="D546" s="33">
        <v>0</v>
      </c>
      <c r="E546" s="34">
        <v>0</v>
      </c>
      <c r="F546" s="50" t="s">
        <v>28</v>
      </c>
      <c r="G546" s="2"/>
      <c r="H546" s="2"/>
      <c r="I546" s="2"/>
      <c r="J546" s="2"/>
    </row>
    <row r="547" spans="1:10" x14ac:dyDescent="0.2">
      <c r="A547" s="80" t="s">
        <v>1504</v>
      </c>
      <c r="B547" s="29" t="s">
        <v>1505</v>
      </c>
      <c r="C547" s="33">
        <v>15689</v>
      </c>
      <c r="D547" s="33">
        <v>0</v>
      </c>
      <c r="E547" s="34">
        <v>0</v>
      </c>
      <c r="F547" s="50" t="s">
        <v>28</v>
      </c>
      <c r="G547" s="2"/>
      <c r="H547" s="2"/>
      <c r="I547" s="2"/>
      <c r="J547" s="2"/>
    </row>
    <row r="548" spans="1:10" x14ac:dyDescent="0.2">
      <c r="A548" s="80" t="s">
        <v>1506</v>
      </c>
      <c r="B548" s="29" t="s">
        <v>1507</v>
      </c>
      <c r="C548" s="33">
        <v>14550</v>
      </c>
      <c r="D548" s="33">
        <v>0</v>
      </c>
      <c r="E548" s="34">
        <v>0</v>
      </c>
      <c r="F548" s="50" t="s">
        <v>28</v>
      </c>
      <c r="G548" s="2"/>
      <c r="H548" s="2"/>
      <c r="I548" s="2"/>
      <c r="J548" s="2"/>
    </row>
    <row r="549" spans="1:10" x14ac:dyDescent="0.2">
      <c r="A549" s="80" t="s">
        <v>1508</v>
      </c>
      <c r="B549" s="29" t="s">
        <v>1509</v>
      </c>
      <c r="C549" s="33">
        <v>190</v>
      </c>
      <c r="D549" s="33">
        <v>0</v>
      </c>
      <c r="E549" s="34">
        <v>0</v>
      </c>
      <c r="F549" s="50" t="s">
        <v>28</v>
      </c>
      <c r="G549" s="2"/>
      <c r="H549" s="2"/>
      <c r="I549" s="2"/>
      <c r="J549" s="2"/>
    </row>
    <row r="550" spans="1:10" x14ac:dyDescent="0.2">
      <c r="A550" s="89" t="s">
        <v>1510</v>
      </c>
      <c r="B550" s="81" t="s">
        <v>1511</v>
      </c>
      <c r="C550" s="33">
        <v>13508</v>
      </c>
      <c r="D550" s="33">
        <v>0</v>
      </c>
      <c r="E550" s="34">
        <v>0</v>
      </c>
      <c r="F550" s="50" t="s">
        <v>28</v>
      </c>
      <c r="G550" s="2"/>
      <c r="H550" s="2"/>
      <c r="I550" s="2"/>
      <c r="J550" s="2"/>
    </row>
    <row r="551" spans="1:10" x14ac:dyDescent="0.2">
      <c r="A551" s="83"/>
      <c r="C551" s="64"/>
      <c r="D551" s="64"/>
      <c r="E551" s="2"/>
      <c r="F551" s="2"/>
      <c r="G551" s="2"/>
      <c r="H551" s="2"/>
      <c r="I551" s="2"/>
      <c r="J551" s="2"/>
    </row>
    <row r="552" spans="1:10" x14ac:dyDescent="0.2">
      <c r="A552" s="83"/>
      <c r="C552" s="64"/>
      <c r="D552" s="64"/>
      <c r="E552" s="2"/>
      <c r="F552" s="2"/>
      <c r="G552" s="2"/>
      <c r="H552" s="2"/>
      <c r="I552" s="2"/>
      <c r="J552" s="2"/>
    </row>
    <row r="553" spans="1:10" x14ac:dyDescent="0.2">
      <c r="A553" s="83"/>
      <c r="C553" s="64"/>
      <c r="D553" s="64"/>
      <c r="E553" s="2"/>
      <c r="F553" s="2"/>
      <c r="G553" s="2"/>
      <c r="H553" s="2"/>
      <c r="I553" s="2"/>
      <c r="J553" s="2"/>
    </row>
    <row r="554" spans="1:10" x14ac:dyDescent="0.2">
      <c r="A554" s="83"/>
      <c r="C554" s="64"/>
      <c r="D554" s="64"/>
      <c r="E554" s="2"/>
      <c r="F554" s="2"/>
      <c r="G554" s="2"/>
      <c r="H554" s="2"/>
      <c r="I554" s="2"/>
      <c r="J554" s="2"/>
    </row>
    <row r="555" spans="1:10" x14ac:dyDescent="0.2">
      <c r="A555" s="83"/>
      <c r="C555" s="64"/>
      <c r="D555" s="64"/>
      <c r="E555" s="2"/>
      <c r="F555" s="2"/>
      <c r="G555" s="2"/>
      <c r="H555" s="2"/>
      <c r="I555" s="2"/>
      <c r="J555" s="2"/>
    </row>
    <row r="556" spans="1:10" x14ac:dyDescent="0.2">
      <c r="A556" s="83"/>
      <c r="C556" s="64"/>
      <c r="D556" s="64"/>
      <c r="E556" s="2"/>
      <c r="F556" s="2"/>
      <c r="G556" s="2"/>
      <c r="H556" s="2"/>
      <c r="I556" s="2"/>
      <c r="J556" s="2"/>
    </row>
    <row r="557" spans="1:10" x14ac:dyDescent="0.2">
      <c r="A557" s="83"/>
      <c r="C557" s="64"/>
      <c r="D557" s="64"/>
      <c r="E557" s="2"/>
      <c r="F557" s="2"/>
      <c r="G557" s="2"/>
      <c r="H557" s="2"/>
      <c r="I557" s="2"/>
      <c r="J557" s="2"/>
    </row>
    <row r="558" spans="1:10" x14ac:dyDescent="0.2">
      <c r="A558" s="83"/>
      <c r="C558" s="64"/>
      <c r="D558" s="64"/>
      <c r="E558" s="2"/>
      <c r="F558" s="2"/>
      <c r="G558" s="2"/>
      <c r="H558" s="2"/>
      <c r="I558" s="2"/>
      <c r="J558" s="2"/>
    </row>
    <row r="559" spans="1:10" x14ac:dyDescent="0.2">
      <c r="A559" s="83"/>
      <c r="C559" s="64"/>
      <c r="D559" s="64"/>
      <c r="E559" s="2"/>
      <c r="F559" s="2"/>
      <c r="G559" s="2"/>
      <c r="H559" s="2"/>
      <c r="I559" s="2"/>
      <c r="J559" s="2"/>
    </row>
    <row r="560" spans="1:10" x14ac:dyDescent="0.2">
      <c r="A560" s="83"/>
      <c r="C560" s="64"/>
      <c r="D560" s="64"/>
      <c r="E560" s="2"/>
      <c r="F560" s="2"/>
      <c r="G560" s="2"/>
      <c r="H560" s="2"/>
      <c r="I560" s="2"/>
      <c r="J560" s="2"/>
    </row>
    <row r="561" spans="1:10" x14ac:dyDescent="0.2">
      <c r="A561" s="83"/>
      <c r="C561" s="64"/>
      <c r="D561" s="64"/>
      <c r="E561" s="2"/>
      <c r="F561" s="2"/>
      <c r="G561" s="2"/>
      <c r="H561" s="2"/>
      <c r="I561" s="2"/>
      <c r="J561" s="2"/>
    </row>
    <row r="562" spans="1:10" x14ac:dyDescent="0.2">
      <c r="A562" s="83"/>
      <c r="C562" s="64"/>
      <c r="D562" s="64"/>
      <c r="E562" s="2"/>
      <c r="F562" s="2"/>
      <c r="G562" s="2"/>
      <c r="H562" s="2"/>
      <c r="I562" s="2"/>
      <c r="J562" s="2"/>
    </row>
    <row r="563" spans="1:10" x14ac:dyDescent="0.2">
      <c r="A563" s="83"/>
      <c r="C563" s="64"/>
      <c r="D563" s="64"/>
      <c r="E563" s="2"/>
      <c r="F563" s="2"/>
      <c r="G563" s="2"/>
      <c r="H563" s="2"/>
      <c r="I563" s="2"/>
      <c r="J563" s="2"/>
    </row>
    <row r="564" spans="1:10" x14ac:dyDescent="0.2">
      <c r="A564" s="83"/>
      <c r="C564" s="64"/>
      <c r="D564" s="64"/>
      <c r="E564" s="2"/>
      <c r="F564" s="2"/>
      <c r="G564" s="2"/>
      <c r="H564" s="2"/>
      <c r="I564" s="2"/>
      <c r="J564" s="2"/>
    </row>
    <row r="565" spans="1:10" x14ac:dyDescent="0.2">
      <c r="A565" s="80"/>
      <c r="B565" s="2"/>
      <c r="C565" s="2"/>
      <c r="D565" s="2"/>
      <c r="E565" s="2"/>
      <c r="F565" s="2"/>
      <c r="G565" s="2"/>
      <c r="H565" s="2"/>
      <c r="I565" s="2"/>
      <c r="J565" s="2"/>
    </row>
    <row r="566" spans="1:10" x14ac:dyDescent="0.2">
      <c r="A566" s="83"/>
      <c r="B566" s="2"/>
      <c r="C566" s="2"/>
      <c r="D566" s="2"/>
      <c r="E566" s="2"/>
      <c r="F566" s="2"/>
      <c r="G566" s="2"/>
      <c r="H566" s="2"/>
      <c r="I566" s="2"/>
      <c r="J566" s="2"/>
    </row>
    <row r="567" spans="1:10" x14ac:dyDescent="0.2">
      <c r="A567" s="83"/>
      <c r="B567" s="2"/>
      <c r="C567" s="2"/>
      <c r="D567" s="2"/>
      <c r="E567" s="2"/>
      <c r="F567" s="2"/>
      <c r="G567" s="2"/>
      <c r="H567" s="2"/>
      <c r="I567" s="2"/>
      <c r="J567" s="2"/>
    </row>
    <row r="568" spans="1:10" x14ac:dyDescent="0.2">
      <c r="A568" s="83"/>
      <c r="B568" s="2"/>
      <c r="C568" s="2"/>
      <c r="D568" s="2"/>
      <c r="E568" s="2"/>
      <c r="F568" s="2"/>
      <c r="G568" s="2"/>
      <c r="H568" s="2"/>
      <c r="I568" s="2"/>
      <c r="J568" s="2"/>
    </row>
    <row r="569" spans="1:10" x14ac:dyDescent="0.2">
      <c r="A569" s="83"/>
      <c r="B569" s="2"/>
      <c r="C569" s="2"/>
      <c r="D569" s="2"/>
      <c r="E569" s="2"/>
      <c r="F569" s="2"/>
      <c r="G569" s="2"/>
      <c r="H569" s="2"/>
      <c r="I569" s="2"/>
      <c r="J569" s="2"/>
    </row>
    <row r="570" spans="1:10" x14ac:dyDescent="0.2">
      <c r="A570" s="83"/>
      <c r="B570" s="2"/>
      <c r="C570" s="2"/>
      <c r="D570" s="2"/>
      <c r="E570" s="2"/>
      <c r="F570" s="2"/>
      <c r="G570" s="2"/>
      <c r="H570" s="2"/>
      <c r="I570" s="2"/>
      <c r="J570" s="2"/>
    </row>
    <row r="571" spans="1:10" x14ac:dyDescent="0.2">
      <c r="A571" s="83"/>
      <c r="B571" s="2"/>
      <c r="C571" s="2"/>
      <c r="D571" s="2"/>
      <c r="E571" s="2"/>
      <c r="F571" s="2"/>
      <c r="G571" s="2"/>
      <c r="H571" s="2"/>
      <c r="I571" s="2"/>
      <c r="J571" s="2"/>
    </row>
    <row r="572" spans="1:10" x14ac:dyDescent="0.2">
      <c r="A572" s="83"/>
      <c r="B572" s="2"/>
      <c r="C572" s="2"/>
      <c r="D572" s="2"/>
      <c r="E572" s="2"/>
      <c r="F572" s="2"/>
      <c r="G572" s="2"/>
      <c r="H572" s="2"/>
      <c r="I572" s="2"/>
      <c r="J572" s="2"/>
    </row>
    <row r="573" spans="1:10" x14ac:dyDescent="0.2">
      <c r="A573" s="83"/>
      <c r="B573" s="2"/>
      <c r="C573" s="2"/>
      <c r="D573" s="2"/>
      <c r="E573" s="2"/>
      <c r="F573" s="2"/>
      <c r="G573" s="2"/>
      <c r="H573" s="2"/>
      <c r="I573" s="2"/>
      <c r="J573" s="2"/>
    </row>
    <row r="574" spans="1:10" x14ac:dyDescent="0.2">
      <c r="A574" s="83"/>
      <c r="B574" s="2"/>
      <c r="C574" s="2"/>
      <c r="D574" s="2"/>
      <c r="E574" s="2"/>
      <c r="F574" s="2"/>
      <c r="G574" s="2"/>
      <c r="H574" s="2"/>
      <c r="I574" s="2"/>
      <c r="J574" s="2"/>
    </row>
    <row r="575" spans="1:10" x14ac:dyDescent="0.2">
      <c r="A575" s="83"/>
      <c r="B575" s="2"/>
      <c r="C575" s="2"/>
      <c r="D575" s="2"/>
      <c r="E575" s="2"/>
      <c r="F575" s="2"/>
      <c r="G575" s="2"/>
      <c r="H575" s="2"/>
      <c r="I575" s="2"/>
      <c r="J575" s="2"/>
    </row>
    <row r="576" spans="1:10" x14ac:dyDescent="0.2">
      <c r="A576" s="83"/>
      <c r="B576" s="2"/>
      <c r="C576" s="2"/>
      <c r="D576" s="2"/>
      <c r="E576" s="2"/>
      <c r="F576" s="2"/>
      <c r="G576" s="2"/>
      <c r="H576" s="2"/>
      <c r="I576" s="2"/>
      <c r="J576" s="2"/>
    </row>
    <row r="577" spans="1:10" x14ac:dyDescent="0.2">
      <c r="A577" s="83"/>
      <c r="B577" s="2"/>
      <c r="C577" s="2"/>
      <c r="D577" s="2"/>
      <c r="E577" s="2"/>
      <c r="F577" s="2"/>
      <c r="G577" s="2"/>
      <c r="H577" s="2"/>
      <c r="I577" s="2"/>
      <c r="J577" s="2"/>
    </row>
    <row r="578" spans="1:10" x14ac:dyDescent="0.2">
      <c r="A578" s="83"/>
      <c r="B578" s="2"/>
      <c r="C578" s="2"/>
      <c r="D578" s="2"/>
      <c r="E578" s="2"/>
      <c r="F578" s="2"/>
      <c r="G578" s="2"/>
      <c r="H578" s="2"/>
      <c r="I578" s="2"/>
      <c r="J578" s="2"/>
    </row>
    <row r="579" spans="1:10" x14ac:dyDescent="0.2">
      <c r="A579" s="83"/>
      <c r="B579" s="2"/>
      <c r="C579" s="2"/>
      <c r="D579" s="2"/>
      <c r="E579" s="2"/>
      <c r="F579" s="2"/>
      <c r="G579" s="2"/>
      <c r="H579" s="2"/>
      <c r="I579" s="2"/>
      <c r="J579" s="2"/>
    </row>
    <row r="580" spans="1:10" x14ac:dyDescent="0.2">
      <c r="A580" s="83"/>
      <c r="B580" s="2"/>
      <c r="C580" s="2"/>
      <c r="D580" s="2"/>
      <c r="E580" s="2"/>
      <c r="F580" s="2"/>
      <c r="G580" s="2"/>
      <c r="H580" s="2"/>
      <c r="I580" s="2"/>
      <c r="J580" s="2"/>
    </row>
    <row r="581" spans="1:10" x14ac:dyDescent="0.2">
      <c r="A581" s="83"/>
      <c r="B581" s="2"/>
      <c r="C581" s="2"/>
      <c r="D581" s="2"/>
      <c r="E581" s="2"/>
      <c r="F581" s="2"/>
      <c r="G581" s="2"/>
      <c r="H581" s="2"/>
      <c r="I581" s="2"/>
      <c r="J581" s="2"/>
    </row>
    <row r="582" spans="1:10" x14ac:dyDescent="0.2">
      <c r="A582" s="83"/>
      <c r="B582" s="2"/>
      <c r="C582" s="2"/>
      <c r="D582" s="2"/>
      <c r="E582" s="2"/>
      <c r="F582" s="2"/>
      <c r="G582" s="2"/>
      <c r="H582" s="2"/>
      <c r="I582" s="2"/>
      <c r="J582" s="2"/>
    </row>
    <row r="583" spans="1:10" x14ac:dyDescent="0.2">
      <c r="A583" s="83"/>
      <c r="B583" s="2"/>
      <c r="C583" s="2"/>
      <c r="D583" s="2"/>
      <c r="E583" s="2"/>
      <c r="F583" s="2"/>
      <c r="G583" s="2"/>
      <c r="H583" s="2"/>
      <c r="I583" s="2"/>
      <c r="J583" s="2"/>
    </row>
    <row r="584" spans="1:10" x14ac:dyDescent="0.2">
      <c r="A584" s="83"/>
      <c r="B584" s="2"/>
      <c r="C584" s="2"/>
      <c r="D584" s="2"/>
      <c r="E584" s="2"/>
      <c r="F584" s="2"/>
      <c r="G584" s="2"/>
      <c r="H584" s="2"/>
      <c r="I584" s="2"/>
      <c r="J584" s="2"/>
    </row>
    <row r="585" spans="1:10" x14ac:dyDescent="0.2">
      <c r="A585" s="83"/>
      <c r="B585" s="2"/>
      <c r="C585" s="2"/>
      <c r="D585" s="2"/>
      <c r="E585" s="2"/>
      <c r="F585" s="2"/>
      <c r="G585" s="2"/>
      <c r="H585" s="2"/>
      <c r="I585" s="2"/>
      <c r="J585" s="2"/>
    </row>
    <row r="586" spans="1:10" x14ac:dyDescent="0.2">
      <c r="A586" s="83"/>
      <c r="B586" s="2"/>
      <c r="C586" s="2"/>
      <c r="D586" s="2"/>
      <c r="E586" s="2"/>
      <c r="F586" s="2"/>
      <c r="G586" s="2"/>
      <c r="H586" s="2"/>
      <c r="I586" s="2"/>
      <c r="J586" s="2"/>
    </row>
    <row r="587" spans="1:10" x14ac:dyDescent="0.2">
      <c r="A587" s="83"/>
      <c r="B587" s="2"/>
      <c r="C587" s="2"/>
      <c r="D587" s="2"/>
      <c r="E587" s="2"/>
      <c r="F587" s="2"/>
      <c r="G587" s="2"/>
      <c r="H587" s="2"/>
      <c r="I587" s="2"/>
      <c r="J587" s="2"/>
    </row>
    <row r="588" spans="1:10" x14ac:dyDescent="0.2">
      <c r="A588" s="83"/>
      <c r="B588" s="2"/>
      <c r="C588" s="2"/>
      <c r="D588" s="2"/>
      <c r="E588" s="2"/>
      <c r="F588" s="2"/>
      <c r="G588" s="2"/>
      <c r="H588" s="2"/>
      <c r="I588" s="2"/>
      <c r="J588" s="2"/>
    </row>
    <row r="589" spans="1:10" x14ac:dyDescent="0.2">
      <c r="A589" s="83"/>
      <c r="B589" s="2"/>
      <c r="C589" s="2"/>
      <c r="D589" s="2"/>
      <c r="E589" s="2"/>
      <c r="F589" s="2"/>
      <c r="G589" s="2"/>
      <c r="H589" s="2"/>
      <c r="I589" s="2"/>
      <c r="J589" s="2"/>
    </row>
    <row r="590" spans="1:10" x14ac:dyDescent="0.2">
      <c r="A590" s="83"/>
      <c r="B590" s="2"/>
      <c r="C590" s="2"/>
      <c r="D590" s="2"/>
      <c r="E590" s="2"/>
      <c r="F590" s="2"/>
      <c r="G590" s="2"/>
      <c r="H590" s="2"/>
      <c r="I590" s="2"/>
      <c r="J590" s="2"/>
    </row>
    <row r="591" spans="1:10" x14ac:dyDescent="0.2">
      <c r="A591" s="83"/>
      <c r="B591" s="2"/>
      <c r="C591" s="2"/>
      <c r="D591" s="2"/>
      <c r="E591" s="2"/>
      <c r="F591" s="2"/>
      <c r="G591" s="2"/>
      <c r="H591" s="2"/>
      <c r="I591" s="2"/>
      <c r="J591" s="2"/>
    </row>
    <row r="592" spans="1:10" x14ac:dyDescent="0.2">
      <c r="A592" s="83"/>
      <c r="B592" s="2"/>
      <c r="C592" s="2"/>
      <c r="D592" s="2"/>
      <c r="E592" s="2"/>
      <c r="F592" s="2"/>
      <c r="G592" s="2"/>
      <c r="H592" s="2"/>
      <c r="I592" s="2"/>
      <c r="J592" s="2"/>
    </row>
    <row r="593" spans="1:10" x14ac:dyDescent="0.2">
      <c r="A593" s="83"/>
      <c r="B593" s="2"/>
      <c r="C593" s="2"/>
      <c r="D593" s="2"/>
      <c r="E593" s="2"/>
      <c r="F593" s="2"/>
      <c r="G593" s="2"/>
      <c r="H593" s="2"/>
      <c r="I593" s="2"/>
      <c r="J593" s="2"/>
    </row>
    <row r="594" spans="1:10" x14ac:dyDescent="0.2">
      <c r="A594" s="83"/>
      <c r="B594" s="2"/>
      <c r="C594" s="2"/>
      <c r="D594" s="2"/>
      <c r="E594" s="2"/>
      <c r="F594" s="2"/>
      <c r="G594" s="2"/>
      <c r="H594" s="2"/>
      <c r="I594" s="2"/>
      <c r="J594" s="2"/>
    </row>
    <row r="595" spans="1:10" x14ac:dyDescent="0.2">
      <c r="A595" s="83"/>
      <c r="B595" s="2"/>
      <c r="C595" s="2"/>
      <c r="D595" s="2"/>
      <c r="E595" s="2"/>
      <c r="F595" s="2"/>
      <c r="G595" s="2"/>
      <c r="H595" s="2"/>
      <c r="I595" s="2"/>
      <c r="J595" s="2"/>
    </row>
    <row r="596" spans="1:10" x14ac:dyDescent="0.2">
      <c r="A596" s="83"/>
      <c r="B596" s="2"/>
      <c r="C596" s="2"/>
      <c r="D596" s="2"/>
      <c r="E596" s="2"/>
      <c r="F596" s="2"/>
      <c r="G596" s="2"/>
      <c r="H596" s="2"/>
      <c r="I596" s="2"/>
      <c r="J596" s="2"/>
    </row>
  </sheetData>
  <autoFilter ref="A5:F565" xr:uid="{8A906770-FD64-4C4C-9578-DF102F4F55D2}"/>
  <mergeCells count="1">
    <mergeCell ref="C1:D1"/>
  </mergeCells>
  <conditionalFormatting sqref="A1:A1048576">
    <cfRule type="duplicateValues" dxfId="10" priority="1"/>
  </conditionalFormatting>
  <pageMargins left="0.7" right="0.7" top="0.75" bottom="0.75" header="0.3" footer="0.51180555555555496"/>
  <pageSetup firstPageNumber="0" fitToHeight="0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677D-F1DF-4E3A-84C4-BF7D6EC924DB}">
  <sheetPr>
    <tabColor rgb="FFC00000"/>
    <pageSetUpPr fitToPage="1"/>
  </sheetPr>
  <dimension ref="A1:V384"/>
  <sheetViews>
    <sheetView zoomScale="70" zoomScaleNormal="70" workbookViewId="0">
      <selection activeCell="A2" sqref="A2:V384"/>
    </sheetView>
  </sheetViews>
  <sheetFormatPr defaultColWidth="6.3984375" defaultRowHeight="12.75" x14ac:dyDescent="0.2"/>
  <cols>
    <col min="1" max="1" width="8.19921875" style="2" bestFit="1" customWidth="1"/>
    <col min="2" max="2" width="38.19921875" style="2" bestFit="1" customWidth="1"/>
    <col min="3" max="3" width="12.19921875" style="2" bestFit="1" customWidth="1"/>
    <col min="4" max="4" width="13.19921875" style="2" bestFit="1" customWidth="1"/>
    <col min="5" max="5" width="13.69921875" style="2" bestFit="1" customWidth="1"/>
    <col min="6" max="6" width="17.69921875" style="2" bestFit="1" customWidth="1"/>
    <col min="7" max="7" width="13" style="2" bestFit="1" customWidth="1"/>
    <col min="8" max="8" width="14.09765625" style="2" bestFit="1" customWidth="1"/>
    <col min="9" max="9" width="10.09765625" style="2" bestFit="1" customWidth="1"/>
    <col min="10" max="10" width="10.09765625" style="2" customWidth="1"/>
    <col min="11" max="11" width="10.09765625" style="2" bestFit="1" customWidth="1"/>
    <col min="12" max="12" width="14.5" style="2" bestFit="1" customWidth="1"/>
    <col min="13" max="13" width="13.19921875" style="2" bestFit="1" customWidth="1"/>
    <col min="14" max="14" width="14.19921875" style="2" customWidth="1"/>
    <col min="15" max="15" width="16" style="2" bestFit="1" customWidth="1"/>
    <col min="16" max="16" width="15.09765625" style="2" bestFit="1" customWidth="1"/>
    <col min="17" max="17" width="16.09765625" style="2" bestFit="1" customWidth="1"/>
    <col min="18" max="18" width="18.19921875" style="2" bestFit="1" customWidth="1"/>
    <col min="19" max="19" width="14.5" style="2" bestFit="1" customWidth="1"/>
    <col min="20" max="20" width="12.3984375" style="59" bestFit="1" customWidth="1"/>
    <col min="21" max="21" width="18.19921875" style="59" bestFit="1" customWidth="1"/>
    <col min="22" max="22" width="18.59765625" style="59" bestFit="1" customWidth="1"/>
    <col min="23" max="1024" width="6.3984375" style="2" customWidth="1"/>
    <col min="1025" max="16384" width="6.3984375" style="2"/>
  </cols>
  <sheetData>
    <row r="1" spans="1:22" ht="102" x14ac:dyDescent="0.2">
      <c r="A1" s="51" t="s">
        <v>0</v>
      </c>
      <c r="B1" s="52" t="s">
        <v>1512</v>
      </c>
      <c r="C1" s="52" t="s">
        <v>1513</v>
      </c>
      <c r="D1" s="52" t="s">
        <v>1514</v>
      </c>
      <c r="E1" s="52" t="s">
        <v>1515</v>
      </c>
      <c r="F1" s="52" t="s">
        <v>1516</v>
      </c>
      <c r="G1" s="52" t="s">
        <v>1517</v>
      </c>
      <c r="H1" s="52" t="s">
        <v>1518</v>
      </c>
      <c r="I1" s="52" t="s">
        <v>1519</v>
      </c>
      <c r="J1" s="52" t="s">
        <v>1520</v>
      </c>
      <c r="K1" s="52" t="s">
        <v>1521</v>
      </c>
      <c r="L1" s="52" t="s">
        <v>1522</v>
      </c>
      <c r="M1" s="52" t="s">
        <v>1523</v>
      </c>
      <c r="N1" s="52" t="s">
        <v>1524</v>
      </c>
      <c r="O1" s="52" t="s">
        <v>1525</v>
      </c>
      <c r="P1" s="52" t="s">
        <v>1526</v>
      </c>
      <c r="Q1" s="52" t="s">
        <v>1527</v>
      </c>
      <c r="R1" s="52" t="s">
        <v>1528</v>
      </c>
      <c r="S1" s="52" t="s">
        <v>1529</v>
      </c>
      <c r="T1" s="52" t="s">
        <v>1530</v>
      </c>
      <c r="U1" s="52" t="s">
        <v>1531</v>
      </c>
      <c r="V1" s="52" t="s">
        <v>1532</v>
      </c>
    </row>
    <row r="2" spans="1:22" x14ac:dyDescent="0.2">
      <c r="A2" s="49" t="s">
        <v>25</v>
      </c>
      <c r="B2" s="50" t="s">
        <v>26</v>
      </c>
      <c r="C2" s="50" t="s">
        <v>28</v>
      </c>
      <c r="D2" s="53">
        <v>0</v>
      </c>
      <c r="E2" s="53">
        <v>0</v>
      </c>
      <c r="F2" s="53">
        <v>0</v>
      </c>
      <c r="G2" s="54">
        <v>0</v>
      </c>
      <c r="H2" s="55">
        <v>-69519.750000000015</v>
      </c>
      <c r="I2" s="55">
        <v>-258808.69425025987</v>
      </c>
      <c r="J2" s="55">
        <v>0</v>
      </c>
      <c r="K2" s="55">
        <v>35512.36044281481</v>
      </c>
      <c r="L2" s="54">
        <v>153776.58380744501</v>
      </c>
      <c r="M2" s="53">
        <v>0</v>
      </c>
      <c r="N2" s="53">
        <v>0</v>
      </c>
      <c r="O2" s="53">
        <v>24270543</v>
      </c>
      <c r="P2" s="53">
        <v>13280728</v>
      </c>
      <c r="Q2" s="53">
        <v>72693368</v>
      </c>
      <c r="R2" s="55">
        <v>4434111.2382535916</v>
      </c>
      <c r="S2" s="56">
        <v>0.33387561572329405</v>
      </c>
      <c r="T2" s="57">
        <v>3.4680362206702578E-2</v>
      </c>
      <c r="U2" s="57">
        <v>0</v>
      </c>
      <c r="V2" s="58">
        <v>3.4680362206702578E-2</v>
      </c>
    </row>
    <row r="3" spans="1:22" x14ac:dyDescent="0.2">
      <c r="A3" s="49" t="s">
        <v>36</v>
      </c>
      <c r="B3" s="50" t="s">
        <v>37</v>
      </c>
      <c r="C3" s="50" t="s">
        <v>34</v>
      </c>
      <c r="D3" s="53">
        <v>0</v>
      </c>
      <c r="E3" s="53">
        <v>363719.77</v>
      </c>
      <c r="F3" s="53">
        <v>255173.59</v>
      </c>
      <c r="G3" s="54">
        <v>618893.36</v>
      </c>
      <c r="H3" s="55">
        <v>2918298.1399999997</v>
      </c>
      <c r="I3" s="55">
        <v>-406559.75437026989</v>
      </c>
      <c r="J3" s="55">
        <v>0</v>
      </c>
      <c r="K3" s="55">
        <v>67323.046371416058</v>
      </c>
      <c r="L3" s="54">
        <v>3257534.8479988533</v>
      </c>
      <c r="M3" s="53">
        <v>5837026.5000000019</v>
      </c>
      <c r="N3" s="53">
        <v>25510210.729999986</v>
      </c>
      <c r="O3" s="53">
        <v>37128167</v>
      </c>
      <c r="P3" s="53">
        <v>64970971</v>
      </c>
      <c r="Q3" s="53">
        <v>253007144</v>
      </c>
      <c r="R3" s="55">
        <v>9534327.8585056756</v>
      </c>
      <c r="S3" s="56">
        <v>0.14674750448943846</v>
      </c>
      <c r="T3" s="57">
        <v>0.40657592916113644</v>
      </c>
      <c r="U3" s="57">
        <v>8.0314839992155898E-2</v>
      </c>
      <c r="V3" s="58">
        <v>0.48689076915329232</v>
      </c>
    </row>
    <row r="4" spans="1:22" x14ac:dyDescent="0.2">
      <c r="A4" s="49" t="s">
        <v>40</v>
      </c>
      <c r="B4" s="50" t="s">
        <v>41</v>
      </c>
      <c r="C4" s="50" t="s">
        <v>34</v>
      </c>
      <c r="D4" s="53">
        <v>0</v>
      </c>
      <c r="E4" s="53">
        <v>3029444.66</v>
      </c>
      <c r="F4" s="53">
        <v>898838.56999999983</v>
      </c>
      <c r="G4" s="54">
        <v>3928283.23</v>
      </c>
      <c r="H4" s="55">
        <v>29638225.32</v>
      </c>
      <c r="I4" s="55">
        <v>-6678068.8620811645</v>
      </c>
      <c r="J4" s="55">
        <v>0</v>
      </c>
      <c r="K4" s="55">
        <v>0</v>
      </c>
      <c r="L4" s="54">
        <v>36316294.182081163</v>
      </c>
      <c r="M4" s="53">
        <v>177611961.84000009</v>
      </c>
      <c r="N4" s="53">
        <v>10526649.819999998</v>
      </c>
      <c r="O4" s="53">
        <v>235698377</v>
      </c>
      <c r="P4" s="53">
        <v>1795863805</v>
      </c>
      <c r="Q4" s="53">
        <v>3191893594</v>
      </c>
      <c r="R4" s="55">
        <v>132611621.18537228</v>
      </c>
      <c r="S4" s="56">
        <v>7.3842805237322701E-2</v>
      </c>
      <c r="T4" s="57">
        <v>0.30347700339041128</v>
      </c>
      <c r="U4" s="57">
        <v>9.6713168407556449E-2</v>
      </c>
      <c r="V4" s="58">
        <v>0.40019017179796773</v>
      </c>
    </row>
    <row r="5" spans="1:22" x14ac:dyDescent="0.2">
      <c r="A5" s="49" t="s">
        <v>43</v>
      </c>
      <c r="B5" s="50" t="s">
        <v>44</v>
      </c>
      <c r="C5" s="50" t="s">
        <v>34</v>
      </c>
      <c r="D5" s="53">
        <v>0</v>
      </c>
      <c r="E5" s="53">
        <v>225886.73999999996</v>
      </c>
      <c r="F5" s="53">
        <v>524334.29999999993</v>
      </c>
      <c r="G5" s="54">
        <v>750221.03999999992</v>
      </c>
      <c r="H5" s="55">
        <v>176314291.26999998</v>
      </c>
      <c r="I5" s="55">
        <v>-8971824.242029177</v>
      </c>
      <c r="J5" s="55">
        <v>0</v>
      </c>
      <c r="K5" s="55">
        <v>0</v>
      </c>
      <c r="L5" s="54">
        <v>185286115.51202917</v>
      </c>
      <c r="M5" s="53">
        <v>409860219</v>
      </c>
      <c r="N5" s="53">
        <v>262427356</v>
      </c>
      <c r="O5" s="53">
        <v>1556588473</v>
      </c>
      <c r="P5" s="53">
        <v>4129513537</v>
      </c>
      <c r="Q5" s="53">
        <v>7984698561</v>
      </c>
      <c r="R5" s="55">
        <v>805033918.52360988</v>
      </c>
      <c r="S5" s="56">
        <v>0.19494642923690453</v>
      </c>
      <c r="T5" s="57">
        <v>0.23109130220650836</v>
      </c>
      <c r="U5" s="57">
        <v>9.9069780082912465E-2</v>
      </c>
      <c r="V5" s="58">
        <v>0.33016108228942082</v>
      </c>
    </row>
    <row r="6" spans="1:22" x14ac:dyDescent="0.2">
      <c r="A6" s="49" t="s">
        <v>45</v>
      </c>
      <c r="B6" s="50" t="s">
        <v>46</v>
      </c>
      <c r="C6" s="50" t="s">
        <v>34</v>
      </c>
      <c r="D6" s="53">
        <v>0</v>
      </c>
      <c r="E6" s="53">
        <v>3278167.08</v>
      </c>
      <c r="F6" s="53">
        <v>5252992.9600000009</v>
      </c>
      <c r="G6" s="54">
        <v>8531160.040000001</v>
      </c>
      <c r="H6" s="55">
        <v>23253412.050000001</v>
      </c>
      <c r="I6" s="55">
        <v>548972.83377072704</v>
      </c>
      <c r="J6" s="55">
        <v>0</v>
      </c>
      <c r="K6" s="55">
        <v>0</v>
      </c>
      <c r="L6" s="54">
        <v>22704439.216229275</v>
      </c>
      <c r="M6" s="53">
        <v>206244631.11000127</v>
      </c>
      <c r="N6" s="53">
        <v>35730040.979999848</v>
      </c>
      <c r="O6" s="53">
        <v>216134896</v>
      </c>
      <c r="P6" s="53">
        <v>1847674949</v>
      </c>
      <c r="Q6" s="53">
        <v>2806468068</v>
      </c>
      <c r="R6" s="55">
        <v>142295234.88877991</v>
      </c>
      <c r="S6" s="56">
        <v>7.7013132080289898E-2</v>
      </c>
      <c r="T6" s="57">
        <v>0.2195126160102514</v>
      </c>
      <c r="U6" s="57">
        <v>0.10700663078048869</v>
      </c>
      <c r="V6" s="58">
        <v>0.32651924679074007</v>
      </c>
    </row>
    <row r="7" spans="1:22" x14ac:dyDescent="0.2">
      <c r="A7" s="49" t="s">
        <v>48</v>
      </c>
      <c r="B7" s="50" t="s">
        <v>49</v>
      </c>
      <c r="C7" s="50" t="s">
        <v>34</v>
      </c>
      <c r="D7" s="53">
        <v>0</v>
      </c>
      <c r="E7" s="53">
        <v>0</v>
      </c>
      <c r="F7" s="53">
        <v>0</v>
      </c>
      <c r="G7" s="54">
        <v>0</v>
      </c>
      <c r="H7" s="55">
        <v>162864147.69999999</v>
      </c>
      <c r="I7" s="55">
        <v>62055652.255922124</v>
      </c>
      <c r="J7" s="55">
        <v>0</v>
      </c>
      <c r="K7" s="55">
        <v>0</v>
      </c>
      <c r="L7" s="54">
        <v>100808495.44407786</v>
      </c>
      <c r="M7" s="53">
        <v>0</v>
      </c>
      <c r="N7" s="53">
        <v>0</v>
      </c>
      <c r="O7" s="53">
        <v>243476122</v>
      </c>
      <c r="P7" s="53">
        <v>518251835</v>
      </c>
      <c r="Q7" s="53">
        <v>962885011</v>
      </c>
      <c r="R7" s="55">
        <v>131045706.97817609</v>
      </c>
      <c r="S7" s="56">
        <v>0.252861057362539</v>
      </c>
      <c r="T7" s="57">
        <v>0.76926209769592957</v>
      </c>
      <c r="U7" s="57">
        <v>0</v>
      </c>
      <c r="V7" s="58">
        <v>0.76926209769592957</v>
      </c>
    </row>
    <row r="8" spans="1:22" x14ac:dyDescent="0.2">
      <c r="A8" s="49" t="s">
        <v>53</v>
      </c>
      <c r="B8" s="50" t="s">
        <v>49</v>
      </c>
      <c r="C8" s="50" t="s">
        <v>28</v>
      </c>
      <c r="D8" s="53">
        <v>0</v>
      </c>
      <c r="E8" s="53">
        <v>0</v>
      </c>
      <c r="F8" s="53">
        <v>0</v>
      </c>
      <c r="G8" s="54">
        <v>0</v>
      </c>
      <c r="H8" s="55">
        <v>26561921.960000001</v>
      </c>
      <c r="I8" s="55">
        <v>9154727.4924080297</v>
      </c>
      <c r="J8" s="55">
        <v>0</v>
      </c>
      <c r="K8" s="55">
        <v>0</v>
      </c>
      <c r="L8" s="54">
        <v>17407194.467591971</v>
      </c>
      <c r="M8" s="53">
        <v>0</v>
      </c>
      <c r="N8" s="53">
        <v>0</v>
      </c>
      <c r="O8" s="53">
        <v>475701302</v>
      </c>
      <c r="P8" s="53">
        <v>1296017440</v>
      </c>
      <c r="Q8" s="53">
        <v>2492983295</v>
      </c>
      <c r="R8" s="55">
        <v>247300968.6263088</v>
      </c>
      <c r="S8" s="56">
        <v>0.19081608085945881</v>
      </c>
      <c r="T8" s="57">
        <v>7.0388703142912512E-2</v>
      </c>
      <c r="U8" s="57">
        <v>0</v>
      </c>
      <c r="V8" s="58">
        <v>7.0388703142912512E-2</v>
      </c>
    </row>
    <row r="9" spans="1:22" x14ac:dyDescent="0.2">
      <c r="A9" s="49" t="s">
        <v>56</v>
      </c>
      <c r="B9" s="50" t="s">
        <v>57</v>
      </c>
      <c r="C9" s="50" t="s">
        <v>28</v>
      </c>
      <c r="D9" s="53">
        <v>0</v>
      </c>
      <c r="E9" s="53">
        <v>333193</v>
      </c>
      <c r="F9" s="53">
        <v>308851</v>
      </c>
      <c r="G9" s="54">
        <v>642044</v>
      </c>
      <c r="H9" s="55">
        <v>53023858.489999995</v>
      </c>
      <c r="I9" s="55">
        <v>22901873.293711241</v>
      </c>
      <c r="J9" s="55">
        <v>0</v>
      </c>
      <c r="K9" s="55">
        <v>0</v>
      </c>
      <c r="L9" s="54">
        <v>30121985.196288753</v>
      </c>
      <c r="M9" s="53">
        <v>75102503</v>
      </c>
      <c r="N9" s="53">
        <v>35884264</v>
      </c>
      <c r="O9" s="53">
        <v>587410412</v>
      </c>
      <c r="P9" s="53">
        <v>1712008436</v>
      </c>
      <c r="Q9" s="53">
        <v>686536285</v>
      </c>
      <c r="R9" s="55">
        <v>1464819271.3342683</v>
      </c>
      <c r="S9" s="56">
        <v>0.85561451715549164</v>
      </c>
      <c r="T9" s="57">
        <v>2.1001928223040475E-2</v>
      </c>
      <c r="U9" s="57">
        <v>4.3493044446657157E-2</v>
      </c>
      <c r="V9" s="58">
        <v>6.4494972669697628E-2</v>
      </c>
    </row>
    <row r="10" spans="1:22" x14ac:dyDescent="0.2">
      <c r="A10" s="49" t="s">
        <v>60</v>
      </c>
      <c r="B10" s="50" t="s">
        <v>61</v>
      </c>
      <c r="C10" s="50" t="s">
        <v>28</v>
      </c>
      <c r="D10" s="53">
        <v>0</v>
      </c>
      <c r="E10" s="53">
        <v>0</v>
      </c>
      <c r="F10" s="53">
        <v>17446</v>
      </c>
      <c r="G10" s="54">
        <v>17446</v>
      </c>
      <c r="H10" s="55">
        <v>29784799.209999997</v>
      </c>
      <c r="I10" s="55">
        <v>-5139761.088381419</v>
      </c>
      <c r="J10" s="55">
        <v>0</v>
      </c>
      <c r="K10" s="55">
        <v>0</v>
      </c>
      <c r="L10" s="54">
        <v>34924560.298381418</v>
      </c>
      <c r="M10" s="53">
        <v>82374691</v>
      </c>
      <c r="N10" s="53">
        <v>36571827</v>
      </c>
      <c r="O10" s="53">
        <v>538364343</v>
      </c>
      <c r="P10" s="53">
        <v>1126349107</v>
      </c>
      <c r="Q10" s="53">
        <v>2223777872</v>
      </c>
      <c r="R10" s="55">
        <v>272682899.04932177</v>
      </c>
      <c r="S10" s="56">
        <v>0.24209447795062866</v>
      </c>
      <c r="T10" s="57">
        <v>0.12814153883577881</v>
      </c>
      <c r="U10" s="57">
        <v>7.3118755533403204E-2</v>
      </c>
      <c r="V10" s="58">
        <v>0.20126029436918202</v>
      </c>
    </row>
    <row r="11" spans="1:22" x14ac:dyDescent="0.2">
      <c r="A11" s="49" t="s">
        <v>62</v>
      </c>
      <c r="B11" s="50" t="s">
        <v>63</v>
      </c>
      <c r="C11" s="50" t="s">
        <v>34</v>
      </c>
      <c r="D11" s="53">
        <v>0</v>
      </c>
      <c r="E11" s="53">
        <v>21329322.66</v>
      </c>
      <c r="F11" s="53">
        <v>16485287.450000001</v>
      </c>
      <c r="G11" s="54">
        <v>37814610.109999999</v>
      </c>
      <c r="H11" s="55">
        <v>165955563.99000001</v>
      </c>
      <c r="I11" s="55">
        <v>61091148.143067032</v>
      </c>
      <c r="J11" s="55">
        <v>0</v>
      </c>
      <c r="K11" s="55">
        <v>0</v>
      </c>
      <c r="L11" s="54">
        <v>104864415.84693298</v>
      </c>
      <c r="M11" s="53">
        <v>218525212.66999987</v>
      </c>
      <c r="N11" s="53">
        <v>14448779.179999975</v>
      </c>
      <c r="O11" s="53">
        <v>714612239</v>
      </c>
      <c r="P11" s="53">
        <v>6109992516</v>
      </c>
      <c r="Q11" s="53">
        <v>7817639385</v>
      </c>
      <c r="R11" s="55">
        <v>558515840.53745699</v>
      </c>
      <c r="S11" s="56">
        <v>9.1410233167208185E-2</v>
      </c>
      <c r="T11" s="57">
        <v>0.25546101936810539</v>
      </c>
      <c r="U11" s="57">
        <v>2.957623959223846E-2</v>
      </c>
      <c r="V11" s="58">
        <v>0.28503725896034388</v>
      </c>
    </row>
    <row r="12" spans="1:22" x14ac:dyDescent="0.2">
      <c r="A12" s="49" t="s">
        <v>65</v>
      </c>
      <c r="B12" s="50" t="s">
        <v>66</v>
      </c>
      <c r="C12" s="50" t="s">
        <v>34</v>
      </c>
      <c r="D12" s="53">
        <v>0</v>
      </c>
      <c r="E12" s="53">
        <v>8188766.5999999996</v>
      </c>
      <c r="F12" s="53">
        <v>2250019.2200000007</v>
      </c>
      <c r="G12" s="54">
        <v>10438785.82</v>
      </c>
      <c r="H12" s="55">
        <v>29105312.740000002</v>
      </c>
      <c r="I12" s="55">
        <v>11880852.689703571</v>
      </c>
      <c r="J12" s="55">
        <v>0</v>
      </c>
      <c r="K12" s="55">
        <v>0</v>
      </c>
      <c r="L12" s="54">
        <v>17224460.050296433</v>
      </c>
      <c r="M12" s="53">
        <v>97282418.980000034</v>
      </c>
      <c r="N12" s="53">
        <v>21234729.899999972</v>
      </c>
      <c r="O12" s="53">
        <v>120390309</v>
      </c>
      <c r="P12" s="53">
        <v>1121534718</v>
      </c>
      <c r="Q12" s="53">
        <v>1564708234</v>
      </c>
      <c r="R12" s="55">
        <v>86292069.230746984</v>
      </c>
      <c r="S12" s="56">
        <v>7.6941059287606459E-2</v>
      </c>
      <c r="T12" s="57">
        <v>0.32057692111107311</v>
      </c>
      <c r="U12" s="57">
        <v>7.7432853184309564E-2</v>
      </c>
      <c r="V12" s="58">
        <v>0.39800977429538265</v>
      </c>
    </row>
    <row r="13" spans="1:22" x14ac:dyDescent="0.2">
      <c r="A13" s="49" t="s">
        <v>69</v>
      </c>
      <c r="B13" s="50" t="s">
        <v>70</v>
      </c>
      <c r="C13" s="50" t="s">
        <v>34</v>
      </c>
      <c r="D13" s="53">
        <v>0</v>
      </c>
      <c r="E13" s="53">
        <v>7512386.870000001</v>
      </c>
      <c r="F13" s="53">
        <v>6933003.7300000032</v>
      </c>
      <c r="G13" s="54">
        <v>14445390.600000005</v>
      </c>
      <c r="H13" s="55">
        <v>54850484.080000006</v>
      </c>
      <c r="I13" s="55">
        <v>22164867.053285159</v>
      </c>
      <c r="J13" s="55">
        <v>0</v>
      </c>
      <c r="K13" s="55">
        <v>0</v>
      </c>
      <c r="L13" s="54">
        <v>32685617.026714846</v>
      </c>
      <c r="M13" s="53">
        <v>227284017.00999996</v>
      </c>
      <c r="N13" s="53">
        <v>113538232.98999657</v>
      </c>
      <c r="O13" s="53">
        <v>283440261</v>
      </c>
      <c r="P13" s="53">
        <v>2764579235</v>
      </c>
      <c r="Q13" s="53">
        <v>3818675447</v>
      </c>
      <c r="R13" s="55">
        <v>205200224.7373971</v>
      </c>
      <c r="S13" s="56">
        <v>7.4224758017252881E-2</v>
      </c>
      <c r="T13" s="57">
        <v>0.22968302148318936</v>
      </c>
      <c r="U13" s="57">
        <v>7.6987710721194064E-2</v>
      </c>
      <c r="V13" s="58">
        <v>0.30667073220438346</v>
      </c>
    </row>
    <row r="14" spans="1:22" x14ac:dyDescent="0.2">
      <c r="A14" s="49" t="s">
        <v>72</v>
      </c>
      <c r="B14" s="50" t="s">
        <v>73</v>
      </c>
      <c r="C14" s="50" t="s">
        <v>28</v>
      </c>
      <c r="D14" s="53">
        <v>0</v>
      </c>
      <c r="E14" s="53">
        <v>4628000.6500000004</v>
      </c>
      <c r="F14" s="53">
        <v>3478844.3899999992</v>
      </c>
      <c r="G14" s="54">
        <v>8106845.0399999991</v>
      </c>
      <c r="H14" s="55">
        <v>9415880.1699999999</v>
      </c>
      <c r="I14" s="55">
        <v>3605980.008140923</v>
      </c>
      <c r="J14" s="55">
        <v>0</v>
      </c>
      <c r="K14" s="55">
        <v>0</v>
      </c>
      <c r="L14" s="54">
        <v>5809900.1618590765</v>
      </c>
      <c r="M14" s="53">
        <v>82619682.520000026</v>
      </c>
      <c r="N14" s="53">
        <v>56881810.980000034</v>
      </c>
      <c r="O14" s="53">
        <v>166464862</v>
      </c>
      <c r="P14" s="53">
        <v>1015655166</v>
      </c>
      <c r="Q14" s="53">
        <v>1631298892</v>
      </c>
      <c r="R14" s="55">
        <v>103641887.99300496</v>
      </c>
      <c r="S14" s="56">
        <v>0.102044366496143</v>
      </c>
      <c r="T14" s="57">
        <v>0.13427722585291335</v>
      </c>
      <c r="U14" s="57">
        <v>7.3364307074277241E-2</v>
      </c>
      <c r="V14" s="58">
        <v>0.20764153292719059</v>
      </c>
    </row>
    <row r="15" spans="1:22" x14ac:dyDescent="0.2">
      <c r="A15" s="49" t="s">
        <v>75</v>
      </c>
      <c r="B15" s="50" t="s">
        <v>76</v>
      </c>
      <c r="C15" s="50" t="s">
        <v>28</v>
      </c>
      <c r="D15" s="53">
        <v>0</v>
      </c>
      <c r="E15" s="53">
        <v>0</v>
      </c>
      <c r="F15" s="53">
        <v>0</v>
      </c>
      <c r="G15" s="54">
        <v>0</v>
      </c>
      <c r="H15" s="55">
        <v>15203880.260000002</v>
      </c>
      <c r="I15" s="55">
        <v>8567447.8153812569</v>
      </c>
      <c r="J15" s="55">
        <v>0</v>
      </c>
      <c r="K15" s="55">
        <v>0</v>
      </c>
      <c r="L15" s="54">
        <v>6636432.4446187448</v>
      </c>
      <c r="M15" s="53">
        <v>13748750.560000001</v>
      </c>
      <c r="N15" s="53">
        <v>26901560.120000001</v>
      </c>
      <c r="O15" s="53">
        <v>146902783</v>
      </c>
      <c r="P15" s="53">
        <v>375008457</v>
      </c>
      <c r="Q15" s="53">
        <v>750101659</v>
      </c>
      <c r="R15" s="55">
        <v>73443093.107244849</v>
      </c>
      <c r="S15" s="56">
        <v>0.19584383161589566</v>
      </c>
      <c r="T15" s="57">
        <v>9.0361559730714677E-2</v>
      </c>
      <c r="U15" s="57">
        <v>3.6662508013785941E-2</v>
      </c>
      <c r="V15" s="58">
        <v>0.12702406774450062</v>
      </c>
    </row>
    <row r="16" spans="1:22" x14ac:dyDescent="0.2">
      <c r="A16" s="49" t="s">
        <v>79</v>
      </c>
      <c r="B16" s="50" t="s">
        <v>80</v>
      </c>
      <c r="C16" s="50" t="s">
        <v>28</v>
      </c>
      <c r="D16" s="53">
        <v>0</v>
      </c>
      <c r="E16" s="53">
        <v>450800</v>
      </c>
      <c r="F16" s="53">
        <v>14409</v>
      </c>
      <c r="G16" s="54">
        <v>465209</v>
      </c>
      <c r="H16" s="55">
        <v>18881592.099999998</v>
      </c>
      <c r="I16" s="55">
        <v>11504222.180477872</v>
      </c>
      <c r="J16" s="55">
        <v>0</v>
      </c>
      <c r="K16" s="55">
        <v>0</v>
      </c>
      <c r="L16" s="54">
        <v>7377369.9195221253</v>
      </c>
      <c r="M16" s="53">
        <v>24552969</v>
      </c>
      <c r="N16" s="53">
        <v>16492149</v>
      </c>
      <c r="O16" s="53">
        <v>195072230</v>
      </c>
      <c r="P16" s="53">
        <v>560615100</v>
      </c>
      <c r="Q16" s="53">
        <v>903593977</v>
      </c>
      <c r="R16" s="55">
        <v>121028294.24755341</v>
      </c>
      <c r="S16" s="56">
        <v>0.21588482766082007</v>
      </c>
      <c r="T16" s="57">
        <v>6.4799549297792927E-2</v>
      </c>
      <c r="U16" s="57">
        <v>4.2966662867268468E-2</v>
      </c>
      <c r="V16" s="58">
        <v>0.1077662121650614</v>
      </c>
    </row>
    <row r="17" spans="1:22" x14ac:dyDescent="0.2">
      <c r="A17" s="49" t="s">
        <v>84</v>
      </c>
      <c r="B17" s="50" t="s">
        <v>85</v>
      </c>
      <c r="C17" s="50" t="s">
        <v>34</v>
      </c>
      <c r="D17" s="53">
        <v>0</v>
      </c>
      <c r="E17" s="53">
        <v>11020357.620000001</v>
      </c>
      <c r="F17" s="53">
        <v>4658061.0600000033</v>
      </c>
      <c r="G17" s="54">
        <v>15678418.680000003</v>
      </c>
      <c r="H17" s="55">
        <v>58752592.68</v>
      </c>
      <c r="I17" s="55">
        <v>18402866.115672611</v>
      </c>
      <c r="J17" s="55">
        <v>0</v>
      </c>
      <c r="K17" s="55">
        <v>0</v>
      </c>
      <c r="L17" s="54">
        <v>40349726.564327389</v>
      </c>
      <c r="M17" s="53">
        <v>223827115.20000073</v>
      </c>
      <c r="N17" s="53">
        <v>18223324.339999996</v>
      </c>
      <c r="O17" s="53">
        <v>315445319</v>
      </c>
      <c r="P17" s="53">
        <v>2839747966</v>
      </c>
      <c r="Q17" s="53">
        <v>4158208404</v>
      </c>
      <c r="R17" s="55">
        <v>215425759.36135575</v>
      </c>
      <c r="S17" s="56">
        <v>7.5860872845275512E-2</v>
      </c>
      <c r="T17" s="57">
        <v>0.26008099221943848</v>
      </c>
      <c r="U17" s="57">
        <v>7.3298299360416097E-2</v>
      </c>
      <c r="V17" s="58">
        <v>0.33337929157985458</v>
      </c>
    </row>
    <row r="18" spans="1:22" x14ac:dyDescent="0.2">
      <c r="A18" s="49" t="s">
        <v>88</v>
      </c>
      <c r="B18" s="50" t="s">
        <v>89</v>
      </c>
      <c r="C18" s="50" t="s">
        <v>28</v>
      </c>
      <c r="D18" s="53">
        <v>0</v>
      </c>
      <c r="E18" s="53">
        <v>5984446.2100000009</v>
      </c>
      <c r="F18" s="53">
        <v>2851607.8</v>
      </c>
      <c r="G18" s="54">
        <v>8836054.0100000016</v>
      </c>
      <c r="H18" s="55">
        <v>21446247.769999996</v>
      </c>
      <c r="I18" s="55">
        <v>8337065.5835876493</v>
      </c>
      <c r="J18" s="55">
        <v>0</v>
      </c>
      <c r="K18" s="55">
        <v>0</v>
      </c>
      <c r="L18" s="54">
        <v>13109182.186412346</v>
      </c>
      <c r="M18" s="53">
        <v>43366777.830000013</v>
      </c>
      <c r="N18" s="53">
        <v>58919003.830000125</v>
      </c>
      <c r="O18" s="53">
        <v>306368650</v>
      </c>
      <c r="P18" s="53">
        <v>806982521</v>
      </c>
      <c r="Q18" s="53">
        <v>1932557533</v>
      </c>
      <c r="R18" s="55">
        <v>127931066.1186751</v>
      </c>
      <c r="S18" s="56">
        <v>0.1585301574563783</v>
      </c>
      <c r="T18" s="57">
        <v>0.17153953970847763</v>
      </c>
      <c r="U18" s="57">
        <v>4.2789927813070942E-2</v>
      </c>
      <c r="V18" s="58">
        <v>0.21432946752154858</v>
      </c>
    </row>
    <row r="19" spans="1:22" x14ac:dyDescent="0.2">
      <c r="A19" s="49" t="s">
        <v>91</v>
      </c>
      <c r="B19" s="50" t="s">
        <v>92</v>
      </c>
      <c r="C19" s="50" t="s">
        <v>28</v>
      </c>
      <c r="D19" s="53">
        <v>0</v>
      </c>
      <c r="E19" s="53">
        <v>0</v>
      </c>
      <c r="F19" s="53">
        <v>0</v>
      </c>
      <c r="G19" s="54">
        <v>0</v>
      </c>
      <c r="H19" s="55">
        <v>220844.43999999997</v>
      </c>
      <c r="I19" s="55">
        <v>-445140.39608812868</v>
      </c>
      <c r="J19" s="55">
        <v>0</v>
      </c>
      <c r="K19" s="55">
        <v>0</v>
      </c>
      <c r="L19" s="54">
        <v>665984.83608812862</v>
      </c>
      <c r="M19" s="53">
        <v>0</v>
      </c>
      <c r="N19" s="53">
        <v>0</v>
      </c>
      <c r="O19" s="53">
        <v>108301425</v>
      </c>
      <c r="P19" s="53">
        <v>686404253</v>
      </c>
      <c r="Q19" s="53">
        <v>1388259588</v>
      </c>
      <c r="R19" s="55">
        <v>53548024.712767571</v>
      </c>
      <c r="S19" s="56">
        <v>7.8012373144150049E-2</v>
      </c>
      <c r="T19" s="57">
        <v>1.2437150383426493E-2</v>
      </c>
      <c r="U19" s="57">
        <v>0</v>
      </c>
      <c r="V19" s="58">
        <v>1.2437150383426493E-2</v>
      </c>
    </row>
    <row r="20" spans="1:22" x14ac:dyDescent="0.2">
      <c r="A20" s="49" t="s">
        <v>93</v>
      </c>
      <c r="B20" s="50" t="s">
        <v>94</v>
      </c>
      <c r="C20" s="50" t="s">
        <v>28</v>
      </c>
      <c r="D20" s="53">
        <v>0</v>
      </c>
      <c r="E20" s="53">
        <v>0</v>
      </c>
      <c r="F20" s="53">
        <v>0</v>
      </c>
      <c r="G20" s="54">
        <v>0</v>
      </c>
      <c r="H20" s="55">
        <v>9589915.9299999997</v>
      </c>
      <c r="I20" s="55">
        <v>3650579.1753289951</v>
      </c>
      <c r="J20" s="55">
        <v>0</v>
      </c>
      <c r="K20" s="55">
        <v>0</v>
      </c>
      <c r="L20" s="54">
        <v>5939336.7546710046</v>
      </c>
      <c r="M20" s="53">
        <v>0</v>
      </c>
      <c r="N20" s="53">
        <v>0</v>
      </c>
      <c r="O20" s="53">
        <v>91826640</v>
      </c>
      <c r="P20" s="53">
        <v>561653718</v>
      </c>
      <c r="Q20" s="53">
        <v>1056872995</v>
      </c>
      <c r="R20" s="55">
        <v>48799405.426616579</v>
      </c>
      <c r="S20" s="56">
        <v>8.6885217461725381E-2</v>
      </c>
      <c r="T20" s="57">
        <v>0.12170920327302845</v>
      </c>
      <c r="U20" s="57">
        <v>0</v>
      </c>
      <c r="V20" s="58">
        <v>0.12170920327302845</v>
      </c>
    </row>
    <row r="21" spans="1:22" x14ac:dyDescent="0.2">
      <c r="A21" s="49" t="s">
        <v>95</v>
      </c>
      <c r="B21" s="50" t="s">
        <v>96</v>
      </c>
      <c r="C21" s="50" t="s">
        <v>28</v>
      </c>
      <c r="D21" s="53">
        <v>0</v>
      </c>
      <c r="E21" s="53">
        <v>0</v>
      </c>
      <c r="F21" s="53">
        <v>0</v>
      </c>
      <c r="G21" s="54">
        <v>0</v>
      </c>
      <c r="H21" s="55">
        <v>-68543.100000000006</v>
      </c>
      <c r="I21" s="55">
        <v>-135394.28338235288</v>
      </c>
      <c r="J21" s="55">
        <v>0</v>
      </c>
      <c r="K21" s="55">
        <v>0</v>
      </c>
      <c r="L21" s="54">
        <v>66851.183382352872</v>
      </c>
      <c r="M21" s="53">
        <v>0</v>
      </c>
      <c r="N21" s="53">
        <v>0</v>
      </c>
      <c r="O21" s="53">
        <v>15104173</v>
      </c>
      <c r="P21" s="53">
        <v>12275532</v>
      </c>
      <c r="Q21" s="53">
        <v>127233876</v>
      </c>
      <c r="R21" s="55">
        <v>1457251.5184166518</v>
      </c>
      <c r="S21" s="56">
        <v>0.11871188298940133</v>
      </c>
      <c r="T21" s="57">
        <v>4.5874842151469308E-2</v>
      </c>
      <c r="U21" s="57">
        <v>0</v>
      </c>
      <c r="V21" s="58">
        <v>4.5874842151469308E-2</v>
      </c>
    </row>
    <row r="22" spans="1:22" x14ac:dyDescent="0.2">
      <c r="A22" s="49" t="s">
        <v>97</v>
      </c>
      <c r="B22" s="50" t="s">
        <v>98</v>
      </c>
      <c r="C22" s="50" t="s">
        <v>28</v>
      </c>
      <c r="D22" s="53">
        <v>0</v>
      </c>
      <c r="E22" s="53">
        <v>0</v>
      </c>
      <c r="F22" s="53">
        <v>0</v>
      </c>
      <c r="G22" s="54">
        <v>0</v>
      </c>
      <c r="H22" s="55">
        <v>1982996.7100000002</v>
      </c>
      <c r="I22" s="55">
        <v>301592.10234524793</v>
      </c>
      <c r="J22" s="55">
        <v>0</v>
      </c>
      <c r="K22" s="55">
        <v>0</v>
      </c>
      <c r="L22" s="54">
        <v>1681404.6076547522</v>
      </c>
      <c r="M22" s="53">
        <v>3663663</v>
      </c>
      <c r="N22" s="53">
        <v>6081056</v>
      </c>
      <c r="O22" s="53">
        <v>100172456</v>
      </c>
      <c r="P22" s="53">
        <v>180284003</v>
      </c>
      <c r="Q22" s="53">
        <v>398230247</v>
      </c>
      <c r="R22" s="55">
        <v>45349371.360084981</v>
      </c>
      <c r="S22" s="56">
        <v>0.25154406716876027</v>
      </c>
      <c r="T22" s="57">
        <v>3.7076690530150745E-2</v>
      </c>
      <c r="U22" s="57">
        <v>2.0321619994204367E-2</v>
      </c>
      <c r="V22" s="58">
        <v>5.7398310524355109E-2</v>
      </c>
    </row>
    <row r="23" spans="1:22" x14ac:dyDescent="0.2">
      <c r="A23" s="49" t="s">
        <v>101</v>
      </c>
      <c r="B23" s="50" t="s">
        <v>102</v>
      </c>
      <c r="C23" s="50" t="s">
        <v>28</v>
      </c>
      <c r="D23" s="53">
        <v>0</v>
      </c>
      <c r="E23" s="53">
        <v>0</v>
      </c>
      <c r="F23" s="53">
        <v>0</v>
      </c>
      <c r="G23" s="54">
        <v>0</v>
      </c>
      <c r="H23" s="55">
        <v>333326.12</v>
      </c>
      <c r="I23" s="55">
        <v>55672.464377968761</v>
      </c>
      <c r="J23" s="55">
        <v>0</v>
      </c>
      <c r="K23" s="55">
        <v>3287.7202462641872</v>
      </c>
      <c r="L23" s="54">
        <v>274365.93537576706</v>
      </c>
      <c r="M23" s="53">
        <v>0</v>
      </c>
      <c r="N23" s="53">
        <v>0</v>
      </c>
      <c r="O23" s="53">
        <v>19599883</v>
      </c>
      <c r="P23" s="53">
        <v>3416817</v>
      </c>
      <c r="Q23" s="53">
        <v>32940462</v>
      </c>
      <c r="R23" s="55">
        <v>2033038.0743418536</v>
      </c>
      <c r="S23" s="56">
        <v>0.59500935354215745</v>
      </c>
      <c r="T23" s="57">
        <v>0.13495366311060666</v>
      </c>
      <c r="U23" s="57">
        <v>0</v>
      </c>
      <c r="V23" s="58">
        <v>0.13495366311060666</v>
      </c>
    </row>
    <row r="24" spans="1:22" x14ac:dyDescent="0.2">
      <c r="A24" s="49" t="s">
        <v>105</v>
      </c>
      <c r="B24" s="50" t="s">
        <v>106</v>
      </c>
      <c r="C24" s="50" t="s">
        <v>28</v>
      </c>
      <c r="D24" s="53">
        <v>0</v>
      </c>
      <c r="E24" s="53">
        <v>0</v>
      </c>
      <c r="F24" s="53">
        <v>0</v>
      </c>
      <c r="G24" s="54">
        <v>0</v>
      </c>
      <c r="H24" s="55">
        <v>33098.99</v>
      </c>
      <c r="I24" s="55">
        <v>-51936.348437068802</v>
      </c>
      <c r="J24" s="55">
        <v>0</v>
      </c>
      <c r="K24" s="55">
        <v>20756.666408437472</v>
      </c>
      <c r="L24" s="54">
        <v>64278.672028631328</v>
      </c>
      <c r="M24" s="53">
        <v>0</v>
      </c>
      <c r="N24" s="53">
        <v>0</v>
      </c>
      <c r="O24" s="53">
        <v>10889059</v>
      </c>
      <c r="P24" s="53">
        <v>2940766</v>
      </c>
      <c r="Q24" s="53">
        <v>12059334</v>
      </c>
      <c r="R24" s="55">
        <v>2655384.9888554374</v>
      </c>
      <c r="S24" s="56">
        <v>0.90295691287760993</v>
      </c>
      <c r="T24" s="57">
        <v>2.4206912481017549E-2</v>
      </c>
      <c r="U24" s="57">
        <v>0</v>
      </c>
      <c r="V24" s="58">
        <v>2.4206912481017549E-2</v>
      </c>
    </row>
    <row r="25" spans="1:22" x14ac:dyDescent="0.2">
      <c r="A25" s="49" t="s">
        <v>109</v>
      </c>
      <c r="B25" s="50" t="s">
        <v>110</v>
      </c>
      <c r="C25" s="50" t="s">
        <v>28</v>
      </c>
      <c r="D25" s="53">
        <v>0</v>
      </c>
      <c r="E25" s="53">
        <v>0</v>
      </c>
      <c r="F25" s="53">
        <v>0</v>
      </c>
      <c r="G25" s="54">
        <v>0</v>
      </c>
      <c r="H25" s="55">
        <v>29283.69</v>
      </c>
      <c r="I25" s="55">
        <v>28426.878347265734</v>
      </c>
      <c r="J25" s="55">
        <v>0</v>
      </c>
      <c r="K25" s="55">
        <v>-152.04431048246408</v>
      </c>
      <c r="L25" s="54">
        <v>1008.8559632167286</v>
      </c>
      <c r="M25" s="53">
        <v>0</v>
      </c>
      <c r="N25" s="53">
        <v>0</v>
      </c>
      <c r="O25" s="53">
        <v>12740914</v>
      </c>
      <c r="P25" s="53">
        <v>10978440</v>
      </c>
      <c r="Q25" s="53">
        <v>54113954</v>
      </c>
      <c r="R25" s="55">
        <v>2584829.7815044159</v>
      </c>
      <c r="S25" s="56">
        <v>0.23544599975082214</v>
      </c>
      <c r="T25" s="57">
        <v>3.9029880049956591E-4</v>
      </c>
      <c r="U25" s="57">
        <v>0</v>
      </c>
      <c r="V25" s="58">
        <v>3.9029880049956591E-4</v>
      </c>
    </row>
    <row r="26" spans="1:22" x14ac:dyDescent="0.2">
      <c r="A26" s="49" t="s">
        <v>113</v>
      </c>
      <c r="B26" s="50" t="s">
        <v>114</v>
      </c>
      <c r="C26" s="50" t="s">
        <v>34</v>
      </c>
      <c r="D26" s="53">
        <v>344155</v>
      </c>
      <c r="E26" s="53">
        <v>0</v>
      </c>
      <c r="F26" s="53">
        <v>86223</v>
      </c>
      <c r="G26" s="54">
        <v>430378</v>
      </c>
      <c r="H26" s="55">
        <v>-140933.92000000004</v>
      </c>
      <c r="I26" s="55">
        <v>-231324.22957271078</v>
      </c>
      <c r="J26" s="55">
        <v>0</v>
      </c>
      <c r="K26" s="55">
        <v>9725.8587972682799</v>
      </c>
      <c r="L26" s="54">
        <v>80664.45077544247</v>
      </c>
      <c r="M26" s="53">
        <v>27488</v>
      </c>
      <c r="N26" s="53">
        <v>205866</v>
      </c>
      <c r="O26" s="53">
        <v>9290881</v>
      </c>
      <c r="P26" s="53">
        <v>2666397</v>
      </c>
      <c r="Q26" s="53">
        <v>25164426</v>
      </c>
      <c r="R26" s="55">
        <v>984452.30683016567</v>
      </c>
      <c r="S26" s="56">
        <v>0.36920695111424356</v>
      </c>
      <c r="T26" s="57">
        <v>0.51911346769143762</v>
      </c>
      <c r="U26" s="57">
        <v>0</v>
      </c>
      <c r="V26" s="58">
        <v>0.51911346769143762</v>
      </c>
    </row>
    <row r="27" spans="1:22" x14ac:dyDescent="0.2">
      <c r="A27" s="49" t="s">
        <v>116</v>
      </c>
      <c r="B27" s="50" t="s">
        <v>117</v>
      </c>
      <c r="C27" s="50" t="s">
        <v>34</v>
      </c>
      <c r="D27" s="53">
        <v>286916</v>
      </c>
      <c r="E27" s="53">
        <v>0</v>
      </c>
      <c r="F27" s="53">
        <v>33911</v>
      </c>
      <c r="G27" s="54">
        <v>320827</v>
      </c>
      <c r="H27" s="55">
        <v>24647.579999999994</v>
      </c>
      <c r="I27" s="55">
        <v>-52677.261684379024</v>
      </c>
      <c r="J27" s="55">
        <v>0</v>
      </c>
      <c r="K27" s="55">
        <v>23420.777627828218</v>
      </c>
      <c r="L27" s="54">
        <v>53904.0640565508</v>
      </c>
      <c r="M27" s="53">
        <v>13814</v>
      </c>
      <c r="N27" s="53">
        <v>59276</v>
      </c>
      <c r="O27" s="53">
        <v>6379595</v>
      </c>
      <c r="P27" s="53">
        <v>1170951</v>
      </c>
      <c r="Q27" s="53">
        <v>7214934</v>
      </c>
      <c r="R27" s="55">
        <v>1035379.2764902632</v>
      </c>
      <c r="S27" s="56">
        <v>0.88422083971939314</v>
      </c>
      <c r="T27" s="57">
        <v>0.36192637091097396</v>
      </c>
      <c r="U27" s="57">
        <v>0</v>
      </c>
      <c r="V27" s="58">
        <v>0.36192637091097396</v>
      </c>
    </row>
    <row r="28" spans="1:22" x14ac:dyDescent="0.2">
      <c r="A28" s="49" t="s">
        <v>119</v>
      </c>
      <c r="B28" s="50" t="s">
        <v>120</v>
      </c>
      <c r="C28" s="50" t="s">
        <v>28</v>
      </c>
      <c r="D28" s="53">
        <v>0</v>
      </c>
      <c r="E28" s="53">
        <v>0</v>
      </c>
      <c r="F28" s="53">
        <v>0</v>
      </c>
      <c r="G28" s="54">
        <v>0</v>
      </c>
      <c r="H28" s="55">
        <v>11377.779999999997</v>
      </c>
      <c r="I28" s="55">
        <v>-102489.07711412114</v>
      </c>
      <c r="J28" s="55">
        <v>0</v>
      </c>
      <c r="K28" s="55">
        <v>10202.71652726148</v>
      </c>
      <c r="L28" s="54">
        <v>103664.14058685966</v>
      </c>
      <c r="M28" s="53">
        <v>0</v>
      </c>
      <c r="N28" s="53">
        <v>0</v>
      </c>
      <c r="O28" s="53">
        <v>10340309</v>
      </c>
      <c r="P28" s="53">
        <v>1497664</v>
      </c>
      <c r="Q28" s="53">
        <v>21379161</v>
      </c>
      <c r="R28" s="55">
        <v>724364.65295228374</v>
      </c>
      <c r="S28" s="56">
        <v>0.48366299313616656</v>
      </c>
      <c r="T28" s="57">
        <v>0.14311043500584555</v>
      </c>
      <c r="U28" s="57">
        <v>0</v>
      </c>
      <c r="V28" s="58">
        <v>0.14311043500584555</v>
      </c>
    </row>
    <row r="29" spans="1:22" x14ac:dyDescent="0.2">
      <c r="A29" s="49" t="s">
        <v>123</v>
      </c>
      <c r="B29" s="50" t="s">
        <v>124</v>
      </c>
      <c r="C29" s="50" t="s">
        <v>34</v>
      </c>
      <c r="D29" s="53">
        <v>0</v>
      </c>
      <c r="E29" s="53">
        <v>0</v>
      </c>
      <c r="F29" s="53">
        <v>0</v>
      </c>
      <c r="G29" s="54">
        <v>0</v>
      </c>
      <c r="H29" s="55">
        <v>417716096.74000007</v>
      </c>
      <c r="I29" s="55">
        <v>146401418.89584348</v>
      </c>
      <c r="J29" s="55">
        <v>0</v>
      </c>
      <c r="K29" s="55">
        <v>0</v>
      </c>
      <c r="L29" s="54">
        <v>271314677.84415662</v>
      </c>
      <c r="M29" s="53">
        <v>16892125.480000004</v>
      </c>
      <c r="N29" s="53">
        <v>15769708.720000148</v>
      </c>
      <c r="O29" s="53">
        <v>825625518</v>
      </c>
      <c r="P29" s="53">
        <v>1600397740</v>
      </c>
      <c r="Q29" s="53">
        <v>2641502559</v>
      </c>
      <c r="R29" s="55">
        <v>500218789.71555805</v>
      </c>
      <c r="S29" s="56">
        <v>0.31255904530055012</v>
      </c>
      <c r="T29" s="57">
        <v>0.54239201609846699</v>
      </c>
      <c r="U29" s="57">
        <v>1.0554954595224562E-2</v>
      </c>
      <c r="V29" s="58">
        <v>0.55294697069369159</v>
      </c>
    </row>
    <row r="30" spans="1:22" x14ac:dyDescent="0.2">
      <c r="A30" s="49" t="s">
        <v>125</v>
      </c>
      <c r="B30" s="50" t="s">
        <v>126</v>
      </c>
      <c r="C30" s="50" t="s">
        <v>34</v>
      </c>
      <c r="D30" s="53">
        <v>24436357</v>
      </c>
      <c r="E30" s="53">
        <v>7226992.96</v>
      </c>
      <c r="F30" s="53">
        <v>8745553</v>
      </c>
      <c r="G30" s="54">
        <v>40408902.960000001</v>
      </c>
      <c r="H30" s="55">
        <v>2350103.9</v>
      </c>
      <c r="I30" s="55">
        <v>0</v>
      </c>
      <c r="J30" s="55">
        <v>0</v>
      </c>
      <c r="K30" s="55">
        <v>0</v>
      </c>
      <c r="L30" s="54">
        <v>2350103.9</v>
      </c>
      <c r="M30" s="53">
        <v>15483363</v>
      </c>
      <c r="N30" s="53">
        <v>0</v>
      </c>
      <c r="O30" s="53">
        <v>55037852</v>
      </c>
      <c r="P30" s="53">
        <v>79912670</v>
      </c>
      <c r="Q30" s="53">
        <v>80207274</v>
      </c>
      <c r="R30" s="55">
        <v>54835696.128817946</v>
      </c>
      <c r="S30" s="56">
        <v>0.68619526952131549</v>
      </c>
      <c r="T30" s="57">
        <v>0.7797659167041876</v>
      </c>
      <c r="U30" s="57">
        <v>0</v>
      </c>
      <c r="V30" s="58">
        <v>0.7797659167041876</v>
      </c>
    </row>
    <row r="31" spans="1:22" x14ac:dyDescent="0.2">
      <c r="A31" s="49" t="s">
        <v>129</v>
      </c>
      <c r="B31" s="50" t="s">
        <v>130</v>
      </c>
      <c r="C31" s="50" t="s">
        <v>34</v>
      </c>
      <c r="D31" s="53">
        <v>0</v>
      </c>
      <c r="E31" s="53">
        <v>3683947</v>
      </c>
      <c r="F31" s="53">
        <v>0</v>
      </c>
      <c r="G31" s="54">
        <v>3683947</v>
      </c>
      <c r="H31" s="55">
        <v>9072857.0600000005</v>
      </c>
      <c r="I31" s="55">
        <v>349564.89054110041</v>
      </c>
      <c r="J31" s="55">
        <v>0</v>
      </c>
      <c r="K31" s="55">
        <v>0</v>
      </c>
      <c r="L31" s="54">
        <v>8723292.1694588996</v>
      </c>
      <c r="M31" s="53">
        <v>13842901</v>
      </c>
      <c r="N31" s="53">
        <v>21241</v>
      </c>
      <c r="O31" s="53">
        <v>24135700</v>
      </c>
      <c r="P31" s="53">
        <v>65483975</v>
      </c>
      <c r="Q31" s="53">
        <v>79410725</v>
      </c>
      <c r="R31" s="55">
        <v>19902873.011265166</v>
      </c>
      <c r="S31" s="56">
        <v>0.30393501633438053</v>
      </c>
      <c r="T31" s="57">
        <v>0.62338935501604797</v>
      </c>
      <c r="U31" s="57">
        <v>0.15513648949991199</v>
      </c>
      <c r="V31" s="58">
        <v>0.77852584451595996</v>
      </c>
    </row>
    <row r="32" spans="1:22" x14ac:dyDescent="0.2">
      <c r="A32" s="49" t="s">
        <v>132</v>
      </c>
      <c r="B32" s="50" t="s">
        <v>133</v>
      </c>
      <c r="C32" s="50" t="s">
        <v>34</v>
      </c>
      <c r="D32" s="53">
        <v>38411090</v>
      </c>
      <c r="E32" s="53">
        <v>0</v>
      </c>
      <c r="F32" s="53">
        <v>0</v>
      </c>
      <c r="G32" s="54">
        <v>38411090</v>
      </c>
      <c r="H32" s="55">
        <v>1044445.2400000001</v>
      </c>
      <c r="I32" s="55">
        <v>306343.20844302129</v>
      </c>
      <c r="J32" s="55">
        <v>0</v>
      </c>
      <c r="K32" s="55">
        <v>0</v>
      </c>
      <c r="L32" s="54">
        <v>738102.03155697882</v>
      </c>
      <c r="M32" s="53">
        <v>31888005</v>
      </c>
      <c r="N32" s="53">
        <v>0</v>
      </c>
      <c r="O32" s="53">
        <v>73162648</v>
      </c>
      <c r="P32" s="53">
        <v>61460478</v>
      </c>
      <c r="Q32" s="53">
        <v>61460478</v>
      </c>
      <c r="R32" s="55">
        <v>73162648</v>
      </c>
      <c r="S32" s="56">
        <v>1.1904015455265415</v>
      </c>
      <c r="T32" s="57">
        <v>0.53509807397289633</v>
      </c>
      <c r="U32" s="57">
        <v>0</v>
      </c>
      <c r="V32" s="58">
        <v>0.53509807397289633</v>
      </c>
    </row>
    <row r="33" spans="1:22" x14ac:dyDescent="0.2">
      <c r="A33" s="49" t="s">
        <v>135</v>
      </c>
      <c r="B33" s="50" t="s">
        <v>136</v>
      </c>
      <c r="C33" s="50" t="s">
        <v>28</v>
      </c>
      <c r="D33" s="53">
        <v>22334752</v>
      </c>
      <c r="E33" s="53">
        <v>0</v>
      </c>
      <c r="F33" s="53">
        <v>0</v>
      </c>
      <c r="G33" s="54">
        <v>22334752</v>
      </c>
      <c r="H33" s="55">
        <v>1214059</v>
      </c>
      <c r="I33" s="55">
        <v>74257.477815937018</v>
      </c>
      <c r="J33" s="55">
        <v>0</v>
      </c>
      <c r="K33" s="55">
        <v>0</v>
      </c>
      <c r="L33" s="54">
        <v>1139801.522184063</v>
      </c>
      <c r="M33" s="53">
        <v>30171871</v>
      </c>
      <c r="N33" s="53">
        <v>0</v>
      </c>
      <c r="O33" s="53">
        <v>143287471</v>
      </c>
      <c r="P33" s="53">
        <v>102269603</v>
      </c>
      <c r="Q33" s="53">
        <v>102269603</v>
      </c>
      <c r="R33" s="55">
        <v>143287471</v>
      </c>
      <c r="S33" s="56">
        <v>1.4010758504655583</v>
      </c>
      <c r="T33" s="57">
        <v>0.16382837493296301</v>
      </c>
      <c r="U33" s="57">
        <v>7.6631948986836299E-2</v>
      </c>
      <c r="V33" s="58">
        <v>0.24046032391979932</v>
      </c>
    </row>
    <row r="34" spans="1:22" x14ac:dyDescent="0.2">
      <c r="A34" s="49" t="s">
        <v>138</v>
      </c>
      <c r="B34" s="50" t="s">
        <v>139</v>
      </c>
      <c r="C34" s="50" t="s">
        <v>34</v>
      </c>
      <c r="D34" s="53">
        <v>30715075</v>
      </c>
      <c r="E34" s="53">
        <v>0</v>
      </c>
      <c r="F34" s="53">
        <v>0</v>
      </c>
      <c r="G34" s="54">
        <v>30715075</v>
      </c>
      <c r="H34" s="55">
        <v>1221928.4100000001</v>
      </c>
      <c r="I34" s="55">
        <v>274575.68438093102</v>
      </c>
      <c r="J34" s="55">
        <v>0</v>
      </c>
      <c r="K34" s="55">
        <v>0</v>
      </c>
      <c r="L34" s="54">
        <v>947352.72561906907</v>
      </c>
      <c r="M34" s="53">
        <v>37186531</v>
      </c>
      <c r="N34" s="53">
        <v>0</v>
      </c>
      <c r="O34" s="53">
        <v>143287471</v>
      </c>
      <c r="P34" s="53">
        <v>102269603</v>
      </c>
      <c r="Q34" s="53">
        <v>102269603</v>
      </c>
      <c r="R34" s="55">
        <v>143287471</v>
      </c>
      <c r="S34" s="56">
        <v>1.4010758504655583</v>
      </c>
      <c r="T34" s="57">
        <v>0.22097136270636719</v>
      </c>
      <c r="U34" s="57">
        <v>6.3278391723100749E-2</v>
      </c>
      <c r="V34" s="58">
        <v>0.28424975442946793</v>
      </c>
    </row>
    <row r="35" spans="1:22" x14ac:dyDescent="0.2">
      <c r="A35" s="49" t="s">
        <v>140</v>
      </c>
      <c r="B35" s="50" t="s">
        <v>141</v>
      </c>
      <c r="C35" s="50" t="s">
        <v>34</v>
      </c>
      <c r="D35" s="53">
        <v>0</v>
      </c>
      <c r="E35" s="53">
        <v>887505</v>
      </c>
      <c r="F35" s="53">
        <v>0</v>
      </c>
      <c r="G35" s="54">
        <v>887505</v>
      </c>
      <c r="H35" s="55">
        <v>10867612.49</v>
      </c>
      <c r="I35" s="55">
        <v>561758.06485552364</v>
      </c>
      <c r="J35" s="55">
        <v>0</v>
      </c>
      <c r="K35" s="55">
        <v>0</v>
      </c>
      <c r="L35" s="54">
        <v>10305854.425144477</v>
      </c>
      <c r="M35" s="53">
        <v>4460010</v>
      </c>
      <c r="N35" s="53">
        <v>0</v>
      </c>
      <c r="O35" s="53">
        <v>21749825</v>
      </c>
      <c r="P35" s="53">
        <v>68774650</v>
      </c>
      <c r="Q35" s="53">
        <v>78075686</v>
      </c>
      <c r="R35" s="55">
        <v>19158801.908397578</v>
      </c>
      <c r="S35" s="56">
        <v>0.27857360100556788</v>
      </c>
      <c r="T35" s="57">
        <v>0.58424109600706642</v>
      </c>
      <c r="U35" s="57">
        <v>5.1945084417005391E-2</v>
      </c>
      <c r="V35" s="58">
        <v>0.63618618042407182</v>
      </c>
    </row>
    <row r="36" spans="1:22" x14ac:dyDescent="0.2">
      <c r="A36" s="49" t="s">
        <v>142</v>
      </c>
      <c r="B36" s="50" t="s">
        <v>143</v>
      </c>
      <c r="C36" s="50" t="s">
        <v>34</v>
      </c>
      <c r="D36" s="53">
        <v>0</v>
      </c>
      <c r="E36" s="53">
        <v>3389132</v>
      </c>
      <c r="F36" s="53">
        <v>0</v>
      </c>
      <c r="G36" s="54">
        <v>3389132</v>
      </c>
      <c r="H36" s="55">
        <v>5963591.1199999899</v>
      </c>
      <c r="I36" s="55">
        <v>666192.5471232034</v>
      </c>
      <c r="J36" s="55">
        <v>0</v>
      </c>
      <c r="K36" s="55">
        <v>0</v>
      </c>
      <c r="L36" s="54">
        <v>5297398.5728767868</v>
      </c>
      <c r="M36" s="53">
        <v>607295</v>
      </c>
      <c r="N36" s="53">
        <v>9685</v>
      </c>
      <c r="O36" s="53">
        <v>22179625</v>
      </c>
      <c r="P36" s="53">
        <v>49996019</v>
      </c>
      <c r="Q36" s="53">
        <v>53302777</v>
      </c>
      <c r="R36" s="55">
        <v>20803661.935153492</v>
      </c>
      <c r="S36" s="56">
        <v>0.41610636909217696</v>
      </c>
      <c r="T36" s="57">
        <v>0.41754815089542052</v>
      </c>
      <c r="U36" s="57">
        <v>0</v>
      </c>
      <c r="V36" s="58">
        <v>0.41754815089542052</v>
      </c>
    </row>
    <row r="37" spans="1:22" x14ac:dyDescent="0.2">
      <c r="A37" s="49" t="s">
        <v>146</v>
      </c>
      <c r="B37" s="50" t="s">
        <v>147</v>
      </c>
      <c r="C37" s="50" t="s">
        <v>34</v>
      </c>
      <c r="D37" s="53">
        <v>20045023</v>
      </c>
      <c r="E37" s="53">
        <v>0</v>
      </c>
      <c r="F37" s="53">
        <v>0</v>
      </c>
      <c r="G37" s="54">
        <v>20045023</v>
      </c>
      <c r="H37" s="55">
        <v>391422.28</v>
      </c>
      <c r="I37" s="55">
        <v>1348.2075887684855</v>
      </c>
      <c r="J37" s="55">
        <v>0</v>
      </c>
      <c r="K37" s="55">
        <v>0</v>
      </c>
      <c r="L37" s="54">
        <v>390074.07241123152</v>
      </c>
      <c r="M37" s="53">
        <v>18476263</v>
      </c>
      <c r="N37" s="53">
        <v>0</v>
      </c>
      <c r="O37" s="53">
        <v>18313821</v>
      </c>
      <c r="P37" s="53">
        <v>24518310</v>
      </c>
      <c r="Q37" s="53">
        <v>24518310</v>
      </c>
      <c r="R37" s="55">
        <v>18313821</v>
      </c>
      <c r="S37" s="56">
        <v>0.74694467114576824</v>
      </c>
      <c r="T37" s="57">
        <v>1.1158292457052645</v>
      </c>
      <c r="U37" s="57">
        <v>0</v>
      </c>
      <c r="V37" s="58">
        <v>1</v>
      </c>
    </row>
    <row r="38" spans="1:22" x14ac:dyDescent="0.2">
      <c r="A38" s="49" t="s">
        <v>148</v>
      </c>
      <c r="B38" s="50" t="s">
        <v>149</v>
      </c>
      <c r="C38" s="50" t="s">
        <v>34</v>
      </c>
      <c r="D38" s="53">
        <v>0</v>
      </c>
      <c r="E38" s="53">
        <v>1182907</v>
      </c>
      <c r="F38" s="53">
        <v>0</v>
      </c>
      <c r="G38" s="54">
        <v>1182907</v>
      </c>
      <c r="H38" s="55">
        <v>12675723.5</v>
      </c>
      <c r="I38" s="55">
        <v>-152769.72583968155</v>
      </c>
      <c r="J38" s="55">
        <v>0</v>
      </c>
      <c r="K38" s="55">
        <v>0</v>
      </c>
      <c r="L38" s="54">
        <v>12828493.225839682</v>
      </c>
      <c r="M38" s="53">
        <v>15623466.310000001</v>
      </c>
      <c r="N38" s="53">
        <v>18629.02</v>
      </c>
      <c r="O38" s="53">
        <v>45438072</v>
      </c>
      <c r="P38" s="53">
        <v>210529696</v>
      </c>
      <c r="Q38" s="53">
        <v>239442592</v>
      </c>
      <c r="R38" s="55">
        <v>39951386.280458041</v>
      </c>
      <c r="S38" s="56">
        <v>0.18976603794867039</v>
      </c>
      <c r="T38" s="57">
        <v>0.35071124009264398</v>
      </c>
      <c r="U38" s="57">
        <v>6.8591555416486233E-2</v>
      </c>
      <c r="V38" s="58">
        <v>0.41930279550913019</v>
      </c>
    </row>
    <row r="39" spans="1:22" x14ac:dyDescent="0.2">
      <c r="A39" s="49" t="s">
        <v>150</v>
      </c>
      <c r="B39" s="50" t="s">
        <v>151</v>
      </c>
      <c r="C39" s="50" t="s">
        <v>28</v>
      </c>
      <c r="D39" s="53">
        <v>0</v>
      </c>
      <c r="E39" s="53">
        <v>0</v>
      </c>
      <c r="F39" s="53">
        <v>0</v>
      </c>
      <c r="G39" s="54">
        <v>0</v>
      </c>
      <c r="H39" s="55">
        <v>-159545.39000000001</v>
      </c>
      <c r="I39" s="55">
        <v>-220427.88955124913</v>
      </c>
      <c r="J39" s="55">
        <v>0</v>
      </c>
      <c r="K39" s="55">
        <v>28063.900866679061</v>
      </c>
      <c r="L39" s="54">
        <v>32818.598684570054</v>
      </c>
      <c r="M39" s="53">
        <v>0</v>
      </c>
      <c r="N39" s="53">
        <v>0</v>
      </c>
      <c r="O39" s="53">
        <v>12648825</v>
      </c>
      <c r="P39" s="53">
        <v>2760445</v>
      </c>
      <c r="Q39" s="53">
        <v>41328040</v>
      </c>
      <c r="R39" s="55">
        <v>844859.46411020216</v>
      </c>
      <c r="S39" s="56">
        <v>0.30605915499501063</v>
      </c>
      <c r="T39" s="57">
        <v>3.8845038824456189E-2</v>
      </c>
      <c r="U39" s="57">
        <v>0</v>
      </c>
      <c r="V39" s="58">
        <v>3.8845038824456189E-2</v>
      </c>
    </row>
    <row r="40" spans="1:22" x14ac:dyDescent="0.2">
      <c r="A40" s="49" t="s">
        <v>153</v>
      </c>
      <c r="B40" s="50" t="s">
        <v>154</v>
      </c>
      <c r="C40" s="50" t="s">
        <v>28</v>
      </c>
      <c r="D40" s="53">
        <v>0</v>
      </c>
      <c r="E40" s="53">
        <v>0</v>
      </c>
      <c r="F40" s="53">
        <v>0</v>
      </c>
      <c r="G40" s="54">
        <v>0</v>
      </c>
      <c r="H40" s="55">
        <v>-166.44</v>
      </c>
      <c r="I40" s="55">
        <v>-166.43666596297135</v>
      </c>
      <c r="J40" s="55">
        <v>0</v>
      </c>
      <c r="K40" s="55">
        <v>0</v>
      </c>
      <c r="L40" s="54">
        <v>-3.3340370286509824E-3</v>
      </c>
      <c r="M40" s="53">
        <v>70471</v>
      </c>
      <c r="N40" s="53">
        <v>221456</v>
      </c>
      <c r="O40" s="53">
        <v>4833280</v>
      </c>
      <c r="P40" s="53">
        <v>723303</v>
      </c>
      <c r="Q40" s="53">
        <v>3098190</v>
      </c>
      <c r="R40" s="55">
        <v>1128376.8664413739</v>
      </c>
      <c r="S40" s="56">
        <v>1.5600334388788295</v>
      </c>
      <c r="T40" s="57">
        <v>-2.9547194096292704E-9</v>
      </c>
      <c r="U40" s="57">
        <v>9.7429431372467692E-2</v>
      </c>
      <c r="V40" s="58">
        <v>9.7429428417748279E-2</v>
      </c>
    </row>
    <row r="41" spans="1:22" x14ac:dyDescent="0.2">
      <c r="A41" s="49" t="s">
        <v>156</v>
      </c>
      <c r="B41" s="50" t="s">
        <v>157</v>
      </c>
      <c r="C41" s="50" t="s">
        <v>34</v>
      </c>
      <c r="D41" s="53">
        <v>481711</v>
      </c>
      <c r="E41" s="53">
        <v>0</v>
      </c>
      <c r="F41" s="53">
        <v>3577</v>
      </c>
      <c r="G41" s="54">
        <v>485288</v>
      </c>
      <c r="H41" s="55">
        <v>-20914.78</v>
      </c>
      <c r="I41" s="55">
        <v>-20530.06521074846</v>
      </c>
      <c r="J41" s="55">
        <v>0</v>
      </c>
      <c r="K41" s="55">
        <v>-3260.0053345212095</v>
      </c>
      <c r="L41" s="54">
        <v>2875.2905452696709</v>
      </c>
      <c r="M41" s="53">
        <v>113766</v>
      </c>
      <c r="N41" s="53">
        <v>968488</v>
      </c>
      <c r="O41" s="53">
        <v>6990371</v>
      </c>
      <c r="P41" s="53">
        <v>757959</v>
      </c>
      <c r="Q41" s="53">
        <v>7210437</v>
      </c>
      <c r="R41" s="55">
        <v>734825.72731569526</v>
      </c>
      <c r="S41" s="56">
        <v>0.96947951975726299</v>
      </c>
      <c r="T41" s="57">
        <v>0.66432525753898286</v>
      </c>
      <c r="U41" s="57">
        <v>0</v>
      </c>
      <c r="V41" s="58">
        <v>0.66432525753898286</v>
      </c>
    </row>
    <row r="42" spans="1:22" x14ac:dyDescent="0.2">
      <c r="A42" s="49" t="s">
        <v>159</v>
      </c>
      <c r="B42" s="50" t="s">
        <v>160</v>
      </c>
      <c r="C42" s="50" t="s">
        <v>28</v>
      </c>
      <c r="D42" s="53">
        <v>0</v>
      </c>
      <c r="E42" s="53">
        <v>0</v>
      </c>
      <c r="F42" s="53">
        <v>0</v>
      </c>
      <c r="G42" s="54">
        <v>0</v>
      </c>
      <c r="H42" s="55">
        <v>158736320.06999999</v>
      </c>
      <c r="I42" s="55">
        <v>39141084.941234171</v>
      </c>
      <c r="J42" s="55">
        <v>0</v>
      </c>
      <c r="K42" s="55">
        <v>0</v>
      </c>
      <c r="L42" s="54">
        <v>119595235.12876582</v>
      </c>
      <c r="M42" s="53">
        <v>0</v>
      </c>
      <c r="N42" s="53">
        <v>0</v>
      </c>
      <c r="O42" s="53">
        <v>1117072893</v>
      </c>
      <c r="P42" s="53">
        <v>1911075898</v>
      </c>
      <c r="Q42" s="53">
        <v>4262376103</v>
      </c>
      <c r="R42" s="55">
        <v>500850002.56520838</v>
      </c>
      <c r="S42" s="56">
        <v>0.26207750466078472</v>
      </c>
      <c r="T42" s="57">
        <v>0.23878453532241936</v>
      </c>
      <c r="U42" s="57">
        <v>0</v>
      </c>
      <c r="V42" s="58">
        <v>0.23878453532241936</v>
      </c>
    </row>
    <row r="43" spans="1:22" x14ac:dyDescent="0.2">
      <c r="A43" s="49" t="s">
        <v>163</v>
      </c>
      <c r="B43" s="50" t="s">
        <v>164</v>
      </c>
      <c r="C43" s="50" t="s">
        <v>28</v>
      </c>
      <c r="D43" s="53">
        <v>0</v>
      </c>
      <c r="E43" s="53">
        <v>0</v>
      </c>
      <c r="F43" s="53">
        <v>0</v>
      </c>
      <c r="G43" s="54">
        <v>0</v>
      </c>
      <c r="H43" s="55">
        <v>5460859.540000001</v>
      </c>
      <c r="I43" s="55">
        <v>2345044.2405837895</v>
      </c>
      <c r="J43" s="55">
        <v>0</v>
      </c>
      <c r="K43" s="55">
        <v>0</v>
      </c>
      <c r="L43" s="54">
        <v>3115815.2994162114</v>
      </c>
      <c r="M43" s="53">
        <v>0</v>
      </c>
      <c r="N43" s="53">
        <v>0</v>
      </c>
      <c r="O43" s="53">
        <v>101044448</v>
      </c>
      <c r="P43" s="53">
        <v>795827774</v>
      </c>
      <c r="Q43" s="53">
        <v>1209424042</v>
      </c>
      <c r="R43" s="55">
        <v>66489482.046280295</v>
      </c>
      <c r="S43" s="56">
        <v>8.3547576772911539E-2</v>
      </c>
      <c r="T43" s="57">
        <v>4.6861777284525008E-2</v>
      </c>
      <c r="U43" s="57">
        <v>0</v>
      </c>
      <c r="V43" s="58">
        <v>4.6861777284525008E-2</v>
      </c>
    </row>
    <row r="44" spans="1:22" x14ac:dyDescent="0.2">
      <c r="A44" s="49" t="s">
        <v>165</v>
      </c>
      <c r="B44" s="50" t="s">
        <v>166</v>
      </c>
      <c r="C44" s="50" t="s">
        <v>28</v>
      </c>
      <c r="D44" s="53">
        <v>0</v>
      </c>
      <c r="E44" s="53">
        <v>5213396.41</v>
      </c>
      <c r="F44" s="53">
        <v>1796032</v>
      </c>
      <c r="G44" s="54">
        <v>7009428.4100000001</v>
      </c>
      <c r="H44" s="55">
        <v>41019810.299999997</v>
      </c>
      <c r="I44" s="55">
        <v>8000328.2675997848</v>
      </c>
      <c r="J44" s="55">
        <v>0</v>
      </c>
      <c r="K44" s="55">
        <v>0</v>
      </c>
      <c r="L44" s="54">
        <v>33019482.032400213</v>
      </c>
      <c r="M44" s="53">
        <v>95232316.800000027</v>
      </c>
      <c r="N44" s="53">
        <v>62814029.129999697</v>
      </c>
      <c r="O44" s="53">
        <v>699415253</v>
      </c>
      <c r="P44" s="53">
        <v>2667287827</v>
      </c>
      <c r="Q44" s="53">
        <v>5576554646</v>
      </c>
      <c r="R44" s="55">
        <v>334533042.13259304</v>
      </c>
      <c r="S44" s="56">
        <v>0.12542067591889963</v>
      </c>
      <c r="T44" s="57">
        <v>0.11965607399263914</v>
      </c>
      <c r="U44" s="57">
        <v>3.3075878612330967E-2</v>
      </c>
      <c r="V44" s="58">
        <v>0.15273195260497011</v>
      </c>
    </row>
    <row r="45" spans="1:22" x14ac:dyDescent="0.2">
      <c r="A45" s="49" t="s">
        <v>168</v>
      </c>
      <c r="B45" s="50" t="s">
        <v>169</v>
      </c>
      <c r="C45" s="50" t="s">
        <v>34</v>
      </c>
      <c r="D45" s="53">
        <v>0</v>
      </c>
      <c r="E45" s="53">
        <v>13343412</v>
      </c>
      <c r="F45" s="53">
        <v>8440259</v>
      </c>
      <c r="G45" s="54">
        <v>21783671</v>
      </c>
      <c r="H45" s="55">
        <v>85642300.390000105</v>
      </c>
      <c r="I45" s="55">
        <v>30097065.248584431</v>
      </c>
      <c r="J45" s="55">
        <v>0</v>
      </c>
      <c r="K45" s="55">
        <v>0</v>
      </c>
      <c r="L45" s="54">
        <v>55545235.141415671</v>
      </c>
      <c r="M45" s="53">
        <v>181101837.23999989</v>
      </c>
      <c r="N45" s="53">
        <v>24925319.359999962</v>
      </c>
      <c r="O45" s="53">
        <v>420209720</v>
      </c>
      <c r="P45" s="53">
        <v>3354192216</v>
      </c>
      <c r="Q45" s="53">
        <v>5134386046</v>
      </c>
      <c r="R45" s="55">
        <v>274514646.79201484</v>
      </c>
      <c r="S45" s="56">
        <v>8.1842252654018691E-2</v>
      </c>
      <c r="T45" s="57">
        <v>0.28169318848769359</v>
      </c>
      <c r="U45" s="57">
        <v>4.7498221920624688E-2</v>
      </c>
      <c r="V45" s="58">
        <v>0.32919141040831829</v>
      </c>
    </row>
    <row r="46" spans="1:22" x14ac:dyDescent="0.2">
      <c r="A46" s="49" t="s">
        <v>172</v>
      </c>
      <c r="B46" s="50" t="s">
        <v>173</v>
      </c>
      <c r="C46" s="50" t="s">
        <v>28</v>
      </c>
      <c r="D46" s="53">
        <v>0</v>
      </c>
      <c r="E46" s="53">
        <v>13049411.489999998</v>
      </c>
      <c r="F46" s="53">
        <v>3392257.34</v>
      </c>
      <c r="G46" s="54">
        <v>16441668.829999998</v>
      </c>
      <c r="H46" s="55">
        <v>84153158.989999995</v>
      </c>
      <c r="I46" s="55">
        <v>35863884.276288569</v>
      </c>
      <c r="J46" s="55">
        <v>0</v>
      </c>
      <c r="K46" s="55">
        <v>0</v>
      </c>
      <c r="L46" s="54">
        <v>48289274.713711426</v>
      </c>
      <c r="M46" s="53">
        <v>43367745.369999893</v>
      </c>
      <c r="N46" s="53">
        <v>14508208.200000005</v>
      </c>
      <c r="O46" s="53">
        <v>466754136</v>
      </c>
      <c r="P46" s="53">
        <v>4409733655</v>
      </c>
      <c r="Q46" s="53">
        <v>7097094778</v>
      </c>
      <c r="R46" s="55">
        <v>290014644.937527</v>
      </c>
      <c r="S46" s="56">
        <v>6.5766930074947355E-2</v>
      </c>
      <c r="T46" s="57">
        <v>0.22319887865543939</v>
      </c>
      <c r="U46" s="57">
        <v>6.1060550696683501E-3</v>
      </c>
      <c r="V46" s="58">
        <v>0.22930493372510774</v>
      </c>
    </row>
    <row r="47" spans="1:22" x14ac:dyDescent="0.2">
      <c r="A47" s="49" t="s">
        <v>176</v>
      </c>
      <c r="B47" s="50" t="s">
        <v>177</v>
      </c>
      <c r="C47" s="50" t="s">
        <v>28</v>
      </c>
      <c r="D47" s="53">
        <v>0</v>
      </c>
      <c r="E47" s="53">
        <v>0</v>
      </c>
      <c r="F47" s="53">
        <v>0</v>
      </c>
      <c r="G47" s="54">
        <v>0</v>
      </c>
      <c r="H47" s="55">
        <v>10918.21</v>
      </c>
      <c r="I47" s="55">
        <v>-20574.228575730165</v>
      </c>
      <c r="J47" s="55">
        <v>0</v>
      </c>
      <c r="K47" s="55">
        <v>-5860.6198482386608</v>
      </c>
      <c r="L47" s="54">
        <v>37353.058423968825</v>
      </c>
      <c r="M47" s="53">
        <v>0</v>
      </c>
      <c r="N47" s="53">
        <v>0</v>
      </c>
      <c r="O47" s="53">
        <v>13812794</v>
      </c>
      <c r="P47" s="53">
        <v>8921323</v>
      </c>
      <c r="Q47" s="53">
        <v>21235706</v>
      </c>
      <c r="R47" s="55">
        <v>5802886.7420966364</v>
      </c>
      <c r="S47" s="56">
        <v>0.65045136714550478</v>
      </c>
      <c r="T47" s="57">
        <v>6.4369787114736659E-3</v>
      </c>
      <c r="U47" s="57">
        <v>0</v>
      </c>
      <c r="V47" s="58">
        <v>6.4369787114736659E-3</v>
      </c>
    </row>
    <row r="48" spans="1:22" x14ac:dyDescent="0.2">
      <c r="A48" s="49" t="s">
        <v>179</v>
      </c>
      <c r="B48" s="50" t="s">
        <v>180</v>
      </c>
      <c r="C48" s="50" t="s">
        <v>28</v>
      </c>
      <c r="D48" s="53">
        <v>0</v>
      </c>
      <c r="E48" s="53">
        <v>0</v>
      </c>
      <c r="F48" s="53">
        <v>826128</v>
      </c>
      <c r="G48" s="54">
        <v>826128</v>
      </c>
      <c r="H48" s="55">
        <v>16746271.419999998</v>
      </c>
      <c r="I48" s="55">
        <v>9133411.9932821225</v>
      </c>
      <c r="J48" s="55">
        <v>0</v>
      </c>
      <c r="K48" s="55">
        <v>0</v>
      </c>
      <c r="L48" s="54">
        <v>7612859.4267178755</v>
      </c>
      <c r="M48" s="53">
        <v>55250007.250000015</v>
      </c>
      <c r="N48" s="53">
        <v>51893963.840000339</v>
      </c>
      <c r="O48" s="53">
        <v>153027112</v>
      </c>
      <c r="P48" s="53">
        <v>930990785</v>
      </c>
      <c r="Q48" s="53">
        <v>1878801204</v>
      </c>
      <c r="R48" s="55">
        <v>75828581.982941359</v>
      </c>
      <c r="S48" s="56">
        <v>8.1449336776132919E-2</v>
      </c>
      <c r="T48" s="57">
        <v>0.11129032359613869</v>
      </c>
      <c r="U48" s="57">
        <v>5.845802141854714E-2</v>
      </c>
      <c r="V48" s="58">
        <v>0.16974834501468583</v>
      </c>
    </row>
    <row r="49" spans="1:22" x14ac:dyDescent="0.2">
      <c r="A49" s="49" t="s">
        <v>182</v>
      </c>
      <c r="B49" s="50" t="s">
        <v>183</v>
      </c>
      <c r="C49" s="50" t="s">
        <v>34</v>
      </c>
      <c r="D49" s="53">
        <v>0</v>
      </c>
      <c r="E49" s="53">
        <v>395355</v>
      </c>
      <c r="F49" s="53">
        <v>860614</v>
      </c>
      <c r="G49" s="54">
        <v>1255969</v>
      </c>
      <c r="H49" s="55">
        <v>13802166.789999999</v>
      </c>
      <c r="I49" s="55">
        <v>4711814.2058533514</v>
      </c>
      <c r="J49" s="55">
        <v>0</v>
      </c>
      <c r="K49" s="55">
        <v>0</v>
      </c>
      <c r="L49" s="54">
        <v>9090352.5841466486</v>
      </c>
      <c r="M49" s="53">
        <v>22472946.400000032</v>
      </c>
      <c r="N49" s="53">
        <v>32401070.080000062</v>
      </c>
      <c r="O49" s="53">
        <v>116065798</v>
      </c>
      <c r="P49" s="53">
        <v>289106120</v>
      </c>
      <c r="Q49" s="53">
        <v>674721476</v>
      </c>
      <c r="R49" s="55">
        <v>49732124.614459075</v>
      </c>
      <c r="S49" s="56">
        <v>0.17202031079265662</v>
      </c>
      <c r="T49" s="57">
        <v>0.20804101301432368</v>
      </c>
      <c r="U49" s="57">
        <v>7.338819876936549E-2</v>
      </c>
      <c r="V49" s="58">
        <v>0.28142921178368918</v>
      </c>
    </row>
    <row r="50" spans="1:22" x14ac:dyDescent="0.2">
      <c r="A50" s="49" t="s">
        <v>185</v>
      </c>
      <c r="B50" s="50" t="s">
        <v>186</v>
      </c>
      <c r="C50" s="50" t="s">
        <v>34</v>
      </c>
      <c r="D50" s="53">
        <v>6111411.971187829</v>
      </c>
      <c r="E50" s="53">
        <v>0</v>
      </c>
      <c r="F50" s="53">
        <v>71168.408053895007</v>
      </c>
      <c r="G50" s="54">
        <v>6182580.3792417245</v>
      </c>
      <c r="H50" s="55">
        <v>1901510.1400000001</v>
      </c>
      <c r="I50" s="55">
        <v>-640224.71012670815</v>
      </c>
      <c r="J50" s="55">
        <v>0</v>
      </c>
      <c r="K50" s="55">
        <v>461094.05164113443</v>
      </c>
      <c r="L50" s="54">
        <v>2080640.7984855738</v>
      </c>
      <c r="M50" s="53">
        <v>944984.12518375402</v>
      </c>
      <c r="N50" s="53">
        <v>1697060.0193208752</v>
      </c>
      <c r="O50" s="53">
        <v>34633772</v>
      </c>
      <c r="P50" s="53">
        <v>15522610</v>
      </c>
      <c r="Q50" s="53">
        <v>43399058</v>
      </c>
      <c r="R50" s="55">
        <v>12387516.235604007</v>
      </c>
      <c r="S50" s="56">
        <v>0.79803050103069051</v>
      </c>
      <c r="T50" s="57">
        <v>0.66706037114827565</v>
      </c>
      <c r="U50" s="57">
        <v>0</v>
      </c>
      <c r="V50" s="58">
        <v>0.66706037114827565</v>
      </c>
    </row>
    <row r="51" spans="1:22" x14ac:dyDescent="0.2">
      <c r="A51" s="49" t="s">
        <v>189</v>
      </c>
      <c r="B51" s="50" t="s">
        <v>187</v>
      </c>
      <c r="C51" s="50" t="s">
        <v>34</v>
      </c>
      <c r="D51" s="53">
        <v>2129921</v>
      </c>
      <c r="E51" s="53">
        <v>0</v>
      </c>
      <c r="F51" s="53">
        <v>29456</v>
      </c>
      <c r="G51" s="54">
        <v>2159377</v>
      </c>
      <c r="H51" s="55">
        <v>1374744.73</v>
      </c>
      <c r="I51" s="55">
        <v>-748020.9621738717</v>
      </c>
      <c r="J51" s="55">
        <v>0</v>
      </c>
      <c r="K51" s="55">
        <v>-223366.60681796438</v>
      </c>
      <c r="L51" s="54">
        <v>2346132.2989918361</v>
      </c>
      <c r="M51" s="53">
        <v>1150266</v>
      </c>
      <c r="N51" s="53">
        <v>3966679</v>
      </c>
      <c r="O51" s="53">
        <v>30084033</v>
      </c>
      <c r="P51" s="53">
        <v>18882789</v>
      </c>
      <c r="Q51" s="53">
        <v>83999844</v>
      </c>
      <c r="R51" s="55">
        <v>6762755.9809282143</v>
      </c>
      <c r="S51" s="56">
        <v>0.35814391512441379</v>
      </c>
      <c r="T51" s="57">
        <v>0.666223845973138</v>
      </c>
      <c r="U51" s="57">
        <v>0</v>
      </c>
      <c r="V51" s="58">
        <v>0.666223845973138</v>
      </c>
    </row>
    <row r="52" spans="1:22" x14ac:dyDescent="0.2">
      <c r="A52" s="49" t="s">
        <v>192</v>
      </c>
      <c r="B52" s="50" t="s">
        <v>193</v>
      </c>
      <c r="C52" s="50" t="s">
        <v>28</v>
      </c>
      <c r="D52" s="53">
        <v>0</v>
      </c>
      <c r="E52" s="53">
        <v>0</v>
      </c>
      <c r="F52" s="53">
        <v>0</v>
      </c>
      <c r="G52" s="54">
        <v>0</v>
      </c>
      <c r="H52" s="55">
        <v>85257.74</v>
      </c>
      <c r="I52" s="55">
        <v>16121.261353410591</v>
      </c>
      <c r="J52" s="55">
        <v>0</v>
      </c>
      <c r="K52" s="55">
        <v>6854.9070807603057</v>
      </c>
      <c r="L52" s="54">
        <v>62281.571565829108</v>
      </c>
      <c r="M52" s="53">
        <v>0</v>
      </c>
      <c r="N52" s="53">
        <v>0</v>
      </c>
      <c r="O52" s="53">
        <v>9103372</v>
      </c>
      <c r="P52" s="53">
        <v>1954989</v>
      </c>
      <c r="Q52" s="53">
        <v>17829915</v>
      </c>
      <c r="R52" s="55">
        <v>998153.50341872068</v>
      </c>
      <c r="S52" s="56">
        <v>0.51056732463390875</v>
      </c>
      <c r="T52" s="57">
        <v>6.2396787019743882E-2</v>
      </c>
      <c r="U52" s="57">
        <v>0</v>
      </c>
      <c r="V52" s="58">
        <v>6.2396787019743882E-2</v>
      </c>
    </row>
    <row r="53" spans="1:22" x14ac:dyDescent="0.2">
      <c r="A53" s="49" t="s">
        <v>195</v>
      </c>
      <c r="B53" s="50" t="s">
        <v>196</v>
      </c>
      <c r="C53" s="50" t="s">
        <v>28</v>
      </c>
      <c r="D53" s="53">
        <v>0</v>
      </c>
      <c r="E53" s="53">
        <v>94373</v>
      </c>
      <c r="F53" s="53">
        <v>59874</v>
      </c>
      <c r="G53" s="54">
        <v>154247</v>
      </c>
      <c r="H53" s="55">
        <v>1176096.71</v>
      </c>
      <c r="I53" s="55">
        <v>790930.42051498382</v>
      </c>
      <c r="J53" s="55">
        <v>0</v>
      </c>
      <c r="K53" s="55">
        <v>0</v>
      </c>
      <c r="L53" s="54">
        <v>385166.28948501614</v>
      </c>
      <c r="M53" s="53">
        <v>1994439</v>
      </c>
      <c r="N53" s="53">
        <v>11315651</v>
      </c>
      <c r="O53" s="53">
        <v>34234014</v>
      </c>
      <c r="P53" s="53">
        <v>50123776</v>
      </c>
      <c r="Q53" s="53">
        <v>181684355</v>
      </c>
      <c r="R53" s="55">
        <v>9444610.9535235651</v>
      </c>
      <c r="S53" s="56">
        <v>0.18842576731496774</v>
      </c>
      <c r="T53" s="57">
        <v>5.7113341368897105E-2</v>
      </c>
      <c r="U53" s="57">
        <v>3.6712956342315473E-2</v>
      </c>
      <c r="V53" s="58">
        <v>9.3826297711212578E-2</v>
      </c>
    </row>
    <row r="54" spans="1:22" x14ac:dyDescent="0.2">
      <c r="A54" s="49" t="s">
        <v>199</v>
      </c>
      <c r="B54" s="50" t="s">
        <v>200</v>
      </c>
      <c r="C54" s="50" t="s">
        <v>28</v>
      </c>
      <c r="D54" s="53">
        <v>0</v>
      </c>
      <c r="E54" s="53">
        <v>0</v>
      </c>
      <c r="F54" s="53">
        <v>0</v>
      </c>
      <c r="G54" s="54">
        <v>0</v>
      </c>
      <c r="H54" s="55">
        <v>-45846.49</v>
      </c>
      <c r="I54" s="55">
        <v>-45846.486486486501</v>
      </c>
      <c r="J54" s="55">
        <v>0</v>
      </c>
      <c r="K54" s="55">
        <v>0</v>
      </c>
      <c r="L54" s="54">
        <v>-3.5135134967276827E-3</v>
      </c>
      <c r="M54" s="53">
        <v>0</v>
      </c>
      <c r="N54" s="53">
        <v>0</v>
      </c>
      <c r="O54" s="53">
        <v>4501900</v>
      </c>
      <c r="P54" s="53">
        <v>58272</v>
      </c>
      <c r="Q54" s="53">
        <v>3182724</v>
      </c>
      <c r="R54" s="55">
        <v>82424.588748505994</v>
      </c>
      <c r="S54" s="56">
        <v>1.4144801748439386</v>
      </c>
      <c r="T54" s="57">
        <v>-4.2627006698791293E-8</v>
      </c>
      <c r="U54" s="57">
        <v>0</v>
      </c>
      <c r="V54" s="58">
        <v>0</v>
      </c>
    </row>
    <row r="55" spans="1:22" x14ac:dyDescent="0.2">
      <c r="A55" s="49" t="s">
        <v>202</v>
      </c>
      <c r="B55" s="50" t="s">
        <v>203</v>
      </c>
      <c r="C55" s="50" t="s">
        <v>34</v>
      </c>
      <c r="D55" s="53">
        <v>0</v>
      </c>
      <c r="E55" s="53">
        <v>949964.72000000009</v>
      </c>
      <c r="F55" s="53">
        <v>2081269.6500000001</v>
      </c>
      <c r="G55" s="54">
        <v>3031234.37</v>
      </c>
      <c r="H55" s="55">
        <v>41155761.969999999</v>
      </c>
      <c r="I55" s="55">
        <v>22573391.364603266</v>
      </c>
      <c r="J55" s="55">
        <v>0</v>
      </c>
      <c r="K55" s="55">
        <v>0</v>
      </c>
      <c r="L55" s="54">
        <v>18582370.605396733</v>
      </c>
      <c r="M55" s="53">
        <v>93952744.150000095</v>
      </c>
      <c r="N55" s="53">
        <v>133139522.659999</v>
      </c>
      <c r="O55" s="53">
        <v>275469504</v>
      </c>
      <c r="P55" s="53">
        <v>943962512</v>
      </c>
      <c r="Q55" s="53">
        <v>2215671673</v>
      </c>
      <c r="R55" s="55">
        <v>117360748.04943992</v>
      </c>
      <c r="S55" s="56">
        <v>0.12432776361084975</v>
      </c>
      <c r="T55" s="57">
        <v>0.18416383104759768</v>
      </c>
      <c r="U55" s="57">
        <v>9.63189836716737E-2</v>
      </c>
      <c r="V55" s="58">
        <v>0.28048281471927139</v>
      </c>
    </row>
    <row r="56" spans="1:22" x14ac:dyDescent="0.2">
      <c r="A56" s="49" t="s">
        <v>205</v>
      </c>
      <c r="B56" s="50" t="s">
        <v>206</v>
      </c>
      <c r="C56" s="50" t="s">
        <v>28</v>
      </c>
      <c r="D56" s="53">
        <v>0</v>
      </c>
      <c r="E56" s="53">
        <v>0</v>
      </c>
      <c r="F56" s="53">
        <v>21525.03</v>
      </c>
      <c r="G56" s="54">
        <v>21525.03</v>
      </c>
      <c r="H56" s="55">
        <v>358360.37</v>
      </c>
      <c r="I56" s="55">
        <v>-135348.40156616163</v>
      </c>
      <c r="J56" s="55">
        <v>0</v>
      </c>
      <c r="K56" s="55">
        <v>92963.141081551119</v>
      </c>
      <c r="L56" s="54">
        <v>400745.63048461056</v>
      </c>
      <c r="M56" s="53">
        <v>2843830.75</v>
      </c>
      <c r="N56" s="53">
        <v>6190574.5099999951</v>
      </c>
      <c r="O56" s="53">
        <v>28799775</v>
      </c>
      <c r="P56" s="53">
        <v>44512724</v>
      </c>
      <c r="Q56" s="53">
        <v>204047670</v>
      </c>
      <c r="R56" s="55">
        <v>6282632.0723833796</v>
      </c>
      <c r="S56" s="56">
        <v>0.14114238599244969</v>
      </c>
      <c r="T56" s="57">
        <v>6.7212380992480752E-2</v>
      </c>
      <c r="U56" s="57">
        <v>6.3404471045178004E-2</v>
      </c>
      <c r="V56" s="58">
        <v>0.13061685203765877</v>
      </c>
    </row>
    <row r="57" spans="1:22" x14ac:dyDescent="0.2">
      <c r="A57" s="49" t="s">
        <v>209</v>
      </c>
      <c r="B57" s="50" t="s">
        <v>210</v>
      </c>
      <c r="C57" s="50" t="s">
        <v>28</v>
      </c>
      <c r="D57" s="53">
        <v>0</v>
      </c>
      <c r="E57" s="53">
        <v>0</v>
      </c>
      <c r="F57" s="53">
        <v>0</v>
      </c>
      <c r="G57" s="54">
        <v>0</v>
      </c>
      <c r="H57" s="55">
        <v>-16225.98</v>
      </c>
      <c r="I57" s="55">
        <v>-16225.980000000001</v>
      </c>
      <c r="J57" s="55">
        <v>0</v>
      </c>
      <c r="K57" s="55">
        <v>0</v>
      </c>
      <c r="L57" s="54">
        <v>1.8189894035458565E-12</v>
      </c>
      <c r="M57" s="53">
        <v>0</v>
      </c>
      <c r="N57" s="53">
        <v>0</v>
      </c>
      <c r="O57" s="53">
        <v>3627725</v>
      </c>
      <c r="P57" s="53">
        <v>248783</v>
      </c>
      <c r="Q57" s="53">
        <v>1078726</v>
      </c>
      <c r="R57" s="55">
        <v>836650.18612233317</v>
      </c>
      <c r="S57" s="56">
        <v>3.3629716906795606</v>
      </c>
      <c r="T57" s="57">
        <v>2.1741337463587054E-18</v>
      </c>
      <c r="U57" s="57">
        <v>0</v>
      </c>
      <c r="V57" s="58">
        <v>2.1741337463587054E-18</v>
      </c>
    </row>
    <row r="58" spans="1:22" x14ac:dyDescent="0.2">
      <c r="A58" s="49" t="s">
        <v>213</v>
      </c>
      <c r="B58" s="50" t="s">
        <v>206</v>
      </c>
      <c r="C58" s="50" t="s">
        <v>34</v>
      </c>
      <c r="D58" s="53">
        <v>0</v>
      </c>
      <c r="E58" s="53">
        <v>0</v>
      </c>
      <c r="F58" s="53">
        <v>21525.03</v>
      </c>
      <c r="G58" s="54">
        <v>21525.03</v>
      </c>
      <c r="H58" s="55">
        <v>437624.93000000005</v>
      </c>
      <c r="I58" s="55">
        <v>-72969.159691467576</v>
      </c>
      <c r="J58" s="55">
        <v>0</v>
      </c>
      <c r="K58" s="55">
        <v>60865.002158820731</v>
      </c>
      <c r="L58" s="54">
        <v>449729.0875326469</v>
      </c>
      <c r="M58" s="53">
        <v>2913841.8699999996</v>
      </c>
      <c r="N58" s="53">
        <v>5431617.3799999971</v>
      </c>
      <c r="O58" s="53">
        <v>13611699</v>
      </c>
      <c r="P58" s="53">
        <v>23114935</v>
      </c>
      <c r="Q58" s="53">
        <v>99055650</v>
      </c>
      <c r="R58" s="55">
        <v>3176331.0585975153</v>
      </c>
      <c r="S58" s="56">
        <v>0.13741466539263533</v>
      </c>
      <c r="T58" s="57">
        <v>0.14836429479133875</v>
      </c>
      <c r="U58" s="57">
        <v>0.12512762160049334</v>
      </c>
      <c r="V58" s="58">
        <v>0.27349191639183212</v>
      </c>
    </row>
    <row r="59" spans="1:22" x14ac:dyDescent="0.2">
      <c r="A59" s="49" t="s">
        <v>216</v>
      </c>
      <c r="B59" s="50" t="s">
        <v>217</v>
      </c>
      <c r="C59" s="50" t="s">
        <v>34</v>
      </c>
      <c r="D59" s="53">
        <v>0</v>
      </c>
      <c r="E59" s="53">
        <v>46909956</v>
      </c>
      <c r="F59" s="53">
        <v>25917701.290000007</v>
      </c>
      <c r="G59" s="54">
        <v>72827657.290000007</v>
      </c>
      <c r="H59" s="55">
        <v>219888030.63999999</v>
      </c>
      <c r="I59" s="55">
        <v>56014492.224618755</v>
      </c>
      <c r="J59" s="55">
        <v>0</v>
      </c>
      <c r="K59" s="55">
        <v>0</v>
      </c>
      <c r="L59" s="54">
        <v>163873538.41538122</v>
      </c>
      <c r="M59" s="53">
        <v>553042250.96999896</v>
      </c>
      <c r="N59" s="53">
        <v>113053623.82000074</v>
      </c>
      <c r="O59" s="53">
        <v>1466839962</v>
      </c>
      <c r="P59" s="53">
        <v>9488053880</v>
      </c>
      <c r="Q59" s="53">
        <v>13436741439</v>
      </c>
      <c r="R59" s="55">
        <v>1035776170.5823915</v>
      </c>
      <c r="S59" s="56">
        <v>0.10916634577357517</v>
      </c>
      <c r="T59" s="57">
        <v>0.22852543090684346</v>
      </c>
      <c r="U59" s="57">
        <v>5.0612549185903119E-2</v>
      </c>
      <c r="V59" s="58">
        <v>0.2791379800927466</v>
      </c>
    </row>
    <row r="60" spans="1:22" x14ac:dyDescent="0.2">
      <c r="A60" s="49" t="s">
        <v>219</v>
      </c>
      <c r="B60" s="50" t="s">
        <v>220</v>
      </c>
      <c r="C60" s="50" t="s">
        <v>28</v>
      </c>
      <c r="D60" s="53">
        <v>0</v>
      </c>
      <c r="E60" s="53">
        <v>12275579.16</v>
      </c>
      <c r="F60" s="53">
        <v>15541782.889999999</v>
      </c>
      <c r="G60" s="54">
        <v>27817362.049999997</v>
      </c>
      <c r="H60" s="55">
        <v>67951373.260000005</v>
      </c>
      <c r="I60" s="55">
        <v>21916889.35786346</v>
      </c>
      <c r="J60" s="55">
        <v>0</v>
      </c>
      <c r="K60" s="55">
        <v>0</v>
      </c>
      <c r="L60" s="54">
        <v>46034483.902136549</v>
      </c>
      <c r="M60" s="53">
        <v>129163837.02999999</v>
      </c>
      <c r="N60" s="53">
        <v>91216070.340000033</v>
      </c>
      <c r="O60" s="53">
        <v>602706375</v>
      </c>
      <c r="P60" s="53">
        <v>3582140791</v>
      </c>
      <c r="Q60" s="53">
        <v>5801227257</v>
      </c>
      <c r="R60" s="55">
        <v>372159026.91592187</v>
      </c>
      <c r="S60" s="56">
        <v>0.10389290891384226</v>
      </c>
      <c r="T60" s="57">
        <v>0.1984416354592983</v>
      </c>
      <c r="U60" s="57">
        <v>2.8292152903266494E-2</v>
      </c>
      <c r="V60" s="58">
        <v>0.2267337883625648</v>
      </c>
    </row>
    <row r="61" spans="1:22" x14ac:dyDescent="0.2">
      <c r="A61" s="49" t="s">
        <v>221</v>
      </c>
      <c r="B61" s="50" t="s">
        <v>222</v>
      </c>
      <c r="C61" s="50" t="s">
        <v>34</v>
      </c>
      <c r="D61" s="53">
        <v>0</v>
      </c>
      <c r="E61" s="53">
        <v>0</v>
      </c>
      <c r="F61" s="53">
        <v>2393967.39</v>
      </c>
      <c r="G61" s="54">
        <v>2393967.39</v>
      </c>
      <c r="H61" s="55">
        <v>12378478.989999998</v>
      </c>
      <c r="I61" s="55">
        <v>-1558296.8189267896</v>
      </c>
      <c r="J61" s="55">
        <v>0</v>
      </c>
      <c r="K61" s="55">
        <v>586264.48069600598</v>
      </c>
      <c r="L61" s="54">
        <v>13350511.328230781</v>
      </c>
      <c r="M61" s="53">
        <v>25634645</v>
      </c>
      <c r="N61" s="53">
        <v>20891620</v>
      </c>
      <c r="O61" s="53">
        <v>91834469</v>
      </c>
      <c r="P61" s="53">
        <v>610564564</v>
      </c>
      <c r="Q61" s="53">
        <v>1148688205</v>
      </c>
      <c r="R61" s="55">
        <v>48812960.976783529</v>
      </c>
      <c r="S61" s="56">
        <v>7.9947255138743248E-2</v>
      </c>
      <c r="T61" s="57">
        <v>0.32254709411541715</v>
      </c>
      <c r="U61" s="57">
        <v>3.8064242473790207E-2</v>
      </c>
      <c r="V61" s="58">
        <v>0.36061133658920735</v>
      </c>
    </row>
    <row r="62" spans="1:22" x14ac:dyDescent="0.2">
      <c r="A62" s="49" t="s">
        <v>224</v>
      </c>
      <c r="B62" s="50" t="s">
        <v>225</v>
      </c>
      <c r="C62" s="50" t="s">
        <v>28</v>
      </c>
      <c r="D62" s="53">
        <v>0</v>
      </c>
      <c r="E62" s="53">
        <v>0</v>
      </c>
      <c r="F62" s="53">
        <v>0</v>
      </c>
      <c r="G62" s="54">
        <v>0</v>
      </c>
      <c r="H62" s="55">
        <v>-353.08999999999924</v>
      </c>
      <c r="I62" s="55">
        <v>-13579.19890175253</v>
      </c>
      <c r="J62" s="55">
        <v>0</v>
      </c>
      <c r="K62" s="55">
        <v>-6222.4746766807157</v>
      </c>
      <c r="L62" s="54">
        <v>19448.583578433245</v>
      </c>
      <c r="M62" s="53">
        <v>0</v>
      </c>
      <c r="N62" s="53">
        <v>0</v>
      </c>
      <c r="O62" s="53">
        <v>14223462</v>
      </c>
      <c r="P62" s="53">
        <v>2202008</v>
      </c>
      <c r="Q62" s="53">
        <v>8342182</v>
      </c>
      <c r="R62" s="55">
        <v>3754434.6445205826</v>
      </c>
      <c r="S62" s="56">
        <v>1.7050049974934618</v>
      </c>
      <c r="T62" s="57">
        <v>5.1801630391455928E-3</v>
      </c>
      <c r="U62" s="57">
        <v>0</v>
      </c>
      <c r="V62" s="58">
        <v>5.1801630391455928E-3</v>
      </c>
    </row>
    <row r="63" spans="1:22" x14ac:dyDescent="0.2">
      <c r="A63" s="49" t="s">
        <v>227</v>
      </c>
      <c r="B63" s="50" t="s">
        <v>228</v>
      </c>
      <c r="C63" s="50" t="s">
        <v>28</v>
      </c>
      <c r="D63" s="53">
        <v>0</v>
      </c>
      <c r="E63" s="53">
        <v>0</v>
      </c>
      <c r="F63" s="53">
        <v>226058</v>
      </c>
      <c r="G63" s="54">
        <v>226058</v>
      </c>
      <c r="H63" s="55">
        <v>11606679.879999999</v>
      </c>
      <c r="I63" s="55">
        <v>5936095.7214534972</v>
      </c>
      <c r="J63" s="55">
        <v>0</v>
      </c>
      <c r="K63" s="55">
        <v>529677.85229910747</v>
      </c>
      <c r="L63" s="54">
        <v>5140906.3062473945</v>
      </c>
      <c r="M63" s="53">
        <v>25588442</v>
      </c>
      <c r="N63" s="53">
        <v>39196663</v>
      </c>
      <c r="O63" s="53">
        <v>91971354</v>
      </c>
      <c r="P63" s="53">
        <v>429525698</v>
      </c>
      <c r="Q63" s="53">
        <v>1175265112</v>
      </c>
      <c r="R63" s="55">
        <v>33612892.631203271</v>
      </c>
      <c r="S63" s="56">
        <v>7.8255836118106423E-2</v>
      </c>
      <c r="T63" s="57">
        <v>0.15966981375667663</v>
      </c>
      <c r="U63" s="57">
        <v>5.9047419323441735E-2</v>
      </c>
      <c r="V63" s="58">
        <v>0.21871723308011837</v>
      </c>
    </row>
    <row r="64" spans="1:22" x14ac:dyDescent="0.2">
      <c r="A64" s="49" t="s">
        <v>230</v>
      </c>
      <c r="B64" s="50" t="s">
        <v>231</v>
      </c>
      <c r="C64" s="50" t="s">
        <v>34</v>
      </c>
      <c r="D64" s="53">
        <v>907069</v>
      </c>
      <c r="E64" s="53">
        <v>0</v>
      </c>
      <c r="F64" s="53">
        <v>0</v>
      </c>
      <c r="G64" s="54">
        <v>907069</v>
      </c>
      <c r="H64" s="55">
        <v>-63077.039999999994</v>
      </c>
      <c r="I64" s="55">
        <v>-92922.089122249105</v>
      </c>
      <c r="J64" s="55">
        <v>0</v>
      </c>
      <c r="K64" s="55">
        <v>2177.4235628663919</v>
      </c>
      <c r="L64" s="54">
        <v>27667.625559382719</v>
      </c>
      <c r="M64" s="53">
        <v>335821</v>
      </c>
      <c r="N64" s="53">
        <v>819206</v>
      </c>
      <c r="O64" s="53">
        <v>8957719</v>
      </c>
      <c r="P64" s="53">
        <v>4033496</v>
      </c>
      <c r="Q64" s="53">
        <v>13614529</v>
      </c>
      <c r="R64" s="55">
        <v>2653850.4384267717</v>
      </c>
      <c r="S64" s="56">
        <v>0.65795291192225591</v>
      </c>
      <c r="T64" s="57">
        <v>0.35221902938641247</v>
      </c>
      <c r="U64" s="57">
        <v>0</v>
      </c>
      <c r="V64" s="58">
        <v>0.35221902938641247</v>
      </c>
    </row>
    <row r="65" spans="1:22" x14ac:dyDescent="0.2">
      <c r="A65" s="49" t="s">
        <v>233</v>
      </c>
      <c r="B65" s="50" t="s">
        <v>234</v>
      </c>
      <c r="C65" s="50" t="s">
        <v>34</v>
      </c>
      <c r="D65" s="53">
        <v>0</v>
      </c>
      <c r="E65" s="53">
        <v>3546915.59</v>
      </c>
      <c r="F65" s="53">
        <v>372948.25</v>
      </c>
      <c r="G65" s="54">
        <v>3919863.84</v>
      </c>
      <c r="H65" s="55">
        <v>19180921.970000003</v>
      </c>
      <c r="I65" s="55">
        <v>6185590.1708126618</v>
      </c>
      <c r="J65" s="55">
        <v>0</v>
      </c>
      <c r="K65" s="55">
        <v>0</v>
      </c>
      <c r="L65" s="54">
        <v>12995331.79918734</v>
      </c>
      <c r="M65" s="53">
        <v>5955141.2699999996</v>
      </c>
      <c r="N65" s="53">
        <v>1645095.7400000012</v>
      </c>
      <c r="O65" s="53">
        <v>128018532</v>
      </c>
      <c r="P65" s="53">
        <v>612996106</v>
      </c>
      <c r="Q65" s="53">
        <v>1504735243</v>
      </c>
      <c r="R65" s="55">
        <v>52151939.669719286</v>
      </c>
      <c r="S65" s="56">
        <v>8.5077114127245834E-2</v>
      </c>
      <c r="T65" s="57">
        <v>0.32434451616396393</v>
      </c>
      <c r="U65" s="57">
        <v>3.3202126572725726E-3</v>
      </c>
      <c r="V65" s="58">
        <v>0.32766472882123648</v>
      </c>
    </row>
    <row r="66" spans="1:22" x14ac:dyDescent="0.2">
      <c r="A66" s="49" t="s">
        <v>237</v>
      </c>
      <c r="B66" s="50" t="s">
        <v>238</v>
      </c>
      <c r="C66" s="50" t="s">
        <v>34</v>
      </c>
      <c r="D66" s="53">
        <v>0</v>
      </c>
      <c r="E66" s="53">
        <v>2252853.5</v>
      </c>
      <c r="F66" s="53">
        <v>1106006.8900000001</v>
      </c>
      <c r="G66" s="54">
        <v>3358860.39</v>
      </c>
      <c r="H66" s="55">
        <v>24734518.699999999</v>
      </c>
      <c r="I66" s="55">
        <v>-665060.66091708466</v>
      </c>
      <c r="J66" s="55">
        <v>0</v>
      </c>
      <c r="K66" s="55">
        <v>0</v>
      </c>
      <c r="L66" s="54">
        <v>25399579.360917084</v>
      </c>
      <c r="M66" s="53">
        <v>84985660.969999731</v>
      </c>
      <c r="N66" s="53">
        <v>10048398.290000001</v>
      </c>
      <c r="O66" s="53">
        <v>179807303</v>
      </c>
      <c r="P66" s="53">
        <v>1130499762</v>
      </c>
      <c r="Q66" s="53">
        <v>1924929173</v>
      </c>
      <c r="R66" s="55">
        <v>105599788.3447122</v>
      </c>
      <c r="S66" s="56">
        <v>9.3409828019682672E-2</v>
      </c>
      <c r="T66" s="57">
        <v>0.27233425560513574</v>
      </c>
      <c r="U66" s="57">
        <v>7.2204173166380309E-2</v>
      </c>
      <c r="V66" s="58">
        <v>0.34453842877151608</v>
      </c>
    </row>
    <row r="67" spans="1:22" x14ac:dyDescent="0.2">
      <c r="A67" s="49" t="s">
        <v>239</v>
      </c>
      <c r="B67" s="50" t="s">
        <v>240</v>
      </c>
      <c r="C67" s="50" t="s">
        <v>34</v>
      </c>
      <c r="D67" s="53">
        <v>0</v>
      </c>
      <c r="E67" s="53">
        <v>1599161.56</v>
      </c>
      <c r="F67" s="53">
        <v>2258325.4999999991</v>
      </c>
      <c r="G67" s="54">
        <v>3857487.0599999991</v>
      </c>
      <c r="H67" s="55">
        <v>15705538.039999999</v>
      </c>
      <c r="I67" s="55">
        <v>3011400.5365316281</v>
      </c>
      <c r="J67" s="55">
        <v>0</v>
      </c>
      <c r="K67" s="55">
        <v>0</v>
      </c>
      <c r="L67" s="54">
        <v>12694137.503468372</v>
      </c>
      <c r="M67" s="53">
        <v>49717524.640000015</v>
      </c>
      <c r="N67" s="53">
        <v>7593914.2199999895</v>
      </c>
      <c r="O67" s="53">
        <v>123161506</v>
      </c>
      <c r="P67" s="53">
        <v>830570239</v>
      </c>
      <c r="Q67" s="53">
        <v>1312140477</v>
      </c>
      <c r="R67" s="55">
        <v>77959855.112388194</v>
      </c>
      <c r="S67" s="56">
        <v>9.3863049085711581E-2</v>
      </c>
      <c r="T67" s="57">
        <v>0.21230958599919508</v>
      </c>
      <c r="U67" s="57">
        <v>5.5215122606867222E-2</v>
      </c>
      <c r="V67" s="58">
        <v>0.26752470860606231</v>
      </c>
    </row>
    <row r="68" spans="1:22" x14ac:dyDescent="0.2">
      <c r="A68" s="49" t="s">
        <v>241</v>
      </c>
      <c r="B68" s="50" t="s">
        <v>242</v>
      </c>
      <c r="C68" s="50" t="s">
        <v>28</v>
      </c>
      <c r="D68" s="53">
        <v>0</v>
      </c>
      <c r="E68" s="53">
        <v>0</v>
      </c>
      <c r="F68" s="53">
        <v>0</v>
      </c>
      <c r="G68" s="54">
        <v>0</v>
      </c>
      <c r="H68" s="55">
        <v>23055817.829999998</v>
      </c>
      <c r="I68" s="55">
        <v>15135300.50387452</v>
      </c>
      <c r="J68" s="55">
        <v>0</v>
      </c>
      <c r="K68" s="55">
        <v>0</v>
      </c>
      <c r="L68" s="54">
        <v>7920517.3261254784</v>
      </c>
      <c r="M68" s="53">
        <v>0</v>
      </c>
      <c r="N68" s="53">
        <v>0</v>
      </c>
      <c r="O68" s="53">
        <v>245521493</v>
      </c>
      <c r="P68" s="53">
        <v>1864876677</v>
      </c>
      <c r="Q68" s="53">
        <v>2560838023</v>
      </c>
      <c r="R68" s="55">
        <v>178795887.08290541</v>
      </c>
      <c r="S68" s="56">
        <v>9.5875448113025771E-2</v>
      </c>
      <c r="T68" s="57">
        <v>4.4299214346316777E-2</v>
      </c>
      <c r="U68" s="57">
        <v>0</v>
      </c>
      <c r="V68" s="58">
        <v>4.4299214346316777E-2</v>
      </c>
    </row>
    <row r="69" spans="1:22" x14ac:dyDescent="0.2">
      <c r="A69" s="49" t="s">
        <v>243</v>
      </c>
      <c r="B69" s="50" t="s">
        <v>244</v>
      </c>
      <c r="C69" s="50" t="s">
        <v>28</v>
      </c>
      <c r="D69" s="53">
        <v>0</v>
      </c>
      <c r="E69" s="53">
        <v>17734</v>
      </c>
      <c r="F69" s="53">
        <v>53623</v>
      </c>
      <c r="G69" s="54">
        <v>71357</v>
      </c>
      <c r="H69" s="55">
        <v>28010603.73</v>
      </c>
      <c r="I69" s="55">
        <v>16120477.255406694</v>
      </c>
      <c r="J69" s="55">
        <v>0</v>
      </c>
      <c r="K69" s="55">
        <v>0</v>
      </c>
      <c r="L69" s="54">
        <v>11890126.474593306</v>
      </c>
      <c r="M69" s="53">
        <v>24712788</v>
      </c>
      <c r="N69" s="53">
        <v>12645969</v>
      </c>
      <c r="O69" s="53">
        <v>351922147</v>
      </c>
      <c r="P69" s="53">
        <v>973344367</v>
      </c>
      <c r="Q69" s="53">
        <v>1480230727</v>
      </c>
      <c r="R69" s="55">
        <v>231410842.34836042</v>
      </c>
      <c r="S69" s="56">
        <v>0.23774817032290937</v>
      </c>
      <c r="T69" s="57">
        <v>5.1689382196650799E-2</v>
      </c>
      <c r="U69" s="57">
        <v>2.5316251714641094E-2</v>
      </c>
      <c r="V69" s="58">
        <v>7.7005633911291893E-2</v>
      </c>
    </row>
    <row r="70" spans="1:22" x14ac:dyDescent="0.2">
      <c r="A70" s="49" t="s">
        <v>246</v>
      </c>
      <c r="B70" s="50" t="s">
        <v>247</v>
      </c>
      <c r="C70" s="50" t="s">
        <v>34</v>
      </c>
      <c r="D70" s="53">
        <v>0</v>
      </c>
      <c r="E70" s="53">
        <v>9004608.9700000007</v>
      </c>
      <c r="F70" s="53">
        <v>11959066.02</v>
      </c>
      <c r="G70" s="54">
        <v>20963674.990000002</v>
      </c>
      <c r="H70" s="55">
        <v>53992331.609999999</v>
      </c>
      <c r="I70" s="55">
        <v>17571873.077288058</v>
      </c>
      <c r="J70" s="55">
        <v>0</v>
      </c>
      <c r="K70" s="55">
        <v>0</v>
      </c>
      <c r="L70" s="54">
        <v>36420458.532711938</v>
      </c>
      <c r="M70" s="53">
        <v>100105392.90999988</v>
      </c>
      <c r="N70" s="53">
        <v>102900571.25</v>
      </c>
      <c r="O70" s="53">
        <v>352392747</v>
      </c>
      <c r="P70" s="53">
        <v>1864069496</v>
      </c>
      <c r="Q70" s="53">
        <v>3206790629</v>
      </c>
      <c r="R70" s="55">
        <v>204841739.38701674</v>
      </c>
      <c r="S70" s="56">
        <v>0.10988953996971405</v>
      </c>
      <c r="T70" s="57">
        <v>0.2801388705955748</v>
      </c>
      <c r="U70" s="57">
        <v>4.2456420262133761E-2</v>
      </c>
      <c r="V70" s="58">
        <v>0.32259529085770855</v>
      </c>
    </row>
    <row r="71" spans="1:22" x14ac:dyDescent="0.2">
      <c r="A71" s="49" t="s">
        <v>248</v>
      </c>
      <c r="B71" s="50" t="s">
        <v>249</v>
      </c>
      <c r="C71" s="50" t="s">
        <v>28</v>
      </c>
      <c r="D71" s="53">
        <v>0</v>
      </c>
      <c r="E71" s="53">
        <v>0</v>
      </c>
      <c r="F71" s="53">
        <v>0</v>
      </c>
      <c r="G71" s="54">
        <v>0</v>
      </c>
      <c r="H71" s="55">
        <v>7025007</v>
      </c>
      <c r="I71" s="55">
        <v>-883290.93404050916</v>
      </c>
      <c r="J71" s="55">
        <v>0</v>
      </c>
      <c r="K71" s="55">
        <v>0</v>
      </c>
      <c r="L71" s="54">
        <v>7908297.9340405092</v>
      </c>
      <c r="M71" s="53">
        <v>0</v>
      </c>
      <c r="N71" s="53">
        <v>0</v>
      </c>
      <c r="O71" s="53">
        <v>505741727</v>
      </c>
      <c r="P71" s="53">
        <v>1554716778</v>
      </c>
      <c r="Q71" s="53">
        <v>3457449899</v>
      </c>
      <c r="R71" s="55">
        <v>227417654.99740523</v>
      </c>
      <c r="S71" s="56">
        <v>0.14627593798142263</v>
      </c>
      <c r="T71" s="57">
        <v>3.477433594208304E-2</v>
      </c>
      <c r="U71" s="57">
        <v>0</v>
      </c>
      <c r="V71" s="58">
        <v>3.477433594208304E-2</v>
      </c>
    </row>
    <row r="72" spans="1:22" x14ac:dyDescent="0.2">
      <c r="A72" s="49" t="s">
        <v>252</v>
      </c>
      <c r="B72" s="50" t="s">
        <v>253</v>
      </c>
      <c r="C72" s="50" t="s">
        <v>34</v>
      </c>
      <c r="D72" s="53">
        <v>0</v>
      </c>
      <c r="E72" s="53">
        <v>408885.44999999995</v>
      </c>
      <c r="F72" s="53">
        <v>33080.089999999997</v>
      </c>
      <c r="G72" s="54">
        <v>441965.53999999992</v>
      </c>
      <c r="H72" s="55">
        <v>3163692.9699999997</v>
      </c>
      <c r="I72" s="55">
        <v>-34008.888428960898</v>
      </c>
      <c r="J72" s="55">
        <v>0</v>
      </c>
      <c r="K72" s="55">
        <v>217195.29443373875</v>
      </c>
      <c r="L72" s="54">
        <v>2980506.5639952221</v>
      </c>
      <c r="M72" s="53">
        <v>14729762.459999997</v>
      </c>
      <c r="N72" s="53">
        <v>44780675.389999986</v>
      </c>
      <c r="O72" s="53">
        <v>51509635</v>
      </c>
      <c r="P72" s="53">
        <v>114240074</v>
      </c>
      <c r="Q72" s="53">
        <v>391718392</v>
      </c>
      <c r="R72" s="55">
        <v>15022180.817368895</v>
      </c>
      <c r="S72" s="56">
        <v>0.13149659564619062</v>
      </c>
      <c r="T72" s="57">
        <v>0.22782791297772845</v>
      </c>
      <c r="U72" s="57">
        <v>0.12506816933609477</v>
      </c>
      <c r="V72" s="58">
        <v>0.35289608231382319</v>
      </c>
    </row>
    <row r="73" spans="1:22" x14ac:dyDescent="0.2">
      <c r="A73" s="49" t="s">
        <v>255</v>
      </c>
      <c r="B73" s="50" t="s">
        <v>256</v>
      </c>
      <c r="C73" s="50" t="s">
        <v>28</v>
      </c>
      <c r="D73" s="53">
        <v>0</v>
      </c>
      <c r="E73" s="53">
        <v>117526</v>
      </c>
      <c r="F73" s="53">
        <v>172369.74</v>
      </c>
      <c r="G73" s="54">
        <v>289895.74</v>
      </c>
      <c r="H73" s="55">
        <v>348752.23000000004</v>
      </c>
      <c r="I73" s="55">
        <v>-315144.83293849556</v>
      </c>
      <c r="J73" s="55">
        <v>0</v>
      </c>
      <c r="K73" s="55">
        <v>-180050.91367453992</v>
      </c>
      <c r="L73" s="54">
        <v>843947.97661303543</v>
      </c>
      <c r="M73" s="53">
        <v>15516</v>
      </c>
      <c r="N73" s="53">
        <v>19627</v>
      </c>
      <c r="O73" s="53">
        <v>18662921</v>
      </c>
      <c r="P73" s="53">
        <v>28151947</v>
      </c>
      <c r="Q73" s="53">
        <v>89334879</v>
      </c>
      <c r="R73" s="55">
        <v>5881214.2439593729</v>
      </c>
      <c r="S73" s="56">
        <v>0.20890968017094422</v>
      </c>
      <c r="T73" s="57">
        <v>0.19279075197398438</v>
      </c>
      <c r="U73" s="57">
        <v>0</v>
      </c>
      <c r="V73" s="58">
        <v>0.19279075197398438</v>
      </c>
    </row>
    <row r="74" spans="1:22" x14ac:dyDescent="0.2">
      <c r="A74" s="49" t="s">
        <v>259</v>
      </c>
      <c r="B74" s="50" t="s">
        <v>260</v>
      </c>
      <c r="C74" s="50" t="s">
        <v>28</v>
      </c>
      <c r="D74" s="53">
        <v>0</v>
      </c>
      <c r="E74" s="53">
        <v>0</v>
      </c>
      <c r="F74" s="53">
        <v>0</v>
      </c>
      <c r="G74" s="54">
        <v>0</v>
      </c>
      <c r="H74" s="55">
        <v>-32047.409999999996</v>
      </c>
      <c r="I74" s="55">
        <v>-27167.760703517761</v>
      </c>
      <c r="J74" s="55">
        <v>0</v>
      </c>
      <c r="K74" s="55">
        <v>0</v>
      </c>
      <c r="L74" s="54">
        <v>-4879.6492964822355</v>
      </c>
      <c r="M74" s="53">
        <v>0</v>
      </c>
      <c r="N74" s="53">
        <v>0</v>
      </c>
      <c r="O74" s="53">
        <v>9114925</v>
      </c>
      <c r="P74" s="53">
        <v>2540940</v>
      </c>
      <c r="Q74" s="53">
        <v>10380625</v>
      </c>
      <c r="R74" s="55">
        <v>2231125.5371906799</v>
      </c>
      <c r="S74" s="56">
        <v>0.87807092540189058</v>
      </c>
      <c r="T74" s="57">
        <v>-2.1870796668063968E-3</v>
      </c>
      <c r="U74" s="57">
        <v>0</v>
      </c>
      <c r="V74" s="58">
        <v>0</v>
      </c>
    </row>
    <row r="75" spans="1:22" x14ac:dyDescent="0.2">
      <c r="A75" s="49" t="s">
        <v>262</v>
      </c>
      <c r="B75" s="50" t="s">
        <v>263</v>
      </c>
      <c r="C75" s="50" t="s">
        <v>34</v>
      </c>
      <c r="D75" s="53">
        <v>18204398</v>
      </c>
      <c r="E75" s="53">
        <v>0</v>
      </c>
      <c r="F75" s="53">
        <v>0</v>
      </c>
      <c r="G75" s="54">
        <v>18204398</v>
      </c>
      <c r="H75" s="55">
        <v>0</v>
      </c>
      <c r="I75" s="55">
        <v>0</v>
      </c>
      <c r="J75" s="55">
        <v>0</v>
      </c>
      <c r="K75" s="55">
        <v>0</v>
      </c>
      <c r="L75" s="54">
        <v>0</v>
      </c>
      <c r="M75" s="53">
        <v>1287786</v>
      </c>
      <c r="N75" s="53">
        <v>0</v>
      </c>
      <c r="O75" s="53">
        <v>17630675</v>
      </c>
      <c r="P75" s="53">
        <v>19000614</v>
      </c>
      <c r="Q75" s="53">
        <v>19000614</v>
      </c>
      <c r="R75" s="55">
        <v>17630675</v>
      </c>
      <c r="S75" s="56">
        <v>0.92790027732788005</v>
      </c>
      <c r="T75" s="57">
        <v>1.0325411817755135</v>
      </c>
      <c r="U75" s="57">
        <v>0</v>
      </c>
      <c r="V75" s="58">
        <v>1</v>
      </c>
    </row>
    <row r="76" spans="1:22" x14ac:dyDescent="0.2">
      <c r="A76" s="49" t="s">
        <v>265</v>
      </c>
      <c r="B76" s="50" t="s">
        <v>266</v>
      </c>
      <c r="C76" s="50" t="s">
        <v>34</v>
      </c>
      <c r="D76" s="53">
        <v>0</v>
      </c>
      <c r="E76" s="53">
        <v>1551525.6400000004</v>
      </c>
      <c r="F76" s="53">
        <v>554875.05549742945</v>
      </c>
      <c r="G76" s="54">
        <v>2106400.6954974299</v>
      </c>
      <c r="H76" s="55">
        <v>9317483.5100000016</v>
      </c>
      <c r="I76" s="55">
        <v>-385126.25699547556</v>
      </c>
      <c r="J76" s="55">
        <v>0</v>
      </c>
      <c r="K76" s="55">
        <v>-1374433.3290401143</v>
      </c>
      <c r="L76" s="54">
        <v>11077043.09603559</v>
      </c>
      <c r="M76" s="53">
        <v>236107.71</v>
      </c>
      <c r="N76" s="53">
        <v>231396.73000000021</v>
      </c>
      <c r="O76" s="53">
        <v>54729278</v>
      </c>
      <c r="P76" s="53">
        <v>312099352</v>
      </c>
      <c r="Q76" s="53">
        <v>575110949</v>
      </c>
      <c r="R76" s="55">
        <v>29700307.790919587</v>
      </c>
      <c r="S76" s="56">
        <v>9.5162990889258836E-2</v>
      </c>
      <c r="T76" s="57">
        <v>0.44388239624788178</v>
      </c>
      <c r="U76" s="57">
        <v>0</v>
      </c>
      <c r="V76" s="58">
        <v>0.44388239624788178</v>
      </c>
    </row>
    <row r="77" spans="1:22" x14ac:dyDescent="0.2">
      <c r="A77" s="49" t="s">
        <v>269</v>
      </c>
      <c r="B77" s="50" t="s">
        <v>270</v>
      </c>
      <c r="C77" s="50" t="s">
        <v>28</v>
      </c>
      <c r="D77" s="53">
        <v>0</v>
      </c>
      <c r="E77" s="53">
        <v>22979</v>
      </c>
      <c r="F77" s="53">
        <v>1483217.63</v>
      </c>
      <c r="G77" s="54">
        <v>1506196.63</v>
      </c>
      <c r="H77" s="55">
        <v>20740445.409999996</v>
      </c>
      <c r="I77" s="55">
        <v>5952527.4296018342</v>
      </c>
      <c r="J77" s="55">
        <v>0</v>
      </c>
      <c r="K77" s="55">
        <v>0</v>
      </c>
      <c r="L77" s="54">
        <v>14787917.980398163</v>
      </c>
      <c r="M77" s="53">
        <v>48565732</v>
      </c>
      <c r="N77" s="53">
        <v>34042324</v>
      </c>
      <c r="O77" s="53">
        <v>195543604</v>
      </c>
      <c r="P77" s="53">
        <v>1399747707</v>
      </c>
      <c r="Q77" s="53">
        <v>2635730230</v>
      </c>
      <c r="R77" s="55">
        <v>103846633.5447069</v>
      </c>
      <c r="S77" s="56">
        <v>7.4189536461020902E-2</v>
      </c>
      <c r="T77" s="57">
        <v>0.15690556404395528</v>
      </c>
      <c r="U77" s="57">
        <v>3.3620012474147955E-2</v>
      </c>
      <c r="V77" s="58">
        <v>0.19052557651810323</v>
      </c>
    </row>
    <row r="78" spans="1:22" x14ac:dyDescent="0.2">
      <c r="A78" s="49" t="s">
        <v>272</v>
      </c>
      <c r="B78" s="50" t="s">
        <v>273</v>
      </c>
      <c r="C78" s="50" t="s">
        <v>28</v>
      </c>
      <c r="D78" s="53">
        <v>212398</v>
      </c>
      <c r="E78" s="53">
        <v>0</v>
      </c>
      <c r="F78" s="53">
        <v>25694</v>
      </c>
      <c r="G78" s="54">
        <v>238092</v>
      </c>
      <c r="H78" s="55">
        <v>68502.720000000001</v>
      </c>
      <c r="I78" s="55">
        <v>-106441.10478661749</v>
      </c>
      <c r="J78" s="55">
        <v>0</v>
      </c>
      <c r="K78" s="55">
        <v>14967.162847534924</v>
      </c>
      <c r="L78" s="54">
        <v>159976.66193908255</v>
      </c>
      <c r="M78" s="53">
        <v>590059</v>
      </c>
      <c r="N78" s="53">
        <v>1738343</v>
      </c>
      <c r="O78" s="53">
        <v>10302931</v>
      </c>
      <c r="P78" s="53">
        <v>5594226</v>
      </c>
      <c r="Q78" s="53">
        <v>24180026</v>
      </c>
      <c r="R78" s="55">
        <v>2383658.4988124496</v>
      </c>
      <c r="S78" s="56">
        <v>0.42609263530155012</v>
      </c>
      <c r="T78" s="57">
        <v>0.16699903200789976</v>
      </c>
      <c r="U78" s="57">
        <v>6.2916121014774881E-2</v>
      </c>
      <c r="V78" s="58">
        <v>0.22991515302267462</v>
      </c>
    </row>
    <row r="79" spans="1:22" x14ac:dyDescent="0.2">
      <c r="A79" s="49" t="s">
        <v>276</v>
      </c>
      <c r="B79" s="50" t="s">
        <v>277</v>
      </c>
      <c r="C79" s="50" t="s">
        <v>28</v>
      </c>
      <c r="D79" s="53">
        <v>0</v>
      </c>
      <c r="E79" s="53">
        <v>0</v>
      </c>
      <c r="F79" s="53">
        <v>405984</v>
      </c>
      <c r="G79" s="54">
        <v>405984</v>
      </c>
      <c r="H79" s="55">
        <v>16175155.92</v>
      </c>
      <c r="I79" s="55">
        <v>5539569.9105510302</v>
      </c>
      <c r="J79" s="55">
        <v>0</v>
      </c>
      <c r="K79" s="55">
        <v>0</v>
      </c>
      <c r="L79" s="54">
        <v>10635586.00944897</v>
      </c>
      <c r="M79" s="53">
        <v>34123910</v>
      </c>
      <c r="N79" s="53">
        <v>31971637</v>
      </c>
      <c r="O79" s="53">
        <v>264976076</v>
      </c>
      <c r="P79" s="53">
        <v>638805189</v>
      </c>
      <c r="Q79" s="53">
        <v>1170912402</v>
      </c>
      <c r="R79" s="55">
        <v>144560850.17165816</v>
      </c>
      <c r="S79" s="56">
        <v>0.22629880386218679</v>
      </c>
      <c r="T79" s="57">
        <v>7.638008490084075E-2</v>
      </c>
      <c r="U79" s="57">
        <v>5.2782799170405612E-2</v>
      </c>
      <c r="V79" s="58">
        <v>0.12916288407124638</v>
      </c>
    </row>
    <row r="80" spans="1:22" x14ac:dyDescent="0.2">
      <c r="A80" s="49" t="s">
        <v>278</v>
      </c>
      <c r="B80" s="50" t="s">
        <v>279</v>
      </c>
      <c r="C80" s="50" t="s">
        <v>28</v>
      </c>
      <c r="D80" s="53">
        <v>0</v>
      </c>
      <c r="E80" s="53">
        <v>0</v>
      </c>
      <c r="F80" s="53">
        <v>0</v>
      </c>
      <c r="G80" s="54">
        <v>0</v>
      </c>
      <c r="H80" s="55">
        <v>10256347.77</v>
      </c>
      <c r="I80" s="55">
        <v>4993303.0800563386</v>
      </c>
      <c r="J80" s="55">
        <v>0</v>
      </c>
      <c r="K80" s="55">
        <v>0</v>
      </c>
      <c r="L80" s="54">
        <v>5263044.689943661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5">
        <v>0</v>
      </c>
      <c r="S80" s="56">
        <v>0</v>
      </c>
      <c r="T80" s="57">
        <v>0</v>
      </c>
      <c r="U80" s="57">
        <v>0</v>
      </c>
      <c r="V80" s="58">
        <v>0</v>
      </c>
    </row>
    <row r="81" spans="1:22" x14ac:dyDescent="0.2">
      <c r="A81" s="49" t="s">
        <v>280</v>
      </c>
      <c r="B81" s="50" t="s">
        <v>281</v>
      </c>
      <c r="C81" s="50" t="s">
        <v>28</v>
      </c>
      <c r="D81" s="53">
        <v>0</v>
      </c>
      <c r="E81" s="53">
        <v>475985.66000000003</v>
      </c>
      <c r="F81" s="53">
        <v>232871.0647863909</v>
      </c>
      <c r="G81" s="54">
        <v>708856.7247863909</v>
      </c>
      <c r="H81" s="55">
        <v>1663011.6099999999</v>
      </c>
      <c r="I81" s="55">
        <v>878553.78904308192</v>
      </c>
      <c r="J81" s="55">
        <v>0</v>
      </c>
      <c r="K81" s="55">
        <v>298192.22013749048</v>
      </c>
      <c r="L81" s="54">
        <v>486265.60081942746</v>
      </c>
      <c r="M81" s="53">
        <v>0</v>
      </c>
      <c r="N81" s="53">
        <v>0</v>
      </c>
      <c r="O81" s="53">
        <v>19489874</v>
      </c>
      <c r="P81" s="53">
        <v>31008169</v>
      </c>
      <c r="Q81" s="53">
        <v>79714657</v>
      </c>
      <c r="R81" s="55">
        <v>7581357.4256576933</v>
      </c>
      <c r="S81" s="56">
        <v>0.24449548845201705</v>
      </c>
      <c r="T81" s="57">
        <v>0.15763962289406766</v>
      </c>
      <c r="U81" s="57">
        <v>0</v>
      </c>
      <c r="V81" s="58">
        <v>0.15763962289406766</v>
      </c>
    </row>
    <row r="82" spans="1:22" x14ac:dyDescent="0.2">
      <c r="A82" s="49" t="s">
        <v>283</v>
      </c>
      <c r="B82" s="50" t="s">
        <v>284</v>
      </c>
      <c r="C82" s="50" t="s">
        <v>28</v>
      </c>
      <c r="D82" s="53">
        <v>0</v>
      </c>
      <c r="E82" s="53">
        <v>3305324.7100000004</v>
      </c>
      <c r="F82" s="53">
        <v>657388.81000000006</v>
      </c>
      <c r="G82" s="54">
        <v>3962713.5200000005</v>
      </c>
      <c r="H82" s="55">
        <v>44298205.259999998</v>
      </c>
      <c r="I82" s="55">
        <v>24559721.496463638</v>
      </c>
      <c r="J82" s="55">
        <v>0</v>
      </c>
      <c r="K82" s="55">
        <v>0</v>
      </c>
      <c r="L82" s="54">
        <v>19738483.76353636</v>
      </c>
      <c r="M82" s="53">
        <v>101133827.88</v>
      </c>
      <c r="N82" s="53">
        <v>136315647.54000261</v>
      </c>
      <c r="O82" s="53">
        <v>415293505</v>
      </c>
      <c r="P82" s="53">
        <v>1164794071</v>
      </c>
      <c r="Q82" s="53">
        <v>2824826253</v>
      </c>
      <c r="R82" s="55">
        <v>171242890.36717927</v>
      </c>
      <c r="S82" s="56">
        <v>0.14701559239579892</v>
      </c>
      <c r="T82" s="57">
        <v>0.13840689813583626</v>
      </c>
      <c r="U82" s="57">
        <v>8.3423428037006211E-2</v>
      </c>
      <c r="V82" s="58">
        <v>0.22183032617284248</v>
      </c>
    </row>
    <row r="83" spans="1:22" x14ac:dyDescent="0.2">
      <c r="A83" s="49" t="s">
        <v>285</v>
      </c>
      <c r="B83" s="50" t="s">
        <v>286</v>
      </c>
      <c r="C83" s="50" t="s">
        <v>28</v>
      </c>
      <c r="D83" s="53">
        <v>0</v>
      </c>
      <c r="E83" s="53">
        <v>0</v>
      </c>
      <c r="F83" s="53">
        <v>0</v>
      </c>
      <c r="G83" s="54">
        <v>0</v>
      </c>
      <c r="H83" s="55">
        <v>368033.59999999974</v>
      </c>
      <c r="I83" s="55">
        <v>-1762255.1115828941</v>
      </c>
      <c r="J83" s="55">
        <v>0</v>
      </c>
      <c r="K83" s="55">
        <v>0</v>
      </c>
      <c r="L83" s="54">
        <v>2130288.711582894</v>
      </c>
      <c r="M83" s="53">
        <v>0</v>
      </c>
      <c r="N83" s="53">
        <v>0</v>
      </c>
      <c r="O83" s="53">
        <v>85278016</v>
      </c>
      <c r="P83" s="53">
        <v>118635072</v>
      </c>
      <c r="Q83" s="53">
        <v>368527137</v>
      </c>
      <c r="R83" s="55">
        <v>27452424.943613179</v>
      </c>
      <c r="S83" s="56">
        <v>0.23140226984152865</v>
      </c>
      <c r="T83" s="57">
        <v>7.759929099008453E-2</v>
      </c>
      <c r="U83" s="57">
        <v>0</v>
      </c>
      <c r="V83" s="58">
        <v>7.759929099008453E-2</v>
      </c>
    </row>
    <row r="84" spans="1:22" x14ac:dyDescent="0.2">
      <c r="A84" s="49" t="s">
        <v>287</v>
      </c>
      <c r="B84" s="50" t="s">
        <v>288</v>
      </c>
      <c r="C84" s="50" t="s">
        <v>28</v>
      </c>
      <c r="D84" s="53">
        <v>561449.00611921109</v>
      </c>
      <c r="E84" s="53">
        <v>0</v>
      </c>
      <c r="F84" s="53">
        <v>751915.16</v>
      </c>
      <c r="G84" s="54">
        <v>1313364.1661192111</v>
      </c>
      <c r="H84" s="55">
        <v>35894934.68</v>
      </c>
      <c r="I84" s="55">
        <v>0</v>
      </c>
      <c r="J84" s="55">
        <v>0</v>
      </c>
      <c r="K84" s="55">
        <v>0</v>
      </c>
      <c r="L84" s="54">
        <v>35894934.68</v>
      </c>
      <c r="M84" s="53">
        <v>93713470.849999994</v>
      </c>
      <c r="N84" s="53">
        <v>243003812.15000001</v>
      </c>
      <c r="O84" s="53">
        <v>3020963050</v>
      </c>
      <c r="P84" s="53">
        <v>2533608339</v>
      </c>
      <c r="Q84" s="53">
        <v>8772955412</v>
      </c>
      <c r="R84" s="55">
        <v>872446834.14457023</v>
      </c>
      <c r="S84" s="56">
        <v>0.34434952739732444</v>
      </c>
      <c r="T84" s="57">
        <v>4.2648213495555594E-2</v>
      </c>
      <c r="U84" s="57">
        <v>3.64697673517883E-2</v>
      </c>
      <c r="V84" s="58">
        <v>7.9117980847343894E-2</v>
      </c>
    </row>
    <row r="85" spans="1:22" x14ac:dyDescent="0.2">
      <c r="A85" s="49" t="s">
        <v>289</v>
      </c>
      <c r="B85" s="50" t="s">
        <v>290</v>
      </c>
      <c r="C85" s="50" t="s">
        <v>28</v>
      </c>
      <c r="D85" s="53">
        <v>0</v>
      </c>
      <c r="E85" s="53">
        <v>106409.43000000001</v>
      </c>
      <c r="F85" s="53">
        <v>98982.489999999991</v>
      </c>
      <c r="G85" s="54">
        <v>205391.91999999998</v>
      </c>
      <c r="H85" s="55">
        <v>474291.15</v>
      </c>
      <c r="I85" s="55">
        <v>114810.43863635801</v>
      </c>
      <c r="J85" s="55">
        <v>0</v>
      </c>
      <c r="K85" s="55">
        <v>-38472.811273895219</v>
      </c>
      <c r="L85" s="54">
        <v>397953.52263753721</v>
      </c>
      <c r="M85" s="53">
        <v>538439.68000000017</v>
      </c>
      <c r="N85" s="53">
        <v>2398512.1800000002</v>
      </c>
      <c r="O85" s="53">
        <v>20291027</v>
      </c>
      <c r="P85" s="53">
        <v>10015734</v>
      </c>
      <c r="Q85" s="53">
        <v>42707383</v>
      </c>
      <c r="R85" s="55">
        <v>4758650.9578172462</v>
      </c>
      <c r="S85" s="56">
        <v>0.47511754583510768</v>
      </c>
      <c r="T85" s="57">
        <v>0.12678917785436541</v>
      </c>
      <c r="U85" s="57">
        <v>3.3252456584809478E-2</v>
      </c>
      <c r="V85" s="58">
        <v>0.16004163443917491</v>
      </c>
    </row>
    <row r="86" spans="1:22" x14ac:dyDescent="0.2">
      <c r="A86" s="49" t="s">
        <v>292</v>
      </c>
      <c r="B86" s="50" t="s">
        <v>293</v>
      </c>
      <c r="C86" s="50" t="s">
        <v>28</v>
      </c>
      <c r="D86" s="53">
        <v>0</v>
      </c>
      <c r="E86" s="53">
        <v>340660</v>
      </c>
      <c r="F86" s="53">
        <v>560237</v>
      </c>
      <c r="G86" s="54">
        <v>900897</v>
      </c>
      <c r="H86" s="55">
        <v>104350467.36</v>
      </c>
      <c r="I86" s="55">
        <v>55800664.998347938</v>
      </c>
      <c r="J86" s="55">
        <v>0</v>
      </c>
      <c r="K86" s="55">
        <v>0</v>
      </c>
      <c r="L86" s="54">
        <v>48549802.361652061</v>
      </c>
      <c r="M86" s="53">
        <v>99214355</v>
      </c>
      <c r="N86" s="53">
        <v>54931167</v>
      </c>
      <c r="O86" s="53">
        <v>766173392</v>
      </c>
      <c r="P86" s="53">
        <v>2535402452</v>
      </c>
      <c r="Q86" s="53">
        <v>3544686455</v>
      </c>
      <c r="R86" s="55">
        <v>548019668.70549548</v>
      </c>
      <c r="S86" s="56">
        <v>0.21614701377022075</v>
      </c>
      <c r="T86" s="57">
        <v>9.0235263778874975E-2</v>
      </c>
      <c r="U86" s="57">
        <v>3.8776273140560959E-2</v>
      </c>
      <c r="V86" s="58">
        <v>0.12901153691943593</v>
      </c>
    </row>
    <row r="87" spans="1:22" x14ac:dyDescent="0.2">
      <c r="A87" s="49" t="s">
        <v>295</v>
      </c>
      <c r="B87" s="50" t="s">
        <v>296</v>
      </c>
      <c r="C87" s="50" t="s">
        <v>34</v>
      </c>
      <c r="D87" s="53">
        <v>0</v>
      </c>
      <c r="E87" s="53">
        <v>0</v>
      </c>
      <c r="F87" s="53">
        <v>0</v>
      </c>
      <c r="G87" s="54">
        <v>0</v>
      </c>
      <c r="H87" s="55">
        <v>22705445.349999998</v>
      </c>
      <c r="I87" s="55">
        <v>8277866.0340490891</v>
      </c>
      <c r="J87" s="55">
        <v>0</v>
      </c>
      <c r="K87" s="55">
        <v>0</v>
      </c>
      <c r="L87" s="54">
        <v>14427579.315950908</v>
      </c>
      <c r="M87" s="53">
        <v>38599854.390000001</v>
      </c>
      <c r="N87" s="53">
        <v>31887799.399999999</v>
      </c>
      <c r="O87" s="53">
        <v>111615933</v>
      </c>
      <c r="P87" s="53">
        <v>651040824</v>
      </c>
      <c r="Q87" s="53">
        <v>974486186</v>
      </c>
      <c r="R87" s="55">
        <v>74569070.383773297</v>
      </c>
      <c r="S87" s="56">
        <v>0.11453824036044366</v>
      </c>
      <c r="T87" s="57">
        <v>0.1934794042851638</v>
      </c>
      <c r="U87" s="57">
        <v>5.9289453083513549E-2</v>
      </c>
      <c r="V87" s="58">
        <v>0.25276885736867738</v>
      </c>
    </row>
    <row r="88" spans="1:22" x14ac:dyDescent="0.2">
      <c r="A88" s="49" t="s">
        <v>298</v>
      </c>
      <c r="B88" s="50" t="s">
        <v>299</v>
      </c>
      <c r="C88" s="50" t="s">
        <v>34</v>
      </c>
      <c r="D88" s="53">
        <v>7103824</v>
      </c>
      <c r="E88" s="53">
        <v>0</v>
      </c>
      <c r="F88" s="53">
        <v>1005635</v>
      </c>
      <c r="G88" s="54">
        <v>8109459</v>
      </c>
      <c r="H88" s="55">
        <v>948067.05</v>
      </c>
      <c r="I88" s="55">
        <v>-463081.04662016721</v>
      </c>
      <c r="J88" s="55">
        <v>0</v>
      </c>
      <c r="K88" s="55">
        <v>264882.50885024393</v>
      </c>
      <c r="L88" s="54">
        <v>1146265.5877699233</v>
      </c>
      <c r="M88" s="53">
        <v>1403419</v>
      </c>
      <c r="N88" s="53">
        <v>6821738</v>
      </c>
      <c r="O88" s="53">
        <v>21231535</v>
      </c>
      <c r="P88" s="53">
        <v>6710806</v>
      </c>
      <c r="Q88" s="53">
        <v>40657066</v>
      </c>
      <c r="R88" s="55">
        <v>3504451.4148465609</v>
      </c>
      <c r="S88" s="56">
        <v>0.52221021064333573</v>
      </c>
      <c r="T88" s="57">
        <v>2.6411336589111127</v>
      </c>
      <c r="U88" s="57">
        <v>0</v>
      </c>
      <c r="V88" s="58">
        <v>1</v>
      </c>
    </row>
    <row r="89" spans="1:22" x14ac:dyDescent="0.2">
      <c r="A89" s="49" t="s">
        <v>301</v>
      </c>
      <c r="B89" s="50" t="s">
        <v>302</v>
      </c>
      <c r="C89" s="50" t="s">
        <v>34</v>
      </c>
      <c r="D89" s="53">
        <v>0</v>
      </c>
      <c r="E89" s="53">
        <v>0</v>
      </c>
      <c r="F89" s="53">
        <v>10515</v>
      </c>
      <c r="G89" s="54">
        <v>10515</v>
      </c>
      <c r="H89" s="55">
        <v>430763.1</v>
      </c>
      <c r="I89" s="55">
        <v>-284138.64072249481</v>
      </c>
      <c r="J89" s="55">
        <v>0</v>
      </c>
      <c r="K89" s="55">
        <v>-749.17947548082884</v>
      </c>
      <c r="L89" s="54">
        <v>715650.92019797559</v>
      </c>
      <c r="M89" s="53">
        <v>1706949</v>
      </c>
      <c r="N89" s="53">
        <v>7496098</v>
      </c>
      <c r="O89" s="53">
        <v>18956864</v>
      </c>
      <c r="P89" s="53">
        <v>10763609</v>
      </c>
      <c r="Q89" s="53">
        <v>58032203</v>
      </c>
      <c r="R89" s="55">
        <v>3516052.4917893605</v>
      </c>
      <c r="S89" s="56">
        <v>0.32666111262396846</v>
      </c>
      <c r="T89" s="57">
        <v>0.20652874833174667</v>
      </c>
      <c r="U89" s="57">
        <v>0.15760828918999195</v>
      </c>
      <c r="V89" s="58">
        <v>0.36413703752173865</v>
      </c>
    </row>
    <row r="90" spans="1:22" x14ac:dyDescent="0.2">
      <c r="A90" s="49" t="s">
        <v>305</v>
      </c>
      <c r="B90" s="50" t="s">
        <v>306</v>
      </c>
      <c r="C90" s="50" t="s">
        <v>34</v>
      </c>
      <c r="D90" s="53">
        <v>131758</v>
      </c>
      <c r="E90" s="53">
        <v>0</v>
      </c>
      <c r="F90" s="53">
        <v>29806</v>
      </c>
      <c r="G90" s="54">
        <v>161564</v>
      </c>
      <c r="H90" s="55">
        <v>1361.4800000000005</v>
      </c>
      <c r="I90" s="55">
        <v>-10795.602864718599</v>
      </c>
      <c r="J90" s="55">
        <v>0</v>
      </c>
      <c r="K90" s="55">
        <v>-1665.3701766418199</v>
      </c>
      <c r="L90" s="54">
        <v>13822.453041360419</v>
      </c>
      <c r="M90" s="53">
        <v>79962</v>
      </c>
      <c r="N90" s="53">
        <v>561819</v>
      </c>
      <c r="O90" s="53">
        <v>6005127</v>
      </c>
      <c r="P90" s="53">
        <v>664008</v>
      </c>
      <c r="Q90" s="53">
        <v>7363680</v>
      </c>
      <c r="R90" s="55">
        <v>541502.66836907633</v>
      </c>
      <c r="S90" s="56">
        <v>0.81550624144449513</v>
      </c>
      <c r="T90" s="57">
        <v>0.3238884372806467</v>
      </c>
      <c r="U90" s="57">
        <v>0</v>
      </c>
      <c r="V90" s="58">
        <v>0.3238884372806467</v>
      </c>
    </row>
    <row r="91" spans="1:22" x14ac:dyDescent="0.2">
      <c r="A91" s="49" t="s">
        <v>308</v>
      </c>
      <c r="B91" s="50" t="s">
        <v>309</v>
      </c>
      <c r="C91" s="50" t="s">
        <v>34</v>
      </c>
      <c r="D91" s="53">
        <v>0</v>
      </c>
      <c r="E91" s="53">
        <v>134190.19</v>
      </c>
      <c r="F91" s="53">
        <v>67590.510000000009</v>
      </c>
      <c r="G91" s="54">
        <v>201780.7</v>
      </c>
      <c r="H91" s="55">
        <v>3749451.8700000006</v>
      </c>
      <c r="I91" s="55">
        <v>-1021218.795724234</v>
      </c>
      <c r="J91" s="55">
        <v>0</v>
      </c>
      <c r="K91" s="55">
        <v>-1695019.9757521038</v>
      </c>
      <c r="L91" s="54">
        <v>6465690.6414763387</v>
      </c>
      <c r="M91" s="53">
        <v>3417690.69</v>
      </c>
      <c r="N91" s="53">
        <v>11894546.859999999</v>
      </c>
      <c r="O91" s="53">
        <v>44418471</v>
      </c>
      <c r="P91" s="53">
        <v>82669176</v>
      </c>
      <c r="Q91" s="53">
        <v>317648583</v>
      </c>
      <c r="R91" s="55">
        <v>11560065.40960989</v>
      </c>
      <c r="S91" s="56">
        <v>0.139835256246051</v>
      </c>
      <c r="T91" s="57">
        <v>0.5767676137830211</v>
      </c>
      <c r="U91" s="57">
        <v>3.8900956143557056E-2</v>
      </c>
      <c r="V91" s="58">
        <v>0.61566856992657815</v>
      </c>
    </row>
    <row r="92" spans="1:22" x14ac:dyDescent="0.2">
      <c r="A92" s="49" t="s">
        <v>312</v>
      </c>
      <c r="B92" s="50" t="s">
        <v>313</v>
      </c>
      <c r="C92" s="50" t="s">
        <v>28</v>
      </c>
      <c r="D92" s="53">
        <v>0</v>
      </c>
      <c r="E92" s="53">
        <v>0</v>
      </c>
      <c r="F92" s="53">
        <v>0</v>
      </c>
      <c r="G92" s="54">
        <v>0</v>
      </c>
      <c r="H92" s="55">
        <v>21095280.25</v>
      </c>
      <c r="I92" s="55">
        <v>8706796.1692208834</v>
      </c>
      <c r="J92" s="55">
        <v>0</v>
      </c>
      <c r="K92" s="55">
        <v>0</v>
      </c>
      <c r="L92" s="54">
        <v>12388484.080779117</v>
      </c>
      <c r="M92" s="53">
        <v>0</v>
      </c>
      <c r="N92" s="53">
        <v>0</v>
      </c>
      <c r="O92" s="53">
        <v>187391025</v>
      </c>
      <c r="P92" s="53">
        <v>1560775488</v>
      </c>
      <c r="Q92" s="53">
        <v>2205690162</v>
      </c>
      <c r="R92" s="55">
        <v>132600364.06291737</v>
      </c>
      <c r="S92" s="56">
        <v>8.4958000098293046E-2</v>
      </c>
      <c r="T92" s="57">
        <v>9.3427225244275505E-2</v>
      </c>
      <c r="U92" s="57">
        <v>0</v>
      </c>
      <c r="V92" s="58">
        <v>9.3427225244275505E-2</v>
      </c>
    </row>
    <row r="93" spans="1:22" x14ac:dyDescent="0.2">
      <c r="A93" s="49" t="s">
        <v>314</v>
      </c>
      <c r="B93" s="50" t="s">
        <v>315</v>
      </c>
      <c r="C93" s="50" t="s">
        <v>34</v>
      </c>
      <c r="D93" s="53">
        <v>0</v>
      </c>
      <c r="E93" s="53">
        <v>49595</v>
      </c>
      <c r="F93" s="53">
        <v>1501391.28</v>
      </c>
      <c r="G93" s="54">
        <v>1550986.28</v>
      </c>
      <c r="H93" s="55">
        <v>10966692.220000001</v>
      </c>
      <c r="I93" s="55">
        <v>3983791.6471899822</v>
      </c>
      <c r="J93" s="55">
        <v>0</v>
      </c>
      <c r="K93" s="55">
        <v>1380119.7463860451</v>
      </c>
      <c r="L93" s="54">
        <v>5602780.8264239728</v>
      </c>
      <c r="M93" s="53">
        <v>14940703</v>
      </c>
      <c r="N93" s="53">
        <v>22492374</v>
      </c>
      <c r="O93" s="53">
        <v>46651669</v>
      </c>
      <c r="P93" s="53">
        <v>221027040</v>
      </c>
      <c r="Q93" s="53">
        <v>436915258</v>
      </c>
      <c r="R93" s="55">
        <v>23600183.608441889</v>
      </c>
      <c r="S93" s="56">
        <v>0.10677509687702413</v>
      </c>
      <c r="T93" s="57">
        <v>0.30312336654300603</v>
      </c>
      <c r="U93" s="57">
        <v>6.0579541399097596E-2</v>
      </c>
      <c r="V93" s="58">
        <v>0.36370290794210364</v>
      </c>
    </row>
    <row r="94" spans="1:22" x14ac:dyDescent="0.2">
      <c r="A94" s="49" t="s">
        <v>317</v>
      </c>
      <c r="B94" s="50" t="s">
        <v>318</v>
      </c>
      <c r="C94" s="50" t="s">
        <v>28</v>
      </c>
      <c r="D94" s="53">
        <v>0</v>
      </c>
      <c r="E94" s="53">
        <v>0</v>
      </c>
      <c r="F94" s="53">
        <v>0</v>
      </c>
      <c r="G94" s="54">
        <v>0</v>
      </c>
      <c r="H94" s="55">
        <v>-32529.090000000004</v>
      </c>
      <c r="I94" s="55">
        <v>-82323.274227055619</v>
      </c>
      <c r="J94" s="55">
        <v>595.86</v>
      </c>
      <c r="K94" s="55">
        <v>15929.61647398807</v>
      </c>
      <c r="L94" s="54">
        <v>33268.707753067545</v>
      </c>
      <c r="M94" s="53">
        <v>0</v>
      </c>
      <c r="N94" s="53">
        <v>0</v>
      </c>
      <c r="O94" s="53">
        <v>12573514</v>
      </c>
      <c r="P94" s="53">
        <v>2413068</v>
      </c>
      <c r="Q94" s="53">
        <v>11784439</v>
      </c>
      <c r="R94" s="55">
        <v>2574644.7735825186</v>
      </c>
      <c r="S94" s="56">
        <v>1.0669590635583077</v>
      </c>
      <c r="T94" s="57">
        <v>1.2921669076225776E-2</v>
      </c>
      <c r="U94" s="57">
        <v>0</v>
      </c>
      <c r="V94" s="58">
        <v>1.2921669076225776E-2</v>
      </c>
    </row>
    <row r="95" spans="1:22" x14ac:dyDescent="0.2">
      <c r="A95" s="49" t="s">
        <v>321</v>
      </c>
      <c r="B95" s="50" t="s">
        <v>322</v>
      </c>
      <c r="C95" s="50" t="s">
        <v>34</v>
      </c>
      <c r="D95" s="53">
        <v>4162600</v>
      </c>
      <c r="E95" s="53">
        <v>0</v>
      </c>
      <c r="F95" s="53">
        <v>52124</v>
      </c>
      <c r="G95" s="54">
        <v>4214724</v>
      </c>
      <c r="H95" s="55">
        <v>907570.13000000012</v>
      </c>
      <c r="I95" s="55">
        <v>-351307.81178105413</v>
      </c>
      <c r="J95" s="55">
        <v>0</v>
      </c>
      <c r="K95" s="55">
        <v>272421.96911413799</v>
      </c>
      <c r="L95" s="54">
        <v>986455.9726669162</v>
      </c>
      <c r="M95" s="53">
        <v>357240</v>
      </c>
      <c r="N95" s="53">
        <v>646318</v>
      </c>
      <c r="O95" s="53">
        <v>17394316</v>
      </c>
      <c r="P95" s="53">
        <v>10994419</v>
      </c>
      <c r="Q95" s="53">
        <v>30885532</v>
      </c>
      <c r="R95" s="55">
        <v>6191908.830400072</v>
      </c>
      <c r="S95" s="56">
        <v>0.56318654313611949</v>
      </c>
      <c r="T95" s="57">
        <v>0.83999621362817412</v>
      </c>
      <c r="U95" s="57">
        <v>0</v>
      </c>
      <c r="V95" s="58">
        <v>0.83999621362817412</v>
      </c>
    </row>
    <row r="96" spans="1:22" x14ac:dyDescent="0.2">
      <c r="A96" s="49" t="s">
        <v>325</v>
      </c>
      <c r="B96" s="50" t="s">
        <v>326</v>
      </c>
      <c r="C96" s="50" t="s">
        <v>28</v>
      </c>
      <c r="D96" s="53">
        <v>0</v>
      </c>
      <c r="E96" s="53">
        <v>0</v>
      </c>
      <c r="F96" s="53">
        <v>0</v>
      </c>
      <c r="G96" s="54">
        <v>0</v>
      </c>
      <c r="H96" s="55">
        <v>744183.85000000009</v>
      </c>
      <c r="I96" s="55">
        <v>-203484.81970063847</v>
      </c>
      <c r="J96" s="55">
        <v>0</v>
      </c>
      <c r="K96" s="55">
        <v>53733.85104385973</v>
      </c>
      <c r="L96" s="54">
        <v>893934.81865677889</v>
      </c>
      <c r="M96" s="53">
        <v>0</v>
      </c>
      <c r="N96" s="53">
        <v>0</v>
      </c>
      <c r="O96" s="53">
        <v>25286881</v>
      </c>
      <c r="P96" s="53">
        <v>16026419</v>
      </c>
      <c r="Q96" s="53">
        <v>105811350</v>
      </c>
      <c r="R96" s="55">
        <v>3830006.4228378055</v>
      </c>
      <c r="S96" s="56">
        <v>0.23898079931878766</v>
      </c>
      <c r="T96" s="57">
        <v>0.2334029554954184</v>
      </c>
      <c r="U96" s="57">
        <v>0</v>
      </c>
      <c r="V96" s="58">
        <v>0.2334029554954184</v>
      </c>
    </row>
    <row r="97" spans="1:22" x14ac:dyDescent="0.2">
      <c r="A97" s="49" t="s">
        <v>329</v>
      </c>
      <c r="B97" s="50" t="s">
        <v>330</v>
      </c>
      <c r="C97" s="50" t="s">
        <v>28</v>
      </c>
      <c r="D97" s="53">
        <v>0</v>
      </c>
      <c r="E97" s="53">
        <v>0</v>
      </c>
      <c r="F97" s="53">
        <v>0</v>
      </c>
      <c r="G97" s="54">
        <v>0</v>
      </c>
      <c r="H97" s="55">
        <v>237303.79000000004</v>
      </c>
      <c r="I97" s="55">
        <v>-348809.92063375347</v>
      </c>
      <c r="J97" s="55">
        <v>0</v>
      </c>
      <c r="K97" s="55">
        <v>58486.934064462293</v>
      </c>
      <c r="L97" s="54">
        <v>527626.77656929125</v>
      </c>
      <c r="M97" s="53">
        <v>0</v>
      </c>
      <c r="N97" s="53">
        <v>0</v>
      </c>
      <c r="O97" s="53">
        <v>21056475</v>
      </c>
      <c r="P97" s="53">
        <v>22493038</v>
      </c>
      <c r="Q97" s="53">
        <v>69761903</v>
      </c>
      <c r="R97" s="55">
        <v>6789150.982894632</v>
      </c>
      <c r="S97" s="56">
        <v>0.30183343765722676</v>
      </c>
      <c r="T97" s="57">
        <v>7.7716164789773404E-2</v>
      </c>
      <c r="U97" s="57">
        <v>0</v>
      </c>
      <c r="V97" s="58">
        <v>7.7716164789773404E-2</v>
      </c>
    </row>
    <row r="98" spans="1:22" x14ac:dyDescent="0.2">
      <c r="A98" s="49" t="s">
        <v>332</v>
      </c>
      <c r="B98" s="50" t="s">
        <v>333</v>
      </c>
      <c r="C98" s="50" t="s">
        <v>28</v>
      </c>
      <c r="D98" s="53">
        <v>0</v>
      </c>
      <c r="E98" s="53">
        <v>692767.03</v>
      </c>
      <c r="F98" s="53">
        <v>263680.16202702699</v>
      </c>
      <c r="G98" s="54">
        <v>956447.19202702702</v>
      </c>
      <c r="H98" s="55">
        <v>23791642</v>
      </c>
      <c r="I98" s="55">
        <v>11733890.296162743</v>
      </c>
      <c r="J98" s="55">
        <v>0</v>
      </c>
      <c r="K98" s="55">
        <v>0</v>
      </c>
      <c r="L98" s="54">
        <v>12057751.703837257</v>
      </c>
      <c r="M98" s="53">
        <v>773108.67999999993</v>
      </c>
      <c r="N98" s="53">
        <v>781623.27000000025</v>
      </c>
      <c r="O98" s="53">
        <v>113588230</v>
      </c>
      <c r="P98" s="53">
        <v>465732440</v>
      </c>
      <c r="Q98" s="53">
        <v>827277195</v>
      </c>
      <c r="R98" s="55">
        <v>63946792.964819007</v>
      </c>
      <c r="S98" s="56">
        <v>0.13730371233066566</v>
      </c>
      <c r="T98" s="57">
        <v>0.20351605283824292</v>
      </c>
      <c r="U98" s="57">
        <v>0</v>
      </c>
      <c r="V98" s="58">
        <v>0.20351605283824292</v>
      </c>
    </row>
    <row r="99" spans="1:22" x14ac:dyDescent="0.2">
      <c r="A99" s="49" t="s">
        <v>335</v>
      </c>
      <c r="B99" s="50" t="s">
        <v>336</v>
      </c>
      <c r="C99" s="50" t="s">
        <v>34</v>
      </c>
      <c r="D99" s="53">
        <v>0</v>
      </c>
      <c r="E99" s="53">
        <v>26556374.209999993</v>
      </c>
      <c r="F99" s="53">
        <v>14054014.270000026</v>
      </c>
      <c r="G99" s="54">
        <v>40610388.480000019</v>
      </c>
      <c r="H99" s="55">
        <v>106331944.62</v>
      </c>
      <c r="I99" s="55">
        <v>7406836.8868927797</v>
      </c>
      <c r="J99" s="55">
        <v>0</v>
      </c>
      <c r="K99" s="55">
        <v>0</v>
      </c>
      <c r="L99" s="54">
        <v>98925107.733107224</v>
      </c>
      <c r="M99" s="53">
        <v>7515869.6900000013</v>
      </c>
      <c r="N99" s="53">
        <v>1329680.8999999999</v>
      </c>
      <c r="O99" s="53">
        <v>221253155</v>
      </c>
      <c r="P99" s="53">
        <v>1959411368</v>
      </c>
      <c r="Q99" s="53">
        <v>2247743512</v>
      </c>
      <c r="R99" s="55">
        <v>192871626.49937883</v>
      </c>
      <c r="S99" s="56">
        <v>9.8433452846732092E-2</v>
      </c>
      <c r="T99" s="57">
        <v>0.7234630554305852</v>
      </c>
      <c r="U99" s="57">
        <v>0</v>
      </c>
      <c r="V99" s="58">
        <v>0.7234630554305852</v>
      </c>
    </row>
    <row r="100" spans="1:22" x14ac:dyDescent="0.2">
      <c r="A100" s="49" t="s">
        <v>337</v>
      </c>
      <c r="B100" s="50" t="s">
        <v>338</v>
      </c>
      <c r="C100" s="50" t="s">
        <v>34</v>
      </c>
      <c r="D100" s="53">
        <v>0</v>
      </c>
      <c r="E100" s="53">
        <v>7411509</v>
      </c>
      <c r="F100" s="53">
        <v>2739586</v>
      </c>
      <c r="G100" s="54">
        <v>10151095</v>
      </c>
      <c r="H100" s="55">
        <v>41832900.369999997</v>
      </c>
      <c r="I100" s="55">
        <v>13313593.165718658</v>
      </c>
      <c r="J100" s="55">
        <v>0</v>
      </c>
      <c r="K100" s="55">
        <v>0</v>
      </c>
      <c r="L100" s="54">
        <v>28519307.204281338</v>
      </c>
      <c r="M100" s="53">
        <v>116226279.49999923</v>
      </c>
      <c r="N100" s="53">
        <v>36787796.38000001</v>
      </c>
      <c r="O100" s="53">
        <v>204176021</v>
      </c>
      <c r="P100" s="53">
        <v>1496375676</v>
      </c>
      <c r="Q100" s="53">
        <v>2411138148</v>
      </c>
      <c r="R100" s="55">
        <v>126713615.18637678</v>
      </c>
      <c r="S100" s="56">
        <v>8.4680349472866456E-2</v>
      </c>
      <c r="T100" s="57">
        <v>0.30517953534356163</v>
      </c>
      <c r="U100" s="57">
        <v>7.0888070556954993E-2</v>
      </c>
      <c r="V100" s="58">
        <v>0.37606760590051663</v>
      </c>
    </row>
    <row r="101" spans="1:22" x14ac:dyDescent="0.2">
      <c r="A101" s="49" t="s">
        <v>340</v>
      </c>
      <c r="B101" s="50" t="s">
        <v>341</v>
      </c>
      <c r="C101" s="50" t="s">
        <v>28</v>
      </c>
      <c r="D101" s="53">
        <v>0</v>
      </c>
      <c r="E101" s="53">
        <v>6854070.6900000004</v>
      </c>
      <c r="F101" s="53">
        <v>7176204.120000002</v>
      </c>
      <c r="G101" s="54">
        <v>14030274.810000002</v>
      </c>
      <c r="H101" s="55">
        <v>29318100.690000001</v>
      </c>
      <c r="I101" s="55">
        <v>12286569.675316259</v>
      </c>
      <c r="J101" s="55">
        <v>0</v>
      </c>
      <c r="K101" s="55">
        <v>0</v>
      </c>
      <c r="L101" s="54">
        <v>17031531.014683742</v>
      </c>
      <c r="M101" s="53">
        <v>211040865.14999992</v>
      </c>
      <c r="N101" s="53">
        <v>137843690.45000008</v>
      </c>
      <c r="O101" s="53">
        <v>330689881</v>
      </c>
      <c r="P101" s="53">
        <v>2202510307</v>
      </c>
      <c r="Q101" s="53">
        <v>3473244024</v>
      </c>
      <c r="R101" s="55">
        <v>209702475.92459503</v>
      </c>
      <c r="S101" s="56">
        <v>9.5210667236434884E-2</v>
      </c>
      <c r="T101" s="57">
        <v>0.14812321927878894</v>
      </c>
      <c r="U101" s="57">
        <v>8.9448203585637029E-2</v>
      </c>
      <c r="V101" s="58">
        <v>0.23757142286442595</v>
      </c>
    </row>
    <row r="102" spans="1:22" x14ac:dyDescent="0.2">
      <c r="A102" s="49" t="s">
        <v>342</v>
      </c>
      <c r="B102" s="50" t="s">
        <v>343</v>
      </c>
      <c r="C102" s="50" t="s">
        <v>34</v>
      </c>
      <c r="D102" s="53">
        <v>0</v>
      </c>
      <c r="E102" s="53">
        <v>12966968.339999998</v>
      </c>
      <c r="F102" s="53">
        <v>7763262.5300000003</v>
      </c>
      <c r="G102" s="54">
        <v>20730230.869999997</v>
      </c>
      <c r="H102" s="55">
        <v>40220338.909999996</v>
      </c>
      <c r="I102" s="55">
        <v>-3745431.4894076562</v>
      </c>
      <c r="J102" s="55">
        <v>0</v>
      </c>
      <c r="K102" s="55">
        <v>0</v>
      </c>
      <c r="L102" s="54">
        <v>43965770.399407655</v>
      </c>
      <c r="M102" s="53">
        <v>361405822.85999823</v>
      </c>
      <c r="N102" s="53">
        <v>32634435.419999968</v>
      </c>
      <c r="O102" s="53">
        <v>531528185</v>
      </c>
      <c r="P102" s="53">
        <v>4719737417</v>
      </c>
      <c r="Q102" s="53">
        <v>7466874565</v>
      </c>
      <c r="R102" s="55">
        <v>335973698.37892789</v>
      </c>
      <c r="S102" s="56">
        <v>7.1184828454393625E-2</v>
      </c>
      <c r="T102" s="57">
        <v>0.19256269637047682</v>
      </c>
      <c r="U102" s="57">
        <v>7.2181047776709015E-2</v>
      </c>
      <c r="V102" s="58">
        <v>0.26474374414718582</v>
      </c>
    </row>
    <row r="103" spans="1:22" x14ac:dyDescent="0.2">
      <c r="A103" s="49" t="s">
        <v>344</v>
      </c>
      <c r="B103" s="50" t="s">
        <v>345</v>
      </c>
      <c r="C103" s="50" t="s">
        <v>28</v>
      </c>
      <c r="D103" s="53">
        <v>0</v>
      </c>
      <c r="E103" s="53">
        <v>0</v>
      </c>
      <c r="F103" s="53">
        <v>0</v>
      </c>
      <c r="G103" s="54">
        <v>0</v>
      </c>
      <c r="H103" s="55">
        <v>8756.9000000000033</v>
      </c>
      <c r="I103" s="55">
        <v>-82651.785136162798</v>
      </c>
      <c r="J103" s="55">
        <v>0</v>
      </c>
      <c r="K103" s="55">
        <v>-8329.7077132918275</v>
      </c>
      <c r="L103" s="54">
        <v>99738.392849454627</v>
      </c>
      <c r="M103" s="53">
        <v>0</v>
      </c>
      <c r="N103" s="53">
        <v>0</v>
      </c>
      <c r="O103" s="53">
        <v>11348171</v>
      </c>
      <c r="P103" s="53">
        <v>7236180</v>
      </c>
      <c r="Q103" s="53">
        <v>40590954</v>
      </c>
      <c r="R103" s="55">
        <v>2023047.0076357408</v>
      </c>
      <c r="S103" s="56">
        <v>0.2795738922519535</v>
      </c>
      <c r="T103" s="57">
        <v>4.9301075295336387E-2</v>
      </c>
      <c r="U103" s="57">
        <v>0</v>
      </c>
      <c r="V103" s="58">
        <v>4.9301075295336387E-2</v>
      </c>
    </row>
    <row r="104" spans="1:22" x14ac:dyDescent="0.2">
      <c r="A104" s="49" t="s">
        <v>348</v>
      </c>
      <c r="B104" s="50" t="s">
        <v>349</v>
      </c>
      <c r="C104" s="50" t="s">
        <v>34</v>
      </c>
      <c r="D104" s="53">
        <v>778316</v>
      </c>
      <c r="E104" s="53">
        <v>0</v>
      </c>
      <c r="F104" s="53">
        <v>85340</v>
      </c>
      <c r="G104" s="54">
        <v>863656</v>
      </c>
      <c r="H104" s="55">
        <v>-18347.84</v>
      </c>
      <c r="I104" s="55">
        <v>-18347.83978881759</v>
      </c>
      <c r="J104" s="55">
        <v>0</v>
      </c>
      <c r="K104" s="55">
        <v>0</v>
      </c>
      <c r="L104" s="54">
        <v>-2.1118241056683473E-4</v>
      </c>
      <c r="M104" s="53">
        <v>100242</v>
      </c>
      <c r="N104" s="53">
        <v>433813</v>
      </c>
      <c r="O104" s="53">
        <v>3669438</v>
      </c>
      <c r="P104" s="53">
        <v>671009</v>
      </c>
      <c r="Q104" s="53">
        <v>3574916</v>
      </c>
      <c r="R104" s="55">
        <v>688750.70713325858</v>
      </c>
      <c r="S104" s="56">
        <v>1.0264403415352976</v>
      </c>
      <c r="T104" s="57">
        <v>1.2539457177235516</v>
      </c>
      <c r="U104" s="57">
        <v>0</v>
      </c>
      <c r="V104" s="58">
        <v>1</v>
      </c>
    </row>
    <row r="105" spans="1:22" x14ac:dyDescent="0.2">
      <c r="A105" s="49" t="s">
        <v>352</v>
      </c>
      <c r="B105" s="50" t="s">
        <v>353</v>
      </c>
      <c r="C105" s="50" t="s">
        <v>34</v>
      </c>
      <c r="D105" s="53">
        <v>0</v>
      </c>
      <c r="E105" s="53">
        <v>0</v>
      </c>
      <c r="F105" s="53">
        <v>0</v>
      </c>
      <c r="G105" s="54">
        <v>0</v>
      </c>
      <c r="H105" s="55">
        <v>13257188.130000001</v>
      </c>
      <c r="I105" s="55">
        <v>578221.8343793276</v>
      </c>
      <c r="J105" s="55">
        <v>0</v>
      </c>
      <c r="K105" s="55">
        <v>0</v>
      </c>
      <c r="L105" s="54">
        <v>12678966.295620672</v>
      </c>
      <c r="M105" s="53">
        <v>113637</v>
      </c>
      <c r="N105" s="53">
        <v>20348</v>
      </c>
      <c r="O105" s="53">
        <v>24200988</v>
      </c>
      <c r="P105" s="53">
        <v>38495750</v>
      </c>
      <c r="Q105" s="53">
        <v>40822335</v>
      </c>
      <c r="R105" s="55">
        <v>22821702.477357067</v>
      </c>
      <c r="S105" s="56">
        <v>0.59283693595675024</v>
      </c>
      <c r="T105" s="57">
        <v>0.55556619004214614</v>
      </c>
      <c r="U105" s="57">
        <v>2.9519362527032204E-3</v>
      </c>
      <c r="V105" s="58">
        <v>0.55851812629484932</v>
      </c>
    </row>
    <row r="106" spans="1:22" x14ac:dyDescent="0.2">
      <c r="A106" s="49" t="s">
        <v>354</v>
      </c>
      <c r="B106" s="50" t="s">
        <v>355</v>
      </c>
      <c r="C106" s="50" t="s">
        <v>34</v>
      </c>
      <c r="D106" s="53">
        <v>0</v>
      </c>
      <c r="E106" s="53">
        <v>2399719</v>
      </c>
      <c r="F106" s="53">
        <v>0</v>
      </c>
      <c r="G106" s="54">
        <v>2399719</v>
      </c>
      <c r="H106" s="55">
        <v>2954204.76</v>
      </c>
      <c r="I106" s="55">
        <v>116818.07097620459</v>
      </c>
      <c r="J106" s="55">
        <v>0</v>
      </c>
      <c r="K106" s="55">
        <v>0</v>
      </c>
      <c r="L106" s="54">
        <v>2837386.6890237951</v>
      </c>
      <c r="M106" s="53">
        <v>8130119</v>
      </c>
      <c r="N106" s="53">
        <v>105</v>
      </c>
      <c r="O106" s="53">
        <v>10845041</v>
      </c>
      <c r="P106" s="53">
        <v>30127490</v>
      </c>
      <c r="Q106" s="53">
        <v>33123325</v>
      </c>
      <c r="R106" s="55">
        <v>9864162.6188521236</v>
      </c>
      <c r="S106" s="56">
        <v>0.32741402018064314</v>
      </c>
      <c r="T106" s="57">
        <v>0.53092248084138216</v>
      </c>
      <c r="U106" s="57">
        <v>0.19020502537715556</v>
      </c>
      <c r="V106" s="58">
        <v>0.72112750621853772</v>
      </c>
    </row>
    <row r="107" spans="1:22" x14ac:dyDescent="0.2">
      <c r="A107" s="49" t="s">
        <v>357</v>
      </c>
      <c r="B107" s="50" t="s">
        <v>358</v>
      </c>
      <c r="C107" s="50" t="s">
        <v>34</v>
      </c>
      <c r="D107" s="53">
        <v>0</v>
      </c>
      <c r="E107" s="53">
        <v>1507170</v>
      </c>
      <c r="F107" s="53">
        <v>0</v>
      </c>
      <c r="G107" s="54">
        <v>1507170</v>
      </c>
      <c r="H107" s="55">
        <v>2588082.7999999998</v>
      </c>
      <c r="I107" s="55">
        <v>-43159.047430919447</v>
      </c>
      <c r="J107" s="55">
        <v>0</v>
      </c>
      <c r="K107" s="55">
        <v>0</v>
      </c>
      <c r="L107" s="54">
        <v>2631241.8474309193</v>
      </c>
      <c r="M107" s="53">
        <v>5613159</v>
      </c>
      <c r="N107" s="53">
        <v>11250</v>
      </c>
      <c r="O107" s="53">
        <v>11285357</v>
      </c>
      <c r="P107" s="53">
        <v>34890000</v>
      </c>
      <c r="Q107" s="53">
        <v>36749500</v>
      </c>
      <c r="R107" s="55">
        <v>10714325.520891441</v>
      </c>
      <c r="S107" s="56">
        <v>0.30708872229554146</v>
      </c>
      <c r="T107" s="57">
        <v>0.38625033739749581</v>
      </c>
      <c r="U107" s="57">
        <v>0.11768383490971625</v>
      </c>
      <c r="V107" s="58">
        <v>0.50393417230721205</v>
      </c>
    </row>
    <row r="108" spans="1:22" x14ac:dyDescent="0.2">
      <c r="A108" s="49" t="s">
        <v>360</v>
      </c>
      <c r="B108" s="50" t="s">
        <v>361</v>
      </c>
      <c r="C108" s="50" t="s">
        <v>34</v>
      </c>
      <c r="D108" s="53">
        <v>6863749</v>
      </c>
      <c r="E108" s="53">
        <v>0</v>
      </c>
      <c r="F108" s="53">
        <v>0</v>
      </c>
      <c r="G108" s="54">
        <v>6863749</v>
      </c>
      <c r="H108" s="55">
        <v>511982.17000000004</v>
      </c>
      <c r="I108" s="55">
        <v>37620.07419035941</v>
      </c>
      <c r="J108" s="55">
        <v>0</v>
      </c>
      <c r="K108" s="55">
        <v>0</v>
      </c>
      <c r="L108" s="54">
        <v>474362.09580964065</v>
      </c>
      <c r="M108" s="53">
        <v>8549849</v>
      </c>
      <c r="N108" s="53">
        <v>0</v>
      </c>
      <c r="O108" s="53">
        <v>19624242</v>
      </c>
      <c r="P108" s="53">
        <v>14151137</v>
      </c>
      <c r="Q108" s="53">
        <v>14151137</v>
      </c>
      <c r="R108" s="55">
        <v>19624242</v>
      </c>
      <c r="S108" s="56">
        <v>1.3867607952633063</v>
      </c>
      <c r="T108" s="57">
        <v>0.37393093174297587</v>
      </c>
      <c r="U108" s="57">
        <v>0.11914943654350883</v>
      </c>
      <c r="V108" s="58">
        <v>0.49308036828648472</v>
      </c>
    </row>
    <row r="109" spans="1:22" x14ac:dyDescent="0.2">
      <c r="A109" s="49" t="s">
        <v>362</v>
      </c>
      <c r="B109" s="50" t="s">
        <v>363</v>
      </c>
      <c r="C109" s="50" t="s">
        <v>34</v>
      </c>
      <c r="D109" s="53">
        <v>1521757</v>
      </c>
      <c r="E109" s="53">
        <v>0</v>
      </c>
      <c r="F109" s="53">
        <v>8132</v>
      </c>
      <c r="G109" s="54">
        <v>1529889</v>
      </c>
      <c r="H109" s="55">
        <v>1084803.8400000001</v>
      </c>
      <c r="I109" s="55">
        <v>-529316.36904060631</v>
      </c>
      <c r="J109" s="55">
        <v>0</v>
      </c>
      <c r="K109" s="55">
        <v>986490.79273225996</v>
      </c>
      <c r="L109" s="54">
        <v>627629.41630834644</v>
      </c>
      <c r="M109" s="53">
        <v>203943</v>
      </c>
      <c r="N109" s="53">
        <v>1285196</v>
      </c>
      <c r="O109" s="53">
        <v>12442441</v>
      </c>
      <c r="P109" s="53">
        <v>4342903</v>
      </c>
      <c r="Q109" s="53">
        <v>31710756</v>
      </c>
      <c r="R109" s="55">
        <v>1704037.404413285</v>
      </c>
      <c r="S109" s="56">
        <v>0.39237289076299536</v>
      </c>
      <c r="T109" s="57">
        <v>1.2661215127793506</v>
      </c>
      <c r="U109" s="57">
        <v>0</v>
      </c>
      <c r="V109" s="58">
        <v>1</v>
      </c>
    </row>
    <row r="110" spans="1:22" x14ac:dyDescent="0.2">
      <c r="A110" s="49" t="s">
        <v>366</v>
      </c>
      <c r="B110" s="50" t="s">
        <v>367</v>
      </c>
      <c r="C110" s="50" t="s">
        <v>34</v>
      </c>
      <c r="D110" s="53">
        <v>0</v>
      </c>
      <c r="E110" s="53">
        <v>0</v>
      </c>
      <c r="F110" s="53">
        <v>60710</v>
      </c>
      <c r="G110" s="54">
        <v>60710</v>
      </c>
      <c r="H110" s="55">
        <v>4065063.48</v>
      </c>
      <c r="I110" s="55">
        <v>-750453.96240487148</v>
      </c>
      <c r="J110" s="55">
        <v>9743.4</v>
      </c>
      <c r="K110" s="55">
        <v>379386.23511193309</v>
      </c>
      <c r="L110" s="54">
        <v>4426387.8072929382</v>
      </c>
      <c r="M110" s="53">
        <v>9914792</v>
      </c>
      <c r="N110" s="53">
        <v>23845634</v>
      </c>
      <c r="O110" s="53">
        <v>48736174</v>
      </c>
      <c r="P110" s="53">
        <v>65106834</v>
      </c>
      <c r="Q110" s="53">
        <v>226029810</v>
      </c>
      <c r="R110" s="55">
        <v>14038227.924065042</v>
      </c>
      <c r="S110" s="56">
        <v>0.21561834697821494</v>
      </c>
      <c r="T110" s="57">
        <v>0.31963420394399833</v>
      </c>
      <c r="U110" s="57">
        <v>0.15135249857180891</v>
      </c>
      <c r="V110" s="58">
        <v>0.47098670251580721</v>
      </c>
    </row>
    <row r="111" spans="1:22" x14ac:dyDescent="0.2">
      <c r="A111" s="49" t="s">
        <v>370</v>
      </c>
      <c r="B111" s="50" t="s">
        <v>371</v>
      </c>
      <c r="C111" s="50" t="s">
        <v>28</v>
      </c>
      <c r="D111" s="53">
        <v>0</v>
      </c>
      <c r="E111" s="53">
        <v>12105</v>
      </c>
      <c r="F111" s="53">
        <v>0</v>
      </c>
      <c r="G111" s="54">
        <v>12105</v>
      </c>
      <c r="H111" s="55">
        <v>27431375.600000001</v>
      </c>
      <c r="I111" s="55">
        <v>16373727.455997288</v>
      </c>
      <c r="J111" s="55">
        <v>0</v>
      </c>
      <c r="K111" s="55">
        <v>0</v>
      </c>
      <c r="L111" s="54">
        <v>11057648.144002713</v>
      </c>
      <c r="M111" s="53">
        <v>15653108</v>
      </c>
      <c r="N111" s="53">
        <v>20532606</v>
      </c>
      <c r="O111" s="53">
        <v>253611753</v>
      </c>
      <c r="P111" s="53">
        <v>702188524</v>
      </c>
      <c r="Q111" s="53">
        <v>1272446568</v>
      </c>
      <c r="R111" s="55">
        <v>139953430.64819565</v>
      </c>
      <c r="S111" s="56">
        <v>0.19931033599204143</v>
      </c>
      <c r="T111" s="57">
        <v>7.9095975659425041E-2</v>
      </c>
      <c r="U111" s="57">
        <v>2.2274649136817849E-2</v>
      </c>
      <c r="V111" s="58">
        <v>0.1013706247962429</v>
      </c>
    </row>
    <row r="112" spans="1:22" x14ac:dyDescent="0.2">
      <c r="A112" s="49" t="s">
        <v>373</v>
      </c>
      <c r="B112" s="50" t="s">
        <v>374</v>
      </c>
      <c r="C112" s="50" t="s">
        <v>28</v>
      </c>
      <c r="D112" s="53">
        <v>0</v>
      </c>
      <c r="E112" s="53">
        <v>0</v>
      </c>
      <c r="F112" s="53">
        <v>0</v>
      </c>
      <c r="G112" s="54">
        <v>0</v>
      </c>
      <c r="H112" s="55">
        <v>5142.0200000000004</v>
      </c>
      <c r="I112" s="55">
        <v>5142.0240031250687</v>
      </c>
      <c r="J112" s="55">
        <v>0</v>
      </c>
      <c r="K112" s="55">
        <v>0</v>
      </c>
      <c r="L112" s="54">
        <v>-4.0031250682659447E-3</v>
      </c>
      <c r="M112" s="53">
        <v>0</v>
      </c>
      <c r="N112" s="53">
        <v>0</v>
      </c>
      <c r="O112" s="53">
        <v>10607017</v>
      </c>
      <c r="P112" s="53">
        <v>4523067</v>
      </c>
      <c r="Q112" s="53">
        <v>10209498</v>
      </c>
      <c r="R112" s="55">
        <v>4699178.0165037494</v>
      </c>
      <c r="S112" s="56">
        <v>1.038936194512208</v>
      </c>
      <c r="T112" s="57">
        <v>-8.518777229138305E-10</v>
      </c>
      <c r="U112" s="57">
        <v>0</v>
      </c>
      <c r="V112" s="58">
        <v>0</v>
      </c>
    </row>
    <row r="113" spans="1:22" x14ac:dyDescent="0.2">
      <c r="A113" s="49" t="s">
        <v>377</v>
      </c>
      <c r="B113" s="50" t="s">
        <v>378</v>
      </c>
      <c r="C113" s="50" t="s">
        <v>34</v>
      </c>
      <c r="D113" s="53">
        <v>254709</v>
      </c>
      <c r="E113" s="53">
        <v>0</v>
      </c>
      <c r="F113" s="53">
        <v>2802</v>
      </c>
      <c r="G113" s="54">
        <v>257511</v>
      </c>
      <c r="H113" s="55">
        <v>-38630.229999999996</v>
      </c>
      <c r="I113" s="55">
        <v>-77424.285834150651</v>
      </c>
      <c r="J113" s="55">
        <v>0</v>
      </c>
      <c r="K113" s="55">
        <v>810.76931201274419</v>
      </c>
      <c r="L113" s="54">
        <v>37983.286522137911</v>
      </c>
      <c r="M113" s="53">
        <v>108628</v>
      </c>
      <c r="N113" s="53">
        <v>1100076</v>
      </c>
      <c r="O113" s="53">
        <v>5370720</v>
      </c>
      <c r="P113" s="53">
        <v>955035</v>
      </c>
      <c r="Q113" s="53">
        <v>10626647</v>
      </c>
      <c r="R113" s="55">
        <v>482675.8219408248</v>
      </c>
      <c r="S113" s="56">
        <v>0.50540118628199471</v>
      </c>
      <c r="T113" s="57">
        <v>0.61220030730763431</v>
      </c>
      <c r="U113" s="57">
        <v>0</v>
      </c>
      <c r="V113" s="58">
        <v>0.61220030730763431</v>
      </c>
    </row>
    <row r="114" spans="1:22" x14ac:dyDescent="0.2">
      <c r="A114" s="49" t="s">
        <v>381</v>
      </c>
      <c r="B114" s="50" t="s">
        <v>382</v>
      </c>
      <c r="C114" s="50" t="s">
        <v>34</v>
      </c>
      <c r="D114" s="53">
        <v>627123</v>
      </c>
      <c r="E114" s="53">
        <v>0</v>
      </c>
      <c r="F114" s="53">
        <v>5555</v>
      </c>
      <c r="G114" s="54">
        <v>632678</v>
      </c>
      <c r="H114" s="55">
        <v>-28639.94999999999</v>
      </c>
      <c r="I114" s="55">
        <v>-102855.40461862212</v>
      </c>
      <c r="J114" s="55">
        <v>0</v>
      </c>
      <c r="K114" s="55">
        <v>-3937.4290540063594</v>
      </c>
      <c r="L114" s="54">
        <v>78152.883672628494</v>
      </c>
      <c r="M114" s="53">
        <v>113211</v>
      </c>
      <c r="N114" s="53">
        <v>764104</v>
      </c>
      <c r="O114" s="53">
        <v>8633918</v>
      </c>
      <c r="P114" s="53">
        <v>1160524</v>
      </c>
      <c r="Q114" s="53">
        <v>8993373</v>
      </c>
      <c r="R114" s="55">
        <v>1114139.1614727867</v>
      </c>
      <c r="S114" s="56">
        <v>0.96003112514070077</v>
      </c>
      <c r="T114" s="57">
        <v>0.63800906408583402</v>
      </c>
      <c r="U114" s="57">
        <v>0</v>
      </c>
      <c r="V114" s="58">
        <v>0.63800906408583402</v>
      </c>
    </row>
    <row r="115" spans="1:22" x14ac:dyDescent="0.2">
      <c r="A115" s="49" t="s">
        <v>384</v>
      </c>
      <c r="B115" s="50" t="s">
        <v>385</v>
      </c>
      <c r="C115" s="50" t="s">
        <v>28</v>
      </c>
      <c r="D115" s="53">
        <v>0</v>
      </c>
      <c r="E115" s="53">
        <v>10315946.250000004</v>
      </c>
      <c r="F115" s="53">
        <v>2403381.35</v>
      </c>
      <c r="G115" s="54">
        <v>12719327.600000003</v>
      </c>
      <c r="H115" s="55">
        <v>44102716.329999998</v>
      </c>
      <c r="I115" s="55">
        <v>5435344.6084515052</v>
      </c>
      <c r="J115" s="55">
        <v>0</v>
      </c>
      <c r="K115" s="55">
        <v>0</v>
      </c>
      <c r="L115" s="54">
        <v>38667371.72154849</v>
      </c>
      <c r="M115" s="53">
        <v>122995324.97000006</v>
      </c>
      <c r="N115" s="53">
        <v>114691202.96999969</v>
      </c>
      <c r="O115" s="53">
        <v>626215578</v>
      </c>
      <c r="P115" s="53">
        <v>2045773754</v>
      </c>
      <c r="Q115" s="53">
        <v>3554517913</v>
      </c>
      <c r="R115" s="55">
        <v>360413261.4251197</v>
      </c>
      <c r="S115" s="56">
        <v>0.17617454555784651</v>
      </c>
      <c r="T115" s="57">
        <v>0.14257716022534514</v>
      </c>
      <c r="U115" s="57">
        <v>5.3904297654803153E-2</v>
      </c>
      <c r="V115" s="58">
        <v>0.19648145788014829</v>
      </c>
    </row>
    <row r="116" spans="1:22" x14ac:dyDescent="0.2">
      <c r="A116" s="91" t="s">
        <v>386</v>
      </c>
      <c r="B116" s="50" t="s">
        <v>387</v>
      </c>
      <c r="C116" s="50" t="s">
        <v>28</v>
      </c>
      <c r="D116" s="53">
        <v>0</v>
      </c>
      <c r="E116" s="53">
        <v>0</v>
      </c>
      <c r="F116" s="53">
        <v>0</v>
      </c>
      <c r="G116" s="54">
        <v>0</v>
      </c>
      <c r="H116" s="55">
        <v>15887170.869999999</v>
      </c>
      <c r="I116" s="55">
        <v>7071606.1756831296</v>
      </c>
      <c r="J116" s="55">
        <v>0</v>
      </c>
      <c r="K116" s="55">
        <v>0</v>
      </c>
      <c r="L116" s="54">
        <v>8815564.6943168696</v>
      </c>
      <c r="M116" s="53">
        <v>13748750.560000001</v>
      </c>
      <c r="N116" s="53">
        <v>26901560.120000001</v>
      </c>
      <c r="O116" s="53">
        <v>197694302</v>
      </c>
      <c r="P116" s="53">
        <v>457767478</v>
      </c>
      <c r="Q116" s="53">
        <v>795961363</v>
      </c>
      <c r="R116" s="55">
        <v>113696501.17239468</v>
      </c>
      <c r="S116" s="56">
        <v>0.24837173158114714</v>
      </c>
      <c r="T116" s="57">
        <v>7.7535936492452717E-2</v>
      </c>
      <c r="U116" s="57">
        <v>3.0034354166155946E-2</v>
      </c>
      <c r="V116" s="58">
        <v>0.10757029065860867</v>
      </c>
    </row>
    <row r="117" spans="1:22" x14ac:dyDescent="0.2">
      <c r="A117" s="49" t="s">
        <v>389</v>
      </c>
      <c r="B117" s="50" t="s">
        <v>390</v>
      </c>
      <c r="C117" s="50" t="s">
        <v>34</v>
      </c>
      <c r="D117" s="53">
        <v>155826</v>
      </c>
      <c r="E117" s="53">
        <v>0</v>
      </c>
      <c r="F117" s="53">
        <v>42406</v>
      </c>
      <c r="G117" s="54">
        <v>198232</v>
      </c>
      <c r="H117" s="55">
        <v>59166.069999999992</v>
      </c>
      <c r="I117" s="55">
        <v>-27272.504389809677</v>
      </c>
      <c r="J117" s="55">
        <v>0</v>
      </c>
      <c r="K117" s="55">
        <v>18332.446746470028</v>
      </c>
      <c r="L117" s="54">
        <v>68106.127643339642</v>
      </c>
      <c r="M117" s="53">
        <v>223239</v>
      </c>
      <c r="N117" s="53">
        <v>1756401</v>
      </c>
      <c r="O117" s="53">
        <v>6116679</v>
      </c>
      <c r="P117" s="53">
        <v>1167327</v>
      </c>
      <c r="Q117" s="53">
        <v>12171214</v>
      </c>
      <c r="R117" s="55">
        <v>586643.57943529706</v>
      </c>
      <c r="S117" s="56">
        <v>0.50255290885527115</v>
      </c>
      <c r="T117" s="57">
        <v>0.45400331134573507</v>
      </c>
      <c r="U117" s="57">
        <v>2.1422446323952071E-2</v>
      </c>
      <c r="V117" s="58">
        <v>0.47542575766968714</v>
      </c>
    </row>
    <row r="118" spans="1:22" x14ac:dyDescent="0.2">
      <c r="A118" s="49" t="s">
        <v>393</v>
      </c>
      <c r="B118" s="50" t="s">
        <v>394</v>
      </c>
      <c r="C118" s="50" t="s">
        <v>34</v>
      </c>
      <c r="D118" s="53">
        <v>252034</v>
      </c>
      <c r="E118" s="53">
        <v>0</v>
      </c>
      <c r="F118" s="53">
        <v>34061</v>
      </c>
      <c r="G118" s="54">
        <v>286095</v>
      </c>
      <c r="H118" s="55">
        <v>4673537.5599999996</v>
      </c>
      <c r="I118" s="55">
        <v>-2739172.8732260694</v>
      </c>
      <c r="J118" s="55">
        <v>0</v>
      </c>
      <c r="K118" s="55">
        <v>-941899.41794730164</v>
      </c>
      <c r="L118" s="54">
        <v>8354609.8511733711</v>
      </c>
      <c r="M118" s="53">
        <v>4663211</v>
      </c>
      <c r="N118" s="53">
        <v>15812358</v>
      </c>
      <c r="O118" s="53">
        <v>50434440</v>
      </c>
      <c r="P118" s="53">
        <v>39288564</v>
      </c>
      <c r="Q118" s="53">
        <v>177893793</v>
      </c>
      <c r="R118" s="55">
        <v>11138650.148092352</v>
      </c>
      <c r="S118" s="56">
        <v>0.28350871129044958</v>
      </c>
      <c r="T118" s="57">
        <v>0.7757407528104483</v>
      </c>
      <c r="U118" s="57">
        <v>0.11140941674529005</v>
      </c>
      <c r="V118" s="58">
        <v>0.88715016955573833</v>
      </c>
    </row>
    <row r="119" spans="1:22" x14ac:dyDescent="0.2">
      <c r="A119" s="49" t="s">
        <v>397</v>
      </c>
      <c r="B119" s="50" t="s">
        <v>398</v>
      </c>
      <c r="C119" s="50" t="s">
        <v>34</v>
      </c>
      <c r="D119" s="53">
        <v>3508476</v>
      </c>
      <c r="E119" s="53">
        <v>0</v>
      </c>
      <c r="F119" s="53">
        <v>32368</v>
      </c>
      <c r="G119" s="54">
        <v>3540844</v>
      </c>
      <c r="H119" s="55">
        <v>336530.79</v>
      </c>
      <c r="I119" s="55">
        <v>-417233.11430463579</v>
      </c>
      <c r="J119" s="55">
        <v>0</v>
      </c>
      <c r="K119" s="55">
        <v>95365.491784330487</v>
      </c>
      <c r="L119" s="54">
        <v>658398.41252030525</v>
      </c>
      <c r="M119" s="53">
        <v>569121</v>
      </c>
      <c r="N119" s="53">
        <v>2411929</v>
      </c>
      <c r="O119" s="53">
        <v>20105428</v>
      </c>
      <c r="P119" s="53">
        <v>7592983</v>
      </c>
      <c r="Q119" s="53">
        <v>39459493</v>
      </c>
      <c r="R119" s="55">
        <v>3868781.9179968685</v>
      </c>
      <c r="S119" s="56">
        <v>0.50952068745536094</v>
      </c>
      <c r="T119" s="57">
        <v>1.0854171937131412</v>
      </c>
      <c r="U119" s="57">
        <v>0</v>
      </c>
      <c r="V119" s="58">
        <v>1</v>
      </c>
    </row>
    <row r="120" spans="1:22" x14ac:dyDescent="0.2">
      <c r="A120" s="49" t="s">
        <v>400</v>
      </c>
      <c r="B120" s="50" t="s">
        <v>401</v>
      </c>
      <c r="C120" s="50" t="s">
        <v>34</v>
      </c>
      <c r="D120" s="53">
        <v>1072697</v>
      </c>
      <c r="E120" s="53">
        <v>0</v>
      </c>
      <c r="F120" s="53">
        <v>80754</v>
      </c>
      <c r="G120" s="54">
        <v>1153451</v>
      </c>
      <c r="H120" s="55">
        <v>-18810.469999999998</v>
      </c>
      <c r="I120" s="55">
        <v>-18717.011099633946</v>
      </c>
      <c r="J120" s="55">
        <v>0</v>
      </c>
      <c r="K120" s="55">
        <v>-93.462276493908576</v>
      </c>
      <c r="L120" s="54">
        <v>3.3761278573365416E-3</v>
      </c>
      <c r="M120" s="53">
        <v>209724</v>
      </c>
      <c r="N120" s="53">
        <v>738519</v>
      </c>
      <c r="O120" s="53">
        <v>4719495</v>
      </c>
      <c r="P120" s="53">
        <v>920788</v>
      </c>
      <c r="Q120" s="53">
        <v>5039651</v>
      </c>
      <c r="R120" s="55">
        <v>862292.71869421122</v>
      </c>
      <c r="S120" s="56">
        <v>0.93647258510559561</v>
      </c>
      <c r="T120" s="57">
        <v>1.337655970379553</v>
      </c>
      <c r="U120" s="57">
        <v>0</v>
      </c>
      <c r="V120" s="58">
        <v>1</v>
      </c>
    </row>
    <row r="121" spans="1:22" x14ac:dyDescent="0.2">
      <c r="A121" s="49" t="s">
        <v>404</v>
      </c>
      <c r="B121" s="50" t="s">
        <v>405</v>
      </c>
      <c r="C121" s="50" t="s">
        <v>28</v>
      </c>
      <c r="D121" s="53">
        <v>0</v>
      </c>
      <c r="E121" s="53">
        <v>27975</v>
      </c>
      <c r="F121" s="53">
        <v>0</v>
      </c>
      <c r="G121" s="54">
        <v>27975</v>
      </c>
      <c r="H121" s="55">
        <v>2233684.7400000002</v>
      </c>
      <c r="I121" s="55">
        <v>192096.58575837084</v>
      </c>
      <c r="J121" s="55">
        <v>0</v>
      </c>
      <c r="K121" s="55">
        <v>617765.27370608097</v>
      </c>
      <c r="L121" s="54">
        <v>1423822.8805355486</v>
      </c>
      <c r="M121" s="53">
        <v>1998252</v>
      </c>
      <c r="N121" s="53">
        <v>7703896</v>
      </c>
      <c r="O121" s="53">
        <v>44176305</v>
      </c>
      <c r="P121" s="53">
        <v>52313983</v>
      </c>
      <c r="Q121" s="53">
        <v>176411767</v>
      </c>
      <c r="R121" s="55">
        <v>13100251.236488182</v>
      </c>
      <c r="S121" s="56">
        <v>0.25041586369916019</v>
      </c>
      <c r="T121" s="57">
        <v>0.11082214030306914</v>
      </c>
      <c r="U121" s="57">
        <v>3.7662530876305098E-2</v>
      </c>
      <c r="V121" s="58">
        <v>0.14848467117937425</v>
      </c>
    </row>
    <row r="122" spans="1:22" x14ac:dyDescent="0.2">
      <c r="A122" s="49" t="s">
        <v>408</v>
      </c>
      <c r="B122" s="50" t="s">
        <v>409</v>
      </c>
      <c r="C122" s="50" t="s">
        <v>28</v>
      </c>
      <c r="D122" s="53">
        <v>0</v>
      </c>
      <c r="E122" s="53">
        <v>0</v>
      </c>
      <c r="F122" s="53">
        <v>0</v>
      </c>
      <c r="G122" s="54">
        <v>0</v>
      </c>
      <c r="H122" s="55">
        <v>-898.14</v>
      </c>
      <c r="I122" s="55">
        <v>-898.13971899479316</v>
      </c>
      <c r="J122" s="55">
        <v>0</v>
      </c>
      <c r="K122" s="55">
        <v>0</v>
      </c>
      <c r="L122" s="54">
        <v>-2.8100520682983188E-4</v>
      </c>
      <c r="M122" s="53">
        <v>0</v>
      </c>
      <c r="N122" s="53">
        <v>0</v>
      </c>
      <c r="O122" s="53">
        <v>12703589</v>
      </c>
      <c r="P122" s="53">
        <v>1591846</v>
      </c>
      <c r="Q122" s="53">
        <v>6139653</v>
      </c>
      <c r="R122" s="55">
        <v>3293697.1088258568</v>
      </c>
      <c r="S122" s="56">
        <v>2.0691053712644671</v>
      </c>
      <c r="T122" s="57">
        <v>-8.5316043808899332E-11</v>
      </c>
      <c r="U122" s="57">
        <v>0</v>
      </c>
      <c r="V122" s="58">
        <v>0</v>
      </c>
    </row>
    <row r="123" spans="1:22" x14ac:dyDescent="0.2">
      <c r="A123" s="49" t="s">
        <v>410</v>
      </c>
      <c r="B123" s="50" t="s">
        <v>411</v>
      </c>
      <c r="C123" s="50" t="s">
        <v>28</v>
      </c>
      <c r="D123" s="53">
        <v>0</v>
      </c>
      <c r="E123" s="53">
        <v>0</v>
      </c>
      <c r="F123" s="53">
        <v>0</v>
      </c>
      <c r="G123" s="54">
        <v>0</v>
      </c>
      <c r="H123" s="55">
        <v>-19635.46</v>
      </c>
      <c r="I123" s="55">
        <v>-19635.455000617516</v>
      </c>
      <c r="J123" s="55">
        <v>0</v>
      </c>
      <c r="K123" s="55">
        <v>0</v>
      </c>
      <c r="L123" s="54">
        <v>-4.9993824832199607E-3</v>
      </c>
      <c r="M123" s="53">
        <v>0</v>
      </c>
      <c r="N123" s="53">
        <v>0</v>
      </c>
      <c r="O123" s="53">
        <v>7177700</v>
      </c>
      <c r="P123" s="53">
        <v>80590</v>
      </c>
      <c r="Q123" s="53">
        <v>4148279</v>
      </c>
      <c r="R123" s="55">
        <v>139443.5723826676</v>
      </c>
      <c r="S123" s="56">
        <v>1.7302838116722621</v>
      </c>
      <c r="T123" s="57">
        <v>-3.5852369512596974E-8</v>
      </c>
      <c r="U123" s="57">
        <v>0</v>
      </c>
      <c r="V123" s="58">
        <v>0</v>
      </c>
    </row>
    <row r="124" spans="1:22" x14ac:dyDescent="0.2">
      <c r="A124" s="49" t="s">
        <v>414</v>
      </c>
      <c r="B124" s="50" t="s">
        <v>415</v>
      </c>
      <c r="C124" s="50" t="s">
        <v>34</v>
      </c>
      <c r="D124" s="53">
        <v>0</v>
      </c>
      <c r="E124" s="53">
        <v>13217366.460000001</v>
      </c>
      <c r="F124" s="53">
        <v>10139610.75</v>
      </c>
      <c r="G124" s="54">
        <v>23356977.210000001</v>
      </c>
      <c r="H124" s="55">
        <v>61454680.339999996</v>
      </c>
      <c r="I124" s="55">
        <v>3577073.6453705519</v>
      </c>
      <c r="J124" s="55">
        <v>0</v>
      </c>
      <c r="K124" s="55">
        <v>0</v>
      </c>
      <c r="L124" s="54">
        <v>57877606.694629446</v>
      </c>
      <c r="M124" s="53">
        <v>327524672.51999962</v>
      </c>
      <c r="N124" s="53">
        <v>16266526.979999999</v>
      </c>
      <c r="O124" s="53">
        <v>463185593</v>
      </c>
      <c r="P124" s="53">
        <v>4011588162</v>
      </c>
      <c r="Q124" s="53">
        <v>5509614133</v>
      </c>
      <c r="R124" s="55">
        <v>337248634.26615393</v>
      </c>
      <c r="S124" s="56">
        <v>8.4068608403215728E-2</v>
      </c>
      <c r="T124" s="57">
        <v>0.24087446367690774</v>
      </c>
      <c r="U124" s="57">
        <v>7.5822263658878467E-2</v>
      </c>
      <c r="V124" s="58">
        <v>0.31669672733578619</v>
      </c>
    </row>
    <row r="125" spans="1:22" x14ac:dyDescent="0.2">
      <c r="A125" s="49" t="s">
        <v>416</v>
      </c>
      <c r="B125" s="50" t="s">
        <v>417</v>
      </c>
      <c r="C125" s="50" t="s">
        <v>34</v>
      </c>
      <c r="D125" s="53">
        <v>1543342</v>
      </c>
      <c r="E125" s="53">
        <v>0</v>
      </c>
      <c r="F125" s="53">
        <v>11611</v>
      </c>
      <c r="G125" s="54">
        <v>1554953</v>
      </c>
      <c r="H125" s="55">
        <v>-217201.31</v>
      </c>
      <c r="I125" s="55">
        <v>-224704.31980173243</v>
      </c>
      <c r="J125" s="55">
        <v>0</v>
      </c>
      <c r="K125" s="55">
        <v>-2033.6203106339999</v>
      </c>
      <c r="L125" s="54">
        <v>9536.6301123664343</v>
      </c>
      <c r="M125" s="53">
        <v>399872</v>
      </c>
      <c r="N125" s="53">
        <v>2576945</v>
      </c>
      <c r="O125" s="53">
        <v>12907624</v>
      </c>
      <c r="P125" s="53">
        <v>2601778</v>
      </c>
      <c r="Q125" s="53">
        <v>19368748</v>
      </c>
      <c r="R125" s="55">
        <v>1733863.8592165068</v>
      </c>
      <c r="S125" s="56">
        <v>0.66641498975566205</v>
      </c>
      <c r="T125" s="57">
        <v>0.90231399760493503</v>
      </c>
      <c r="U125" s="57">
        <v>0</v>
      </c>
      <c r="V125" s="58">
        <v>0.90231399760493503</v>
      </c>
    </row>
    <row r="126" spans="1:22" x14ac:dyDescent="0.2">
      <c r="A126" s="49" t="s">
        <v>419</v>
      </c>
      <c r="B126" s="50" t="s">
        <v>420</v>
      </c>
      <c r="C126" s="50" t="s">
        <v>34</v>
      </c>
      <c r="D126" s="53">
        <v>0</v>
      </c>
      <c r="E126" s="53">
        <v>9187366.8600000013</v>
      </c>
      <c r="F126" s="53">
        <v>3368249.7699628202</v>
      </c>
      <c r="G126" s="54">
        <v>12555616.629962821</v>
      </c>
      <c r="H126" s="55">
        <v>6551373.1800000006</v>
      </c>
      <c r="I126" s="55">
        <v>-541416.08428597148</v>
      </c>
      <c r="J126" s="55">
        <v>0</v>
      </c>
      <c r="K126" s="55">
        <v>-168947.18223014602</v>
      </c>
      <c r="L126" s="54">
        <v>7261736.446516118</v>
      </c>
      <c r="M126" s="53">
        <v>472920.04000000004</v>
      </c>
      <c r="N126" s="53">
        <v>114330.56999999998</v>
      </c>
      <c r="O126" s="53">
        <v>66803358</v>
      </c>
      <c r="P126" s="53">
        <v>241247837</v>
      </c>
      <c r="Q126" s="53">
        <v>498768973</v>
      </c>
      <c r="R126" s="55">
        <v>32311884.849013347</v>
      </c>
      <c r="S126" s="56">
        <v>0.13393647483360999</v>
      </c>
      <c r="T126" s="57">
        <v>0.61331467257578043</v>
      </c>
      <c r="U126" s="57">
        <v>0</v>
      </c>
      <c r="V126" s="58">
        <v>0.61331467257578043</v>
      </c>
    </row>
    <row r="127" spans="1:22" x14ac:dyDescent="0.2">
      <c r="A127" s="49" t="s">
        <v>422</v>
      </c>
      <c r="B127" s="50" t="s">
        <v>423</v>
      </c>
      <c r="C127" s="50" t="s">
        <v>28</v>
      </c>
      <c r="D127" s="53">
        <v>0</v>
      </c>
      <c r="E127" s="53">
        <v>0</v>
      </c>
      <c r="F127" s="53">
        <v>0</v>
      </c>
      <c r="G127" s="54">
        <v>0</v>
      </c>
      <c r="H127" s="55">
        <v>465395.69999999995</v>
      </c>
      <c r="I127" s="55">
        <v>299691.17856307997</v>
      </c>
      <c r="J127" s="55">
        <v>0</v>
      </c>
      <c r="K127" s="55">
        <v>0</v>
      </c>
      <c r="L127" s="54">
        <v>165704.52143691998</v>
      </c>
      <c r="M127" s="53">
        <v>0</v>
      </c>
      <c r="N127" s="53">
        <v>0</v>
      </c>
      <c r="O127" s="53">
        <v>17516914</v>
      </c>
      <c r="P127" s="53">
        <v>29354454</v>
      </c>
      <c r="Q127" s="53">
        <v>125690790</v>
      </c>
      <c r="R127" s="55">
        <v>4090987.464037389</v>
      </c>
      <c r="S127" s="56">
        <v>0.13936513566348019</v>
      </c>
      <c r="T127" s="57">
        <v>4.0504773699156359E-2</v>
      </c>
      <c r="U127" s="57">
        <v>0</v>
      </c>
      <c r="V127" s="58">
        <v>4.0504773699156359E-2</v>
      </c>
    </row>
    <row r="128" spans="1:22" x14ac:dyDescent="0.2">
      <c r="A128" s="49" t="s">
        <v>425</v>
      </c>
      <c r="B128" s="50" t="s">
        <v>426</v>
      </c>
      <c r="C128" s="50" t="s">
        <v>34</v>
      </c>
      <c r="D128" s="53">
        <v>0</v>
      </c>
      <c r="E128" s="53">
        <v>1175690</v>
      </c>
      <c r="F128" s="53">
        <v>0</v>
      </c>
      <c r="G128" s="54">
        <v>1175690</v>
      </c>
      <c r="H128" s="55">
        <v>17872198.619999997</v>
      </c>
      <c r="I128" s="55">
        <v>636389.37047205539</v>
      </c>
      <c r="J128" s="55">
        <v>0</v>
      </c>
      <c r="K128" s="55">
        <v>0</v>
      </c>
      <c r="L128" s="54">
        <v>17235809.249527942</v>
      </c>
      <c r="M128" s="53">
        <v>5505154.7999999998</v>
      </c>
      <c r="N128" s="53">
        <v>17750</v>
      </c>
      <c r="O128" s="53">
        <v>31425669</v>
      </c>
      <c r="P128" s="53">
        <v>99799150</v>
      </c>
      <c r="Q128" s="53">
        <v>109204200</v>
      </c>
      <c r="R128" s="55">
        <v>28719179.796943247</v>
      </c>
      <c r="S128" s="56">
        <v>0.28776978357975241</v>
      </c>
      <c r="T128" s="57">
        <v>0.64108722392857431</v>
      </c>
      <c r="U128" s="57">
        <v>4.3381780305744085E-2</v>
      </c>
      <c r="V128" s="58">
        <v>0.68446900423431845</v>
      </c>
    </row>
    <row r="129" spans="1:22" x14ac:dyDescent="0.2">
      <c r="A129" s="49" t="s">
        <v>427</v>
      </c>
      <c r="B129" s="50" t="s">
        <v>428</v>
      </c>
      <c r="C129" s="50" t="s">
        <v>28</v>
      </c>
      <c r="D129" s="53">
        <v>0</v>
      </c>
      <c r="E129" s="53">
        <v>0</v>
      </c>
      <c r="F129" s="53">
        <v>0</v>
      </c>
      <c r="G129" s="54">
        <v>0</v>
      </c>
      <c r="H129" s="55">
        <v>-61867.510000000009</v>
      </c>
      <c r="I129" s="55">
        <v>-100577.20887791911</v>
      </c>
      <c r="J129" s="55">
        <v>0</v>
      </c>
      <c r="K129" s="55">
        <v>2775.7029319085232</v>
      </c>
      <c r="L129" s="54">
        <v>35933.995946010575</v>
      </c>
      <c r="M129" s="53">
        <v>0</v>
      </c>
      <c r="N129" s="53">
        <v>0</v>
      </c>
      <c r="O129" s="53">
        <v>11147506</v>
      </c>
      <c r="P129" s="53">
        <v>3154045</v>
      </c>
      <c r="Q129" s="53">
        <v>15787232</v>
      </c>
      <c r="R129" s="55">
        <v>2227099.4409767338</v>
      </c>
      <c r="S129" s="56">
        <v>0.70610896197636175</v>
      </c>
      <c r="T129" s="57">
        <v>1.6134886159484232E-2</v>
      </c>
      <c r="U129" s="57">
        <v>0</v>
      </c>
      <c r="V129" s="58">
        <v>1.6134886159484232E-2</v>
      </c>
    </row>
    <row r="130" spans="1:22" x14ac:dyDescent="0.2">
      <c r="A130" s="49" t="s">
        <v>431</v>
      </c>
      <c r="B130" s="50" t="s">
        <v>432</v>
      </c>
      <c r="C130" s="50" t="s">
        <v>34</v>
      </c>
      <c r="D130" s="53">
        <v>222734900</v>
      </c>
      <c r="E130" s="53">
        <v>0</v>
      </c>
      <c r="F130" s="53">
        <v>10260008</v>
      </c>
      <c r="G130" s="54">
        <v>232994908</v>
      </c>
      <c r="H130" s="55">
        <v>153399460.14999998</v>
      </c>
      <c r="I130" s="55">
        <v>3462189.9960772819</v>
      </c>
      <c r="J130" s="55">
        <v>68467119.299999997</v>
      </c>
      <c r="K130" s="55">
        <v>0</v>
      </c>
      <c r="L130" s="54">
        <v>81470150.85392271</v>
      </c>
      <c r="M130" s="53">
        <v>293673630</v>
      </c>
      <c r="N130" s="53">
        <v>507809181</v>
      </c>
      <c r="O130" s="53">
        <v>896549808</v>
      </c>
      <c r="P130" s="53">
        <v>1348056206</v>
      </c>
      <c r="Q130" s="53">
        <v>2883601297</v>
      </c>
      <c r="R130" s="55">
        <v>419128516.10931581</v>
      </c>
      <c r="S130" s="56">
        <v>0.31091323510387503</v>
      </c>
      <c r="T130" s="57">
        <v>0.7502831393412156</v>
      </c>
      <c r="U130" s="57">
        <v>4.5012011910132474E-2</v>
      </c>
      <c r="V130" s="58">
        <v>0.79529515125134809</v>
      </c>
    </row>
    <row r="131" spans="1:22" x14ac:dyDescent="0.2">
      <c r="A131" s="49" t="s">
        <v>435</v>
      </c>
      <c r="B131" s="50" t="s">
        <v>436</v>
      </c>
      <c r="C131" s="50" t="s">
        <v>28</v>
      </c>
      <c r="D131" s="53">
        <v>0</v>
      </c>
      <c r="E131" s="53">
        <v>0</v>
      </c>
      <c r="F131" s="53">
        <v>56934.97</v>
      </c>
      <c r="G131" s="54">
        <v>56934.97</v>
      </c>
      <c r="H131" s="55">
        <v>29570481.219999999</v>
      </c>
      <c r="I131" s="55">
        <v>14630813.584798036</v>
      </c>
      <c r="J131" s="55">
        <v>0</v>
      </c>
      <c r="K131" s="55">
        <v>0</v>
      </c>
      <c r="L131" s="54">
        <v>14939667.635201963</v>
      </c>
      <c r="M131" s="53">
        <v>97127380</v>
      </c>
      <c r="N131" s="53">
        <v>33615894</v>
      </c>
      <c r="O131" s="53">
        <v>262011889</v>
      </c>
      <c r="P131" s="53">
        <v>861331276</v>
      </c>
      <c r="Q131" s="53">
        <v>1344740826</v>
      </c>
      <c r="R131" s="55">
        <v>167823442.49250925</v>
      </c>
      <c r="S131" s="56">
        <v>0.19484192339082002</v>
      </c>
      <c r="T131" s="57">
        <v>8.935940284904674E-2</v>
      </c>
      <c r="U131" s="57">
        <v>0.11269815428134994</v>
      </c>
      <c r="V131" s="58">
        <v>0.20205755713039669</v>
      </c>
    </row>
    <row r="132" spans="1:22" x14ac:dyDescent="0.2">
      <c r="A132" s="49" t="s">
        <v>438</v>
      </c>
      <c r="B132" s="50" t="s">
        <v>439</v>
      </c>
      <c r="C132" s="50" t="s">
        <v>28</v>
      </c>
      <c r="D132" s="53">
        <v>0</v>
      </c>
      <c r="E132" s="53">
        <v>0</v>
      </c>
      <c r="F132" s="53">
        <v>0</v>
      </c>
      <c r="G132" s="54">
        <v>0</v>
      </c>
      <c r="H132" s="55">
        <v>-47953.450000000004</v>
      </c>
      <c r="I132" s="55">
        <v>-56001.618639030712</v>
      </c>
      <c r="J132" s="55">
        <v>0</v>
      </c>
      <c r="K132" s="55">
        <v>-255.95642575729653</v>
      </c>
      <c r="L132" s="54">
        <v>8304.1250647880042</v>
      </c>
      <c r="M132" s="53">
        <v>0</v>
      </c>
      <c r="N132" s="53">
        <v>0</v>
      </c>
      <c r="O132" s="53">
        <v>7492719</v>
      </c>
      <c r="P132" s="53">
        <v>712191</v>
      </c>
      <c r="Q132" s="53">
        <v>5385347</v>
      </c>
      <c r="R132" s="55">
        <v>990882.67428802641</v>
      </c>
      <c r="S132" s="56">
        <v>1.3913159170616118</v>
      </c>
      <c r="T132" s="57">
        <v>8.3805331148359436E-3</v>
      </c>
      <c r="U132" s="57">
        <v>0</v>
      </c>
      <c r="V132" s="58">
        <v>8.3805331148359436E-3</v>
      </c>
    </row>
    <row r="133" spans="1:22" x14ac:dyDescent="0.2">
      <c r="A133" s="49" t="s">
        <v>442</v>
      </c>
      <c r="B133" s="50" t="s">
        <v>443</v>
      </c>
      <c r="C133" s="50" t="s">
        <v>28</v>
      </c>
      <c r="D133" s="53">
        <v>0</v>
      </c>
      <c r="E133" s="53">
        <v>0</v>
      </c>
      <c r="F133" s="53">
        <v>0</v>
      </c>
      <c r="G133" s="54">
        <v>0</v>
      </c>
      <c r="H133" s="55">
        <v>4712841.5200000005</v>
      </c>
      <c r="I133" s="55">
        <v>3170399.8066901099</v>
      </c>
      <c r="J133" s="55">
        <v>0</v>
      </c>
      <c r="K133" s="55">
        <v>0</v>
      </c>
      <c r="L133" s="54">
        <v>1542441.7133098906</v>
      </c>
      <c r="M133" s="53">
        <v>0</v>
      </c>
      <c r="N133" s="53">
        <v>0</v>
      </c>
      <c r="O133" s="53">
        <v>232192963</v>
      </c>
      <c r="P133" s="53">
        <v>599017758</v>
      </c>
      <c r="Q133" s="53">
        <v>973663824</v>
      </c>
      <c r="R133" s="55">
        <v>142849826.28628191</v>
      </c>
      <c r="S133" s="56">
        <v>0.23847344152739111</v>
      </c>
      <c r="T133" s="57">
        <v>1.0797645005312924E-2</v>
      </c>
      <c r="U133" s="57">
        <v>0</v>
      </c>
      <c r="V133" s="58">
        <v>1.0797645005312924E-2</v>
      </c>
    </row>
    <row r="134" spans="1:22" x14ac:dyDescent="0.2">
      <c r="A134" s="49" t="s">
        <v>445</v>
      </c>
      <c r="B134" s="50" t="s">
        <v>446</v>
      </c>
      <c r="C134" s="50" t="s">
        <v>34</v>
      </c>
      <c r="D134" s="53">
        <v>0</v>
      </c>
      <c r="E134" s="53">
        <v>11896</v>
      </c>
      <c r="F134" s="53">
        <v>0</v>
      </c>
      <c r="G134" s="54">
        <v>11896</v>
      </c>
      <c r="H134" s="55">
        <v>5285308.82</v>
      </c>
      <c r="I134" s="55">
        <v>642901.93995705841</v>
      </c>
      <c r="J134" s="55">
        <v>0</v>
      </c>
      <c r="K134" s="55">
        <v>1293212.49958711</v>
      </c>
      <c r="L134" s="54">
        <v>3349194.380455832</v>
      </c>
      <c r="M134" s="53">
        <v>3520378</v>
      </c>
      <c r="N134" s="53">
        <v>13290735</v>
      </c>
      <c r="O134" s="53">
        <v>37774388</v>
      </c>
      <c r="P134" s="53">
        <v>63883170</v>
      </c>
      <c r="Q134" s="53">
        <v>232738739</v>
      </c>
      <c r="R134" s="55">
        <v>10368482.963422604</v>
      </c>
      <c r="S134" s="56">
        <v>0.16230382686743008</v>
      </c>
      <c r="T134" s="57">
        <v>0.32416414168908914</v>
      </c>
      <c r="U134" s="57">
        <v>5.4920286516777425E-2</v>
      </c>
      <c r="V134" s="58">
        <v>0.37908442820586657</v>
      </c>
    </row>
    <row r="135" spans="1:22" x14ac:dyDescent="0.2">
      <c r="A135" s="49" t="s">
        <v>449</v>
      </c>
      <c r="B135" s="50" t="s">
        <v>450</v>
      </c>
      <c r="C135" s="50" t="s">
        <v>28</v>
      </c>
      <c r="D135" s="53">
        <v>0</v>
      </c>
      <c r="E135" s="53">
        <v>96606</v>
      </c>
      <c r="F135" s="53">
        <v>0</v>
      </c>
      <c r="G135" s="54">
        <v>96606</v>
      </c>
      <c r="H135" s="55">
        <v>22293099.949999999</v>
      </c>
      <c r="I135" s="55">
        <v>5462161.6038681157</v>
      </c>
      <c r="J135" s="55">
        <v>0</v>
      </c>
      <c r="K135" s="55">
        <v>0</v>
      </c>
      <c r="L135" s="54">
        <v>16830938.346131884</v>
      </c>
      <c r="M135" s="53">
        <v>41811794</v>
      </c>
      <c r="N135" s="53">
        <v>46290782</v>
      </c>
      <c r="O135" s="53">
        <v>347340714</v>
      </c>
      <c r="P135" s="53">
        <v>1073883978</v>
      </c>
      <c r="Q135" s="53">
        <v>2212503258</v>
      </c>
      <c r="R135" s="55">
        <v>168588961.992697</v>
      </c>
      <c r="S135" s="56">
        <v>0.15698992204602666</v>
      </c>
      <c r="T135" s="57">
        <v>0.10040719241669664</v>
      </c>
      <c r="U135" s="57">
        <v>3.8845153531101476E-2</v>
      </c>
      <c r="V135" s="58">
        <v>0.13925234594779812</v>
      </c>
    </row>
    <row r="136" spans="1:22" x14ac:dyDescent="0.2">
      <c r="A136" s="49" t="s">
        <v>453</v>
      </c>
      <c r="B136" s="50" t="s">
        <v>454</v>
      </c>
      <c r="C136" s="50" t="s">
        <v>34</v>
      </c>
      <c r="D136" s="53">
        <v>15701132.483779859</v>
      </c>
      <c r="E136" s="53">
        <v>314208.44999999995</v>
      </c>
      <c r="F136" s="53">
        <v>222751.63</v>
      </c>
      <c r="G136" s="54">
        <v>16238092.563779859</v>
      </c>
      <c r="H136" s="55">
        <v>3088948.8200000003</v>
      </c>
      <c r="I136" s="55">
        <v>1714611.0102936327</v>
      </c>
      <c r="J136" s="55">
        <v>0</v>
      </c>
      <c r="K136" s="55">
        <v>0</v>
      </c>
      <c r="L136" s="54">
        <v>1374337.8097063676</v>
      </c>
      <c r="M136" s="53">
        <v>23819.940000000002</v>
      </c>
      <c r="N136" s="53">
        <v>18602.46</v>
      </c>
      <c r="O136" s="53">
        <v>127134114</v>
      </c>
      <c r="P136" s="53">
        <v>79699839</v>
      </c>
      <c r="Q136" s="53">
        <v>424030571</v>
      </c>
      <c r="R136" s="55">
        <v>23895844.097541843</v>
      </c>
      <c r="S136" s="56">
        <v>0.29982299082864949</v>
      </c>
      <c r="T136" s="57">
        <v>0.73704993644890804</v>
      </c>
      <c r="U136" s="57">
        <v>0</v>
      </c>
      <c r="V136" s="58">
        <v>0.73704993644890804</v>
      </c>
    </row>
    <row r="137" spans="1:22" x14ac:dyDescent="0.2">
      <c r="A137" s="49" t="s">
        <v>456</v>
      </c>
      <c r="B137" s="50" t="s">
        <v>457</v>
      </c>
      <c r="C137" s="50" t="s">
        <v>28</v>
      </c>
      <c r="D137" s="53">
        <v>0</v>
      </c>
      <c r="E137" s="53">
        <v>434611</v>
      </c>
      <c r="F137" s="53">
        <v>0</v>
      </c>
      <c r="G137" s="54">
        <v>434611</v>
      </c>
      <c r="H137" s="55">
        <v>3611790.3400000003</v>
      </c>
      <c r="I137" s="55">
        <v>-2876987.6690724446</v>
      </c>
      <c r="J137" s="55">
        <v>0</v>
      </c>
      <c r="K137" s="55">
        <v>-859612.93456726172</v>
      </c>
      <c r="L137" s="54">
        <v>7348390.9436397068</v>
      </c>
      <c r="M137" s="53">
        <v>5841389</v>
      </c>
      <c r="N137" s="53">
        <v>10855223</v>
      </c>
      <c r="O137" s="53">
        <v>117945003</v>
      </c>
      <c r="P137" s="53">
        <v>213662147</v>
      </c>
      <c r="Q137" s="53">
        <v>610716618</v>
      </c>
      <c r="R137" s="55">
        <v>41263626.739728637</v>
      </c>
      <c r="S137" s="56">
        <v>0.19312558316531678</v>
      </c>
      <c r="T137" s="57">
        <v>0.18861652643213325</v>
      </c>
      <c r="U137" s="57">
        <v>2.5305268508792059E-2</v>
      </c>
      <c r="V137" s="58">
        <v>0.21392179494092531</v>
      </c>
    </row>
    <row r="138" spans="1:22" x14ac:dyDescent="0.2">
      <c r="A138" s="49" t="s">
        <v>460</v>
      </c>
      <c r="B138" s="50" t="s">
        <v>461</v>
      </c>
      <c r="C138" s="50" t="s">
        <v>34</v>
      </c>
      <c r="D138" s="53">
        <v>303623440.03943008</v>
      </c>
      <c r="E138" s="53">
        <v>104398</v>
      </c>
      <c r="F138" s="53">
        <v>13338018.33</v>
      </c>
      <c r="G138" s="54">
        <v>317065856.36943007</v>
      </c>
      <c r="H138" s="55">
        <v>364126297.746005</v>
      </c>
      <c r="I138" s="55">
        <v>32198665.886004999</v>
      </c>
      <c r="J138" s="55">
        <v>190063055.06</v>
      </c>
      <c r="K138" s="55">
        <v>0</v>
      </c>
      <c r="L138" s="54">
        <v>141864576.80000001</v>
      </c>
      <c r="M138" s="53">
        <v>616550558.06999898</v>
      </c>
      <c r="N138" s="53">
        <v>1740967387.55954</v>
      </c>
      <c r="O138" s="53">
        <v>1687742113</v>
      </c>
      <c r="P138" s="53">
        <v>3057168607</v>
      </c>
      <c r="Q138" s="53">
        <v>7831498431</v>
      </c>
      <c r="R138" s="55">
        <v>658840993.20653319</v>
      </c>
      <c r="S138" s="56">
        <v>0.21550692091302545</v>
      </c>
      <c r="T138" s="57">
        <v>0.69657237163681585</v>
      </c>
      <c r="U138" s="57">
        <v>9.7961460488256588E-2</v>
      </c>
      <c r="V138" s="58">
        <v>0.79453383212507245</v>
      </c>
    </row>
    <row r="139" spans="1:22" x14ac:dyDescent="0.2">
      <c r="A139" s="49" t="s">
        <v>463</v>
      </c>
      <c r="B139" s="50" t="s">
        <v>464</v>
      </c>
      <c r="C139" s="50" t="s">
        <v>34</v>
      </c>
      <c r="D139" s="53">
        <v>6082488</v>
      </c>
      <c r="E139" s="53">
        <v>0</v>
      </c>
      <c r="F139" s="53">
        <v>442248</v>
      </c>
      <c r="G139" s="54">
        <v>6524736</v>
      </c>
      <c r="H139" s="55">
        <v>1020959.77</v>
      </c>
      <c r="I139" s="55">
        <v>-813827.57656834426</v>
      </c>
      <c r="J139" s="55">
        <v>0</v>
      </c>
      <c r="K139" s="55">
        <v>0</v>
      </c>
      <c r="L139" s="54">
        <v>1834787.3465683442</v>
      </c>
      <c r="M139" s="53">
        <v>596892</v>
      </c>
      <c r="N139" s="53">
        <v>2268859</v>
      </c>
      <c r="O139" s="53">
        <v>27160917</v>
      </c>
      <c r="P139" s="53">
        <v>11254454</v>
      </c>
      <c r="Q139" s="53">
        <v>57886360</v>
      </c>
      <c r="R139" s="55">
        <v>5280713.6426321846</v>
      </c>
      <c r="S139" s="56">
        <v>0.46921100238467228</v>
      </c>
      <c r="T139" s="57">
        <v>1.5830290964994496</v>
      </c>
      <c r="U139" s="57">
        <v>0</v>
      </c>
      <c r="V139" s="58">
        <v>1</v>
      </c>
    </row>
    <row r="140" spans="1:22" x14ac:dyDescent="0.2">
      <c r="A140" s="49" t="s">
        <v>467</v>
      </c>
      <c r="B140" s="50" t="s">
        <v>468</v>
      </c>
      <c r="C140" s="50" t="s">
        <v>28</v>
      </c>
      <c r="D140" s="53">
        <v>0</v>
      </c>
      <c r="E140" s="53">
        <v>0</v>
      </c>
      <c r="F140" s="53">
        <v>0</v>
      </c>
      <c r="G140" s="54">
        <v>0</v>
      </c>
      <c r="H140" s="55">
        <v>46940186.029999994</v>
      </c>
      <c r="I140" s="55">
        <v>6055294.0539625064</v>
      </c>
      <c r="J140" s="55">
        <v>0</v>
      </c>
      <c r="K140" s="55">
        <v>0</v>
      </c>
      <c r="L140" s="54">
        <v>40884891.976037487</v>
      </c>
      <c r="M140" s="53">
        <v>118812751</v>
      </c>
      <c r="N140" s="53">
        <v>39876776</v>
      </c>
      <c r="O140" s="53">
        <v>1079069441</v>
      </c>
      <c r="P140" s="53">
        <v>2768524945</v>
      </c>
      <c r="Q140" s="53">
        <v>4430345016</v>
      </c>
      <c r="R140" s="55">
        <v>674311064.71544063</v>
      </c>
      <c r="S140" s="56">
        <v>0.24356329746396438</v>
      </c>
      <c r="T140" s="57">
        <v>6.0632094170501145E-2</v>
      </c>
      <c r="U140" s="57">
        <v>4.2915542883071263E-2</v>
      </c>
      <c r="V140" s="58">
        <v>0.10354763705357241</v>
      </c>
    </row>
    <row r="141" spans="1:22" x14ac:dyDescent="0.2">
      <c r="A141" s="49" t="s">
        <v>470</v>
      </c>
      <c r="B141" s="50" t="s">
        <v>471</v>
      </c>
      <c r="C141" s="50" t="s">
        <v>28</v>
      </c>
      <c r="D141" s="53">
        <v>0</v>
      </c>
      <c r="E141" s="53">
        <v>0</v>
      </c>
      <c r="F141" s="53">
        <v>0</v>
      </c>
      <c r="G141" s="54">
        <v>0</v>
      </c>
      <c r="H141" s="55">
        <v>40502.829999999994</v>
      </c>
      <c r="I141" s="55">
        <v>43086.714102939601</v>
      </c>
      <c r="J141" s="55">
        <v>0</v>
      </c>
      <c r="K141" s="55">
        <v>-2583.8803018242743</v>
      </c>
      <c r="L141" s="54">
        <v>-3.8011153319530422E-3</v>
      </c>
      <c r="M141" s="53">
        <v>0</v>
      </c>
      <c r="N141" s="53">
        <v>0</v>
      </c>
      <c r="O141" s="53">
        <v>19644530</v>
      </c>
      <c r="P141" s="53">
        <v>11983040</v>
      </c>
      <c r="Q141" s="53">
        <v>91273215</v>
      </c>
      <c r="R141" s="55">
        <v>2579082.9080711138</v>
      </c>
      <c r="S141" s="56">
        <v>0.21522776424606058</v>
      </c>
      <c r="T141" s="57">
        <v>-1.4738244048136793E-9</v>
      </c>
      <c r="U141" s="57">
        <v>0</v>
      </c>
      <c r="V141" s="58">
        <v>0</v>
      </c>
    </row>
    <row r="142" spans="1:22" x14ac:dyDescent="0.2">
      <c r="A142" s="49" t="s">
        <v>473</v>
      </c>
      <c r="B142" s="50" t="s">
        <v>474</v>
      </c>
      <c r="C142" s="50" t="s">
        <v>28</v>
      </c>
      <c r="D142" s="53">
        <v>0</v>
      </c>
      <c r="E142" s="53">
        <v>2231494.0799999996</v>
      </c>
      <c r="F142" s="53">
        <v>1004581.52</v>
      </c>
      <c r="G142" s="54">
        <v>3236075.5999999996</v>
      </c>
      <c r="H142" s="55">
        <v>10411640.060000001</v>
      </c>
      <c r="I142" s="55">
        <v>3857090.5146267843</v>
      </c>
      <c r="J142" s="55">
        <v>1148391.48</v>
      </c>
      <c r="K142" s="55">
        <v>0</v>
      </c>
      <c r="L142" s="54">
        <v>5406158.0653732158</v>
      </c>
      <c r="M142" s="53">
        <v>5413711.4500000002</v>
      </c>
      <c r="N142" s="53">
        <v>11514159.570000017</v>
      </c>
      <c r="O142" s="53">
        <v>134916917</v>
      </c>
      <c r="P142" s="53">
        <v>188863180</v>
      </c>
      <c r="Q142" s="53">
        <v>654683384</v>
      </c>
      <c r="R142" s="55">
        <v>38920856.406546682</v>
      </c>
      <c r="S142" s="56">
        <v>0.20607964139196788</v>
      </c>
      <c r="T142" s="57">
        <v>0.22204633873163049</v>
      </c>
      <c r="U142" s="57">
        <v>1.153022971444196E-2</v>
      </c>
      <c r="V142" s="58">
        <v>0.23357656844607244</v>
      </c>
    </row>
    <row r="143" spans="1:22" x14ac:dyDescent="0.2">
      <c r="A143" s="49" t="s">
        <v>475</v>
      </c>
      <c r="B143" s="50" t="s">
        <v>476</v>
      </c>
      <c r="C143" s="50" t="s">
        <v>28</v>
      </c>
      <c r="D143" s="53">
        <v>0</v>
      </c>
      <c r="E143" s="53">
        <v>1818</v>
      </c>
      <c r="F143" s="53">
        <v>0</v>
      </c>
      <c r="G143" s="54">
        <v>1818</v>
      </c>
      <c r="H143" s="55">
        <v>1614194.0799999998</v>
      </c>
      <c r="I143" s="55">
        <v>1289980.7244344628</v>
      </c>
      <c r="J143" s="55">
        <v>0</v>
      </c>
      <c r="K143" s="55">
        <v>0</v>
      </c>
      <c r="L143" s="54">
        <v>324213.355565537</v>
      </c>
      <c r="M143" s="53">
        <v>3731821</v>
      </c>
      <c r="N143" s="53">
        <v>10111335</v>
      </c>
      <c r="O143" s="53">
        <v>34963125</v>
      </c>
      <c r="P143" s="53">
        <v>67165480</v>
      </c>
      <c r="Q143" s="53">
        <v>190801770</v>
      </c>
      <c r="R143" s="55">
        <v>12307616.815740231</v>
      </c>
      <c r="S143" s="56">
        <v>0.18324319003958925</v>
      </c>
      <c r="T143" s="57">
        <v>2.6490210123260822E-2</v>
      </c>
      <c r="U143" s="57">
        <v>5.553452458018613E-2</v>
      </c>
      <c r="V143" s="58">
        <v>8.2024734703446955E-2</v>
      </c>
    </row>
    <row r="144" spans="1:22" x14ac:dyDescent="0.2">
      <c r="A144" s="49" t="s">
        <v>478</v>
      </c>
      <c r="B144" s="50" t="s">
        <v>479</v>
      </c>
      <c r="C144" s="50" t="s">
        <v>28</v>
      </c>
      <c r="D144" s="53">
        <v>371351</v>
      </c>
      <c r="E144" s="53">
        <v>0</v>
      </c>
      <c r="F144" s="53">
        <v>6514</v>
      </c>
      <c r="G144" s="54">
        <v>377865</v>
      </c>
      <c r="H144" s="55">
        <v>51974.790000000008</v>
      </c>
      <c r="I144" s="55">
        <v>16983.375968861914</v>
      </c>
      <c r="J144" s="55">
        <v>0</v>
      </c>
      <c r="K144" s="55">
        <v>8412.4358431908695</v>
      </c>
      <c r="L144" s="54">
        <v>26578.978187947221</v>
      </c>
      <c r="M144" s="53">
        <v>349803</v>
      </c>
      <c r="N144" s="53">
        <v>813873</v>
      </c>
      <c r="O144" s="53">
        <v>9114565</v>
      </c>
      <c r="P144" s="53">
        <v>6365697</v>
      </c>
      <c r="Q144" s="53">
        <v>21176509</v>
      </c>
      <c r="R144" s="55">
        <v>2739854.7643903443</v>
      </c>
      <c r="S144" s="56">
        <v>0.43040923317436319</v>
      </c>
      <c r="T144" s="57">
        <v>0.14761511575156125</v>
      </c>
      <c r="U144" s="57">
        <v>0</v>
      </c>
      <c r="V144" s="58">
        <v>0.14761511575156125</v>
      </c>
    </row>
    <row r="145" spans="1:22" x14ac:dyDescent="0.2">
      <c r="A145" s="49" t="s">
        <v>481</v>
      </c>
      <c r="B145" s="50" t="s">
        <v>482</v>
      </c>
      <c r="C145" s="50" t="s">
        <v>28</v>
      </c>
      <c r="D145" s="53">
        <v>0</v>
      </c>
      <c r="E145" s="53">
        <v>0</v>
      </c>
      <c r="F145" s="53">
        <v>0</v>
      </c>
      <c r="G145" s="54">
        <v>0</v>
      </c>
      <c r="H145" s="55">
        <v>38174780.43</v>
      </c>
      <c r="I145" s="55">
        <v>11038247.673388524</v>
      </c>
      <c r="J145" s="55">
        <v>0</v>
      </c>
      <c r="K145" s="55">
        <v>0</v>
      </c>
      <c r="L145" s="54">
        <v>27136532.756611474</v>
      </c>
      <c r="M145" s="53">
        <v>0</v>
      </c>
      <c r="N145" s="53">
        <v>0</v>
      </c>
      <c r="O145" s="53">
        <v>489974952</v>
      </c>
      <c r="P145" s="53">
        <v>4217209651</v>
      </c>
      <c r="Q145" s="53">
        <v>5527620387</v>
      </c>
      <c r="R145" s="55">
        <v>373818560.54773641</v>
      </c>
      <c r="S145" s="56">
        <v>8.8641208638772603E-2</v>
      </c>
      <c r="T145" s="57">
        <v>7.2592791317931782E-2</v>
      </c>
      <c r="U145" s="57">
        <v>0</v>
      </c>
      <c r="V145" s="58">
        <v>7.2592791317931782E-2</v>
      </c>
    </row>
    <row r="146" spans="1:22" x14ac:dyDescent="0.2">
      <c r="A146" s="49" t="s">
        <v>483</v>
      </c>
      <c r="B146" s="50" t="s">
        <v>484</v>
      </c>
      <c r="C146" s="50" t="s">
        <v>34</v>
      </c>
      <c r="D146" s="53">
        <v>719741</v>
      </c>
      <c r="E146" s="53">
        <v>0</v>
      </c>
      <c r="F146" s="53">
        <v>6816</v>
      </c>
      <c r="G146" s="54">
        <v>726557</v>
      </c>
      <c r="H146" s="55">
        <v>838450.15999999992</v>
      </c>
      <c r="I146" s="55">
        <v>-51334.772505161818</v>
      </c>
      <c r="J146" s="55">
        <v>0</v>
      </c>
      <c r="K146" s="55">
        <v>309468.94911339052</v>
      </c>
      <c r="L146" s="54">
        <v>580315.98339177121</v>
      </c>
      <c r="M146" s="53">
        <v>430767</v>
      </c>
      <c r="N146" s="53">
        <v>1651381</v>
      </c>
      <c r="O146" s="53">
        <v>10527282</v>
      </c>
      <c r="P146" s="53">
        <v>4710373</v>
      </c>
      <c r="Q146" s="53">
        <v>22767972</v>
      </c>
      <c r="R146" s="55">
        <v>2177946.4985368922</v>
      </c>
      <c r="S146" s="56">
        <v>0.46237240629073156</v>
      </c>
      <c r="T146" s="57">
        <v>0.60004824924290212</v>
      </c>
      <c r="U146" s="57">
        <v>0</v>
      </c>
      <c r="V146" s="58">
        <v>0.60004824924290212</v>
      </c>
    </row>
    <row r="147" spans="1:22" x14ac:dyDescent="0.2">
      <c r="A147" s="49" t="s">
        <v>487</v>
      </c>
      <c r="B147" s="50" t="s">
        <v>488</v>
      </c>
      <c r="C147" s="50" t="s">
        <v>34</v>
      </c>
      <c r="D147" s="53">
        <v>0</v>
      </c>
      <c r="E147" s="53">
        <v>0</v>
      </c>
      <c r="F147" s="53">
        <v>0</v>
      </c>
      <c r="G147" s="54">
        <v>0</v>
      </c>
      <c r="H147" s="55">
        <v>68341030.730000004</v>
      </c>
      <c r="I147" s="55">
        <v>26669958.012968171</v>
      </c>
      <c r="J147" s="55">
        <v>0</v>
      </c>
      <c r="K147" s="55">
        <v>0</v>
      </c>
      <c r="L147" s="54">
        <v>41671072.717031837</v>
      </c>
      <c r="M147" s="53">
        <v>13652696</v>
      </c>
      <c r="N147" s="53">
        <v>15919325</v>
      </c>
      <c r="O147" s="53">
        <v>207530666</v>
      </c>
      <c r="P147" s="53">
        <v>457554285</v>
      </c>
      <c r="Q147" s="53">
        <v>1776442319</v>
      </c>
      <c r="R147" s="55">
        <v>53453210.656823918</v>
      </c>
      <c r="S147" s="56">
        <v>0.1168237571129378</v>
      </c>
      <c r="T147" s="57">
        <v>0.77958035083365085</v>
      </c>
      <c r="U147" s="57">
        <v>2.9838417970449123E-2</v>
      </c>
      <c r="V147" s="58">
        <v>0.80941876880410002</v>
      </c>
    </row>
    <row r="148" spans="1:22" x14ac:dyDescent="0.2">
      <c r="A148" s="49" t="s">
        <v>491</v>
      </c>
      <c r="B148" s="50" t="s">
        <v>492</v>
      </c>
      <c r="C148" s="50" t="s">
        <v>34</v>
      </c>
      <c r="D148" s="53">
        <v>50139134</v>
      </c>
      <c r="E148" s="53">
        <v>0</v>
      </c>
      <c r="F148" s="53">
        <v>0</v>
      </c>
      <c r="G148" s="54">
        <v>50139134</v>
      </c>
      <c r="H148" s="55">
        <v>0</v>
      </c>
      <c r="I148" s="55">
        <v>0</v>
      </c>
      <c r="J148" s="55">
        <v>0</v>
      </c>
      <c r="K148" s="55">
        <v>0</v>
      </c>
      <c r="L148" s="54">
        <v>0</v>
      </c>
      <c r="M148" s="53">
        <v>47151639</v>
      </c>
      <c r="N148" s="53">
        <v>0</v>
      </c>
      <c r="O148" s="53">
        <v>46760212</v>
      </c>
      <c r="P148" s="53">
        <v>51534354</v>
      </c>
      <c r="Q148" s="53">
        <v>51534680</v>
      </c>
      <c r="R148" s="55">
        <v>46759916.202507667</v>
      </c>
      <c r="S148" s="56">
        <v>0.90735427094919374</v>
      </c>
      <c r="T148" s="57">
        <v>1.072267404904184</v>
      </c>
      <c r="U148" s="57">
        <v>0</v>
      </c>
      <c r="V148" s="58">
        <v>1</v>
      </c>
    </row>
    <row r="149" spans="1:22" x14ac:dyDescent="0.2">
      <c r="A149" s="49" t="s">
        <v>493</v>
      </c>
      <c r="B149" s="50" t="s">
        <v>494</v>
      </c>
      <c r="C149" s="50" t="s">
        <v>28</v>
      </c>
      <c r="D149" s="53">
        <v>0</v>
      </c>
      <c r="E149" s="53">
        <v>0</v>
      </c>
      <c r="F149" s="53">
        <v>0</v>
      </c>
      <c r="G149" s="54">
        <v>0</v>
      </c>
      <c r="H149" s="55">
        <v>-27440.03</v>
      </c>
      <c r="I149" s="55">
        <v>-68024.896661115592</v>
      </c>
      <c r="J149" s="55">
        <v>0</v>
      </c>
      <c r="K149" s="55">
        <v>12362.608680721951</v>
      </c>
      <c r="L149" s="54">
        <v>28222.257980393642</v>
      </c>
      <c r="M149" s="53">
        <v>0</v>
      </c>
      <c r="N149" s="53">
        <v>0</v>
      </c>
      <c r="O149" s="53">
        <v>10784623</v>
      </c>
      <c r="P149" s="53">
        <v>5971499</v>
      </c>
      <c r="Q149" s="53">
        <v>25702683</v>
      </c>
      <c r="R149" s="55">
        <v>2505589.2203890542</v>
      </c>
      <c r="S149" s="56">
        <v>0.41959133215781402</v>
      </c>
      <c r="T149" s="57">
        <v>1.1263721024474812E-2</v>
      </c>
      <c r="U149" s="57">
        <v>0</v>
      </c>
      <c r="V149" s="58">
        <v>1.1263721024474812E-2</v>
      </c>
    </row>
    <row r="150" spans="1:22" x14ac:dyDescent="0.2">
      <c r="A150" s="49" t="s">
        <v>495</v>
      </c>
      <c r="B150" s="50" t="s">
        <v>496</v>
      </c>
      <c r="C150" s="50" t="s">
        <v>34</v>
      </c>
      <c r="D150" s="53">
        <v>0</v>
      </c>
      <c r="E150" s="53">
        <v>0</v>
      </c>
      <c r="F150" s="53">
        <v>0</v>
      </c>
      <c r="G150" s="54">
        <v>0</v>
      </c>
      <c r="H150" s="55">
        <v>61045887.669999994</v>
      </c>
      <c r="I150" s="55">
        <v>24059240.730956748</v>
      </c>
      <c r="J150" s="55">
        <v>0</v>
      </c>
      <c r="K150" s="55">
        <v>0</v>
      </c>
      <c r="L150" s="54">
        <v>36986646.939043246</v>
      </c>
      <c r="M150" s="53">
        <v>0</v>
      </c>
      <c r="N150" s="53">
        <v>87200</v>
      </c>
      <c r="O150" s="53">
        <v>215463301</v>
      </c>
      <c r="P150" s="53">
        <v>1430839649</v>
      </c>
      <c r="Q150" s="53">
        <v>2466750169</v>
      </c>
      <c r="R150" s="55">
        <v>124979593.73818587</v>
      </c>
      <c r="S150" s="56">
        <v>8.7347029994264483E-2</v>
      </c>
      <c r="T150" s="57">
        <v>0.29594148798823039</v>
      </c>
      <c r="U150" s="57">
        <v>0</v>
      </c>
      <c r="V150" s="58">
        <v>0.29594148798823039</v>
      </c>
    </row>
    <row r="151" spans="1:22" x14ac:dyDescent="0.2">
      <c r="A151" s="49" t="s">
        <v>498</v>
      </c>
      <c r="B151" s="50" t="s">
        <v>499</v>
      </c>
      <c r="C151" s="50" t="s">
        <v>34</v>
      </c>
      <c r="D151" s="53">
        <v>0</v>
      </c>
      <c r="E151" s="53">
        <v>75506.489999999991</v>
      </c>
      <c r="F151" s="53">
        <v>441409.92958285264</v>
      </c>
      <c r="G151" s="54">
        <v>516916.41958285263</v>
      </c>
      <c r="H151" s="55">
        <v>8781455.9500000011</v>
      </c>
      <c r="I151" s="55">
        <v>-1387717.2679698556</v>
      </c>
      <c r="J151" s="55">
        <v>0</v>
      </c>
      <c r="K151" s="55">
        <v>-1069569.5642030118</v>
      </c>
      <c r="L151" s="54">
        <v>11238742.78217287</v>
      </c>
      <c r="M151" s="53">
        <v>420126</v>
      </c>
      <c r="N151" s="53">
        <v>0</v>
      </c>
      <c r="O151" s="53">
        <v>78479324</v>
      </c>
      <c r="P151" s="53">
        <v>558870898</v>
      </c>
      <c r="Q151" s="53">
        <v>1089733467</v>
      </c>
      <c r="R151" s="55">
        <v>40248199.772241145</v>
      </c>
      <c r="S151" s="56">
        <v>7.20169898205026E-2</v>
      </c>
      <c r="T151" s="57">
        <v>0.29207913070098368</v>
      </c>
      <c r="U151" s="57">
        <v>0</v>
      </c>
      <c r="V151" s="58">
        <v>0.29207913070098368</v>
      </c>
    </row>
    <row r="152" spans="1:22" x14ac:dyDescent="0.2">
      <c r="A152" s="49" t="s">
        <v>501</v>
      </c>
      <c r="B152" s="50" t="s">
        <v>502</v>
      </c>
      <c r="C152" s="50" t="s">
        <v>28</v>
      </c>
      <c r="D152" s="53">
        <v>0</v>
      </c>
      <c r="E152" s="53">
        <v>414977</v>
      </c>
      <c r="F152" s="53">
        <v>0</v>
      </c>
      <c r="G152" s="54">
        <v>414977</v>
      </c>
      <c r="H152" s="55">
        <v>8773336.1800000016</v>
      </c>
      <c r="I152" s="55">
        <v>2167891.1342489165</v>
      </c>
      <c r="J152" s="55">
        <v>2864.8</v>
      </c>
      <c r="K152" s="55">
        <v>-839692.62334213313</v>
      </c>
      <c r="L152" s="54">
        <v>7442272.8690932188</v>
      </c>
      <c r="M152" s="53">
        <v>5011855.6599999992</v>
      </c>
      <c r="N152" s="53">
        <v>8123036.2800000133</v>
      </c>
      <c r="O152" s="53">
        <v>220881634</v>
      </c>
      <c r="P152" s="53">
        <v>438318419</v>
      </c>
      <c r="Q152" s="53">
        <v>1386921720</v>
      </c>
      <c r="R152" s="55">
        <v>69806743.383481398</v>
      </c>
      <c r="S152" s="56">
        <v>0.15926034671949618</v>
      </c>
      <c r="T152" s="57">
        <v>0.11255717554290759</v>
      </c>
      <c r="U152" s="57">
        <v>1.048753248947998E-2</v>
      </c>
      <c r="V152" s="58">
        <v>0.12304470803238757</v>
      </c>
    </row>
    <row r="153" spans="1:22" x14ac:dyDescent="0.2">
      <c r="A153" s="49" t="s">
        <v>505</v>
      </c>
      <c r="B153" s="50" t="s">
        <v>506</v>
      </c>
      <c r="C153" s="50" t="s">
        <v>28</v>
      </c>
      <c r="D153" s="53">
        <v>0</v>
      </c>
      <c r="E153" s="53">
        <v>4819739</v>
      </c>
      <c r="F153" s="53">
        <v>510370</v>
      </c>
      <c r="G153" s="54">
        <v>5330109</v>
      </c>
      <c r="H153" s="55">
        <v>25017036.699999999</v>
      </c>
      <c r="I153" s="55">
        <v>11525805.583434066</v>
      </c>
      <c r="J153" s="55">
        <v>0</v>
      </c>
      <c r="K153" s="55">
        <v>0</v>
      </c>
      <c r="L153" s="54">
        <v>13491231.116565933</v>
      </c>
      <c r="M153" s="53">
        <v>25749021</v>
      </c>
      <c r="N153" s="53">
        <v>33058796</v>
      </c>
      <c r="O153" s="53">
        <v>263450152</v>
      </c>
      <c r="P153" s="53">
        <v>692572875</v>
      </c>
      <c r="Q153" s="53">
        <v>1154541787</v>
      </c>
      <c r="R153" s="55">
        <v>158035361.94556722</v>
      </c>
      <c r="S153" s="56">
        <v>0.228185895882173</v>
      </c>
      <c r="T153" s="57">
        <v>0.11909575100697177</v>
      </c>
      <c r="U153" s="57">
        <v>2.9482690900939485E-2</v>
      </c>
      <c r="V153" s="58">
        <v>0.14857844190791125</v>
      </c>
    </row>
    <row r="154" spans="1:22" x14ac:dyDescent="0.2">
      <c r="A154" s="49" t="s">
        <v>508</v>
      </c>
      <c r="B154" s="50" t="s">
        <v>509</v>
      </c>
      <c r="C154" s="50" t="s">
        <v>34</v>
      </c>
      <c r="D154" s="53">
        <v>0</v>
      </c>
      <c r="E154" s="53">
        <v>0</v>
      </c>
      <c r="F154" s="53">
        <v>12317.159367390781</v>
      </c>
      <c r="G154" s="54">
        <v>12317.159367390781</v>
      </c>
      <c r="H154" s="55">
        <v>1042479.48</v>
      </c>
      <c r="I154" s="55">
        <v>-64790.146976805969</v>
      </c>
      <c r="J154" s="55">
        <v>0</v>
      </c>
      <c r="K154" s="55">
        <v>272902.06018608907</v>
      </c>
      <c r="L154" s="54">
        <v>834367.56679071696</v>
      </c>
      <c r="M154" s="53">
        <v>532474.79690767627</v>
      </c>
      <c r="N154" s="53">
        <v>1820273.3796858792</v>
      </c>
      <c r="O154" s="53">
        <v>17525534</v>
      </c>
      <c r="P154" s="53">
        <v>7469144</v>
      </c>
      <c r="Q154" s="53">
        <v>33002529</v>
      </c>
      <c r="R154" s="55">
        <v>3966385.0343983029</v>
      </c>
      <c r="S154" s="56">
        <v>0.53103609120379835</v>
      </c>
      <c r="T154" s="57">
        <v>0.21346508692808966</v>
      </c>
      <c r="U154" s="57">
        <v>6.9640863469801292E-2</v>
      </c>
      <c r="V154" s="58">
        <v>0.28310595039789094</v>
      </c>
    </row>
    <row r="155" spans="1:22" x14ac:dyDescent="0.2">
      <c r="A155" s="49" t="s">
        <v>510</v>
      </c>
      <c r="B155" s="50" t="s">
        <v>511</v>
      </c>
      <c r="C155" s="50" t="s">
        <v>34</v>
      </c>
      <c r="D155" s="53">
        <v>1138040</v>
      </c>
      <c r="E155" s="53">
        <v>0</v>
      </c>
      <c r="F155" s="53">
        <v>112711</v>
      </c>
      <c r="G155" s="54">
        <v>1250751</v>
      </c>
      <c r="H155" s="55">
        <v>898008.60999999987</v>
      </c>
      <c r="I155" s="55">
        <v>87306.449023475056</v>
      </c>
      <c r="J155" s="55">
        <v>36416.11</v>
      </c>
      <c r="K155" s="55">
        <v>187173.08021912148</v>
      </c>
      <c r="L155" s="54">
        <v>587112.97075740341</v>
      </c>
      <c r="M155" s="53">
        <v>1431444</v>
      </c>
      <c r="N155" s="53">
        <v>2431668</v>
      </c>
      <c r="O155" s="53">
        <v>13234453</v>
      </c>
      <c r="P155" s="53">
        <v>8909674</v>
      </c>
      <c r="Q155" s="53">
        <v>24205547</v>
      </c>
      <c r="R155" s="55">
        <v>4871390.0908053014</v>
      </c>
      <c r="S155" s="56">
        <v>0.54675289924247528</v>
      </c>
      <c r="T155" s="57">
        <v>0.37727710909999851</v>
      </c>
      <c r="U155" s="57">
        <v>2.0280540006289791E-2</v>
      </c>
      <c r="V155" s="58">
        <v>0.39755764910628832</v>
      </c>
    </row>
    <row r="156" spans="1:22" x14ac:dyDescent="0.2">
      <c r="A156" s="49" t="s">
        <v>514</v>
      </c>
      <c r="B156" s="50" t="s">
        <v>515</v>
      </c>
      <c r="C156" s="50" t="s">
        <v>28</v>
      </c>
      <c r="D156" s="53">
        <v>0</v>
      </c>
      <c r="E156" s="53">
        <v>0</v>
      </c>
      <c r="F156" s="53">
        <v>0</v>
      </c>
      <c r="G156" s="54">
        <v>0</v>
      </c>
      <c r="H156" s="55">
        <v>-58476.479999999974</v>
      </c>
      <c r="I156" s="55">
        <v>-160573.10496855347</v>
      </c>
      <c r="J156" s="55">
        <v>0</v>
      </c>
      <c r="K156" s="55">
        <v>5663.5511413290369</v>
      </c>
      <c r="L156" s="54">
        <v>96433.073827224449</v>
      </c>
      <c r="M156" s="53">
        <v>141618.44</v>
      </c>
      <c r="N156" s="53">
        <v>954827.39</v>
      </c>
      <c r="O156" s="53">
        <v>8366164</v>
      </c>
      <c r="P156" s="53">
        <v>2945114</v>
      </c>
      <c r="Q156" s="53">
        <v>19125886</v>
      </c>
      <c r="R156" s="55">
        <v>1288270.0818511622</v>
      </c>
      <c r="S156" s="56">
        <v>0.43742621910430707</v>
      </c>
      <c r="T156" s="57">
        <v>7.4854702585855484E-2</v>
      </c>
      <c r="U156" s="57">
        <v>4.8085894128376695E-2</v>
      </c>
      <c r="V156" s="58">
        <v>0.12294059671423219</v>
      </c>
    </row>
    <row r="157" spans="1:22" x14ac:dyDescent="0.2">
      <c r="A157" s="49" t="s">
        <v>518</v>
      </c>
      <c r="B157" s="50" t="s">
        <v>519</v>
      </c>
      <c r="C157" s="50" t="s">
        <v>34</v>
      </c>
      <c r="D157" s="53">
        <v>1444845</v>
      </c>
      <c r="E157" s="53">
        <v>0</v>
      </c>
      <c r="F157" s="53">
        <v>19188</v>
      </c>
      <c r="G157" s="54">
        <v>1464033</v>
      </c>
      <c r="H157" s="55">
        <v>790861.25</v>
      </c>
      <c r="I157" s="55">
        <v>-285622.78779690393</v>
      </c>
      <c r="J157" s="55">
        <v>0</v>
      </c>
      <c r="K157" s="55">
        <v>306738.43285900186</v>
      </c>
      <c r="L157" s="54">
        <v>769745.60493790195</v>
      </c>
      <c r="M157" s="53">
        <v>627948</v>
      </c>
      <c r="N157" s="53">
        <v>2179410</v>
      </c>
      <c r="O157" s="53">
        <v>18679235</v>
      </c>
      <c r="P157" s="53">
        <v>7178136</v>
      </c>
      <c r="Q157" s="53">
        <v>32091204</v>
      </c>
      <c r="R157" s="55">
        <v>4178157.0179155637</v>
      </c>
      <c r="S157" s="56">
        <v>0.58206712967204355</v>
      </c>
      <c r="T157" s="57">
        <v>0.53463251748549867</v>
      </c>
      <c r="U157" s="57">
        <v>0</v>
      </c>
      <c r="V157" s="58">
        <v>0.53463251748549867</v>
      </c>
    </row>
    <row r="158" spans="1:22" x14ac:dyDescent="0.2">
      <c r="A158" s="49" t="s">
        <v>522</v>
      </c>
      <c r="B158" s="50" t="s">
        <v>523</v>
      </c>
      <c r="C158" s="50" t="s">
        <v>34</v>
      </c>
      <c r="D158" s="53">
        <v>5426270</v>
      </c>
      <c r="E158" s="53">
        <v>0</v>
      </c>
      <c r="F158" s="53">
        <v>289529</v>
      </c>
      <c r="G158" s="54">
        <v>5715799</v>
      </c>
      <c r="H158" s="55">
        <v>3728965.59</v>
      </c>
      <c r="I158" s="55">
        <v>-486705.06123748899</v>
      </c>
      <c r="J158" s="55">
        <v>5454.69</v>
      </c>
      <c r="K158" s="55">
        <v>-472717.09140792454</v>
      </c>
      <c r="L158" s="54">
        <v>4682933.0526454132</v>
      </c>
      <c r="M158" s="53">
        <v>3798354</v>
      </c>
      <c r="N158" s="53">
        <v>7196719</v>
      </c>
      <c r="O158" s="53">
        <v>52181782</v>
      </c>
      <c r="P158" s="53">
        <v>57483974</v>
      </c>
      <c r="Q158" s="53">
        <v>166398527</v>
      </c>
      <c r="R158" s="55">
        <v>18026699.237317577</v>
      </c>
      <c r="S158" s="56">
        <v>0.31359521589995809</v>
      </c>
      <c r="T158" s="57">
        <v>0.57685169734893593</v>
      </c>
      <c r="U158" s="57">
        <v>0</v>
      </c>
      <c r="V158" s="58">
        <v>0.57685169734893593</v>
      </c>
    </row>
    <row r="159" spans="1:22" x14ac:dyDescent="0.2">
      <c r="A159" s="49" t="s">
        <v>526</v>
      </c>
      <c r="B159" s="50" t="s">
        <v>527</v>
      </c>
      <c r="C159" s="50" t="s">
        <v>34</v>
      </c>
      <c r="D159" s="53">
        <v>4298330</v>
      </c>
      <c r="E159" s="53">
        <v>0</v>
      </c>
      <c r="F159" s="53">
        <v>38671</v>
      </c>
      <c r="G159" s="54">
        <v>4337001</v>
      </c>
      <c r="H159" s="55">
        <v>6144031.7699999996</v>
      </c>
      <c r="I159" s="55">
        <v>-587142.09064716985</v>
      </c>
      <c r="J159" s="55">
        <v>0</v>
      </c>
      <c r="K159" s="55">
        <v>336792.77540434431</v>
      </c>
      <c r="L159" s="54">
        <v>6394381.0852428256</v>
      </c>
      <c r="M159" s="53">
        <v>2085904</v>
      </c>
      <c r="N159" s="53">
        <v>2596950</v>
      </c>
      <c r="O159" s="53">
        <v>67694829</v>
      </c>
      <c r="P159" s="53">
        <v>153577783</v>
      </c>
      <c r="Q159" s="53">
        <v>300980519</v>
      </c>
      <c r="R159" s="55">
        <v>34541842.750906102</v>
      </c>
      <c r="S159" s="56">
        <v>0.22491432078366505</v>
      </c>
      <c r="T159" s="57">
        <v>0.31067775285269983</v>
      </c>
      <c r="U159" s="57">
        <v>0</v>
      </c>
      <c r="V159" s="58">
        <v>0.31067775285269983</v>
      </c>
    </row>
    <row r="160" spans="1:22" x14ac:dyDescent="0.2">
      <c r="A160" s="49" t="s">
        <v>529</v>
      </c>
      <c r="B160" s="50" t="s">
        <v>530</v>
      </c>
      <c r="C160" s="50" t="s">
        <v>28</v>
      </c>
      <c r="D160" s="53">
        <v>0</v>
      </c>
      <c r="E160" s="53">
        <v>375800</v>
      </c>
      <c r="F160" s="53">
        <v>0</v>
      </c>
      <c r="G160" s="54">
        <v>375800</v>
      </c>
      <c r="H160" s="55">
        <v>6632346.0199999996</v>
      </c>
      <c r="I160" s="55">
        <v>4272416.4146252777</v>
      </c>
      <c r="J160" s="55">
        <v>0</v>
      </c>
      <c r="K160" s="55">
        <v>0</v>
      </c>
      <c r="L160" s="54">
        <v>2359929.6053747218</v>
      </c>
      <c r="M160" s="53">
        <v>4959570</v>
      </c>
      <c r="N160" s="53">
        <v>13180350</v>
      </c>
      <c r="O160" s="53">
        <v>67045848</v>
      </c>
      <c r="P160" s="53">
        <v>151224808</v>
      </c>
      <c r="Q160" s="53">
        <v>316974154</v>
      </c>
      <c r="R160" s="55">
        <v>31986820.890756864</v>
      </c>
      <c r="S160" s="56">
        <v>0.21151834354292495</v>
      </c>
      <c r="T160" s="57">
        <v>8.5526774127317462E-2</v>
      </c>
      <c r="U160" s="57">
        <v>3.0310965909773217E-2</v>
      </c>
      <c r="V160" s="58">
        <v>0.11583774003709069</v>
      </c>
    </row>
    <row r="161" spans="1:22" x14ac:dyDescent="0.2">
      <c r="A161" s="49" t="s">
        <v>533</v>
      </c>
      <c r="B161" s="50" t="s">
        <v>534</v>
      </c>
      <c r="C161" s="50" t="s">
        <v>34</v>
      </c>
      <c r="D161" s="53">
        <v>13524356</v>
      </c>
      <c r="E161" s="53">
        <v>0</v>
      </c>
      <c r="F161" s="53">
        <v>0</v>
      </c>
      <c r="G161" s="54">
        <v>13524356</v>
      </c>
      <c r="H161" s="55">
        <v>12016513.27</v>
      </c>
      <c r="I161" s="55">
        <v>1585554.2937420709</v>
      </c>
      <c r="J161" s="55">
        <v>620764.49</v>
      </c>
      <c r="K161" s="55">
        <v>0</v>
      </c>
      <c r="L161" s="54">
        <v>9810194.4862579275</v>
      </c>
      <c r="M161" s="53">
        <v>3239619</v>
      </c>
      <c r="N161" s="53">
        <v>4731789</v>
      </c>
      <c r="O161" s="53">
        <v>169311474</v>
      </c>
      <c r="P161" s="53">
        <v>284816160</v>
      </c>
      <c r="Q161" s="53">
        <v>700538639</v>
      </c>
      <c r="R161" s="55">
        <v>68836522.618447378</v>
      </c>
      <c r="S161" s="56">
        <v>0.24168755950662132</v>
      </c>
      <c r="T161" s="57">
        <v>0.33898502711414624</v>
      </c>
      <c r="U161" s="57">
        <v>0</v>
      </c>
      <c r="V161" s="58">
        <v>0.33898502711414624</v>
      </c>
    </row>
    <row r="162" spans="1:22" x14ac:dyDescent="0.2">
      <c r="A162" s="49" t="s">
        <v>535</v>
      </c>
      <c r="B162" s="50" t="s">
        <v>536</v>
      </c>
      <c r="C162" s="50" t="s">
        <v>34</v>
      </c>
      <c r="D162" s="53">
        <v>0</v>
      </c>
      <c r="E162" s="53">
        <v>250</v>
      </c>
      <c r="F162" s="53">
        <v>190634</v>
      </c>
      <c r="G162" s="54">
        <v>190884</v>
      </c>
      <c r="H162" s="55">
        <v>198103588.89000002</v>
      </c>
      <c r="I162" s="55">
        <v>103500975.42504199</v>
      </c>
      <c r="J162" s="55">
        <v>0</v>
      </c>
      <c r="K162" s="55">
        <v>0</v>
      </c>
      <c r="L162" s="54">
        <v>94602613.464958027</v>
      </c>
      <c r="M162" s="53">
        <v>9045081</v>
      </c>
      <c r="N162" s="53">
        <v>4161034</v>
      </c>
      <c r="O162" s="53">
        <v>299402173</v>
      </c>
      <c r="P162" s="53">
        <v>518578560</v>
      </c>
      <c r="Q162" s="53">
        <v>993683062</v>
      </c>
      <c r="R162" s="55">
        <v>156250572.91679072</v>
      </c>
      <c r="S162" s="56">
        <v>0.30130550116994947</v>
      </c>
      <c r="T162" s="57">
        <v>0.60667615929599894</v>
      </c>
      <c r="U162" s="57">
        <v>1.7073974288485817E-2</v>
      </c>
      <c r="V162" s="58">
        <v>0.62375013358448472</v>
      </c>
    </row>
    <row r="163" spans="1:22" x14ac:dyDescent="0.2">
      <c r="A163" s="49" t="s">
        <v>537</v>
      </c>
      <c r="B163" s="50" t="s">
        <v>538</v>
      </c>
      <c r="C163" s="50" t="s">
        <v>34</v>
      </c>
      <c r="D163" s="53">
        <v>5102191</v>
      </c>
      <c r="E163" s="53">
        <v>0</v>
      </c>
      <c r="F163" s="53">
        <v>73769</v>
      </c>
      <c r="G163" s="54">
        <v>5175960</v>
      </c>
      <c r="H163" s="55">
        <v>2004252.1200000006</v>
      </c>
      <c r="I163" s="55">
        <v>-1046406.8441982768</v>
      </c>
      <c r="J163" s="55">
        <v>1262</v>
      </c>
      <c r="K163" s="55">
        <v>697017.10096840095</v>
      </c>
      <c r="L163" s="54">
        <v>2352379.8632298764</v>
      </c>
      <c r="M163" s="53">
        <v>1524246</v>
      </c>
      <c r="N163" s="53">
        <v>2880583</v>
      </c>
      <c r="O163" s="53">
        <v>36314975</v>
      </c>
      <c r="P163" s="53">
        <v>22127792</v>
      </c>
      <c r="Q163" s="53">
        <v>63945800</v>
      </c>
      <c r="R163" s="55">
        <v>12566426.775256546</v>
      </c>
      <c r="S163" s="56">
        <v>0.56790242674264768</v>
      </c>
      <c r="T163" s="57">
        <v>0.59908357386471012</v>
      </c>
      <c r="U163" s="57">
        <v>0</v>
      </c>
      <c r="V163" s="58">
        <v>0.59908357386471012</v>
      </c>
    </row>
    <row r="164" spans="1:22" x14ac:dyDescent="0.2">
      <c r="A164" s="49" t="s">
        <v>541</v>
      </c>
      <c r="B164" s="50" t="s">
        <v>542</v>
      </c>
      <c r="C164" s="50" t="s">
        <v>28</v>
      </c>
      <c r="D164" s="53">
        <v>0</v>
      </c>
      <c r="E164" s="53">
        <v>0</v>
      </c>
      <c r="F164" s="53">
        <v>0</v>
      </c>
      <c r="G164" s="54">
        <v>0</v>
      </c>
      <c r="H164" s="55">
        <v>10659244.42</v>
      </c>
      <c r="I164" s="55">
        <v>5330857.007756386</v>
      </c>
      <c r="J164" s="55">
        <v>0</v>
      </c>
      <c r="K164" s="55">
        <v>0</v>
      </c>
      <c r="L164" s="54">
        <v>5328387.412243614</v>
      </c>
      <c r="M164" s="53">
        <v>1492248.03</v>
      </c>
      <c r="N164" s="53">
        <v>161379.14000000001</v>
      </c>
      <c r="O164" s="53">
        <v>180880985</v>
      </c>
      <c r="P164" s="53">
        <v>1386163658</v>
      </c>
      <c r="Q164" s="53">
        <v>2121534346</v>
      </c>
      <c r="R164" s="55">
        <v>118183638.31958587</v>
      </c>
      <c r="S164" s="56">
        <v>8.5259512928008013E-2</v>
      </c>
      <c r="T164" s="57">
        <v>4.5085660654945091E-2</v>
      </c>
      <c r="U164" s="57">
        <v>1.0765309142161913E-3</v>
      </c>
      <c r="V164" s="58">
        <v>4.6162191569161279E-2</v>
      </c>
    </row>
    <row r="165" spans="1:22" x14ac:dyDescent="0.2">
      <c r="A165" s="49" t="s">
        <v>544</v>
      </c>
      <c r="B165" s="50" t="s">
        <v>545</v>
      </c>
      <c r="C165" s="50" t="s">
        <v>34</v>
      </c>
      <c r="D165" s="53">
        <v>459701.42553435155</v>
      </c>
      <c r="E165" s="53">
        <v>0</v>
      </c>
      <c r="F165" s="53">
        <v>6257.2171070877084</v>
      </c>
      <c r="G165" s="54">
        <v>465958.64264143928</v>
      </c>
      <c r="H165" s="55">
        <v>1156711.1500000001</v>
      </c>
      <c r="I165" s="55">
        <v>-575596.89188661822</v>
      </c>
      <c r="J165" s="55">
        <v>0</v>
      </c>
      <c r="K165" s="55">
        <v>554439.4262779213</v>
      </c>
      <c r="L165" s="54">
        <v>1177868.6156086971</v>
      </c>
      <c r="M165" s="53">
        <v>684924.28003707086</v>
      </c>
      <c r="N165" s="53">
        <v>2219766.4438301674</v>
      </c>
      <c r="O165" s="53">
        <v>19825858</v>
      </c>
      <c r="P165" s="53">
        <v>14154675</v>
      </c>
      <c r="Q165" s="53">
        <v>60028465</v>
      </c>
      <c r="R165" s="55">
        <v>4674925.0807287842</v>
      </c>
      <c r="S165" s="56">
        <v>0.33027427904411683</v>
      </c>
      <c r="T165" s="57">
        <v>0.3516264388976853</v>
      </c>
      <c r="U165" s="57">
        <v>1.5469492404144325E-2</v>
      </c>
      <c r="V165" s="58">
        <v>0.3670959313018296</v>
      </c>
    </row>
    <row r="166" spans="1:22" x14ac:dyDescent="0.2">
      <c r="A166" s="49" t="s">
        <v>548</v>
      </c>
      <c r="B166" s="50" t="s">
        <v>549</v>
      </c>
      <c r="C166" s="50" t="s">
        <v>34</v>
      </c>
      <c r="D166" s="53">
        <v>0</v>
      </c>
      <c r="E166" s="53">
        <v>0</v>
      </c>
      <c r="F166" s="53">
        <v>0</v>
      </c>
      <c r="G166" s="54">
        <v>0</v>
      </c>
      <c r="H166" s="55">
        <v>2718655.38</v>
      </c>
      <c r="I166" s="55">
        <v>-446631.02460622054</v>
      </c>
      <c r="J166" s="55">
        <v>0</v>
      </c>
      <c r="K166" s="55">
        <v>553099.07579490461</v>
      </c>
      <c r="L166" s="54">
        <v>2612187.3288113158</v>
      </c>
      <c r="M166" s="53">
        <v>121560</v>
      </c>
      <c r="N166" s="53">
        <v>225659</v>
      </c>
      <c r="O166" s="53">
        <v>26650242</v>
      </c>
      <c r="P166" s="53">
        <v>42152156</v>
      </c>
      <c r="Q166" s="53">
        <v>120401256</v>
      </c>
      <c r="R166" s="55">
        <v>9330178.069087185</v>
      </c>
      <c r="S166" s="56">
        <v>0.22134521586718328</v>
      </c>
      <c r="T166" s="57">
        <v>0.27997186221622439</v>
      </c>
      <c r="U166" s="57">
        <v>2.8838382549163082E-3</v>
      </c>
      <c r="V166" s="58">
        <v>0.28285570047114067</v>
      </c>
    </row>
    <row r="167" spans="1:22" x14ac:dyDescent="0.2">
      <c r="A167" s="49" t="s">
        <v>552</v>
      </c>
      <c r="B167" s="50" t="s">
        <v>553</v>
      </c>
      <c r="C167" s="50" t="s">
        <v>34</v>
      </c>
      <c r="D167" s="53">
        <v>0</v>
      </c>
      <c r="E167" s="53">
        <v>0</v>
      </c>
      <c r="F167" s="53">
        <v>0</v>
      </c>
      <c r="G167" s="54">
        <v>0</v>
      </c>
      <c r="H167" s="55">
        <v>3122350.26</v>
      </c>
      <c r="I167" s="55">
        <v>665218.21765886899</v>
      </c>
      <c r="J167" s="55">
        <v>0</v>
      </c>
      <c r="K167" s="55">
        <v>631393.61662072316</v>
      </c>
      <c r="L167" s="54">
        <v>1825738.4257204076</v>
      </c>
      <c r="M167" s="53">
        <v>887163</v>
      </c>
      <c r="N167" s="53">
        <v>3251789</v>
      </c>
      <c r="O167" s="53">
        <v>17096454</v>
      </c>
      <c r="P167" s="53">
        <v>11685395</v>
      </c>
      <c r="Q167" s="53">
        <v>53081571</v>
      </c>
      <c r="R167" s="55">
        <v>3763619.1681163693</v>
      </c>
      <c r="S167" s="56">
        <v>0.32207890003858403</v>
      </c>
      <c r="T167" s="57">
        <v>0.48510179807436787</v>
      </c>
      <c r="U167" s="57">
        <v>7.5920668492592672E-2</v>
      </c>
      <c r="V167" s="58">
        <v>0.56102246656696053</v>
      </c>
    </row>
    <row r="168" spans="1:22" x14ac:dyDescent="0.2">
      <c r="A168" s="49" t="s">
        <v>556</v>
      </c>
      <c r="B168" s="50" t="s">
        <v>557</v>
      </c>
      <c r="C168" s="50" t="s">
        <v>34</v>
      </c>
      <c r="D168" s="53">
        <v>74913736</v>
      </c>
      <c r="E168" s="53">
        <v>0</v>
      </c>
      <c r="F168" s="53">
        <v>0</v>
      </c>
      <c r="G168" s="54">
        <v>74913736</v>
      </c>
      <c r="H168" s="55">
        <v>179258.72</v>
      </c>
      <c r="I168" s="55">
        <v>0</v>
      </c>
      <c r="J168" s="55">
        <v>0</v>
      </c>
      <c r="K168" s="55">
        <v>0</v>
      </c>
      <c r="L168" s="54">
        <v>179258.72</v>
      </c>
      <c r="M168" s="53">
        <v>37814670</v>
      </c>
      <c r="N168" s="53">
        <v>0</v>
      </c>
      <c r="O168" s="53">
        <v>70668732</v>
      </c>
      <c r="P168" s="53">
        <v>57268885</v>
      </c>
      <c r="Q168" s="53">
        <v>57268885</v>
      </c>
      <c r="R168" s="55">
        <v>70668732</v>
      </c>
      <c r="S168" s="56">
        <v>1.2339812797123604</v>
      </c>
      <c r="T168" s="57">
        <v>1.0626056615817021</v>
      </c>
      <c r="U168" s="57">
        <v>0</v>
      </c>
      <c r="V168" s="58">
        <v>1</v>
      </c>
    </row>
    <row r="169" spans="1:22" x14ac:dyDescent="0.2">
      <c r="A169" s="49" t="s">
        <v>560</v>
      </c>
      <c r="B169" s="50" t="s">
        <v>561</v>
      </c>
      <c r="C169" s="50" t="s">
        <v>34</v>
      </c>
      <c r="D169" s="53">
        <v>277405124.49178982</v>
      </c>
      <c r="E169" s="53">
        <v>50063.13</v>
      </c>
      <c r="F169" s="53">
        <v>8001310.7459835326</v>
      </c>
      <c r="G169" s="54">
        <v>285456498.36777335</v>
      </c>
      <c r="H169" s="55">
        <v>512631716.82999998</v>
      </c>
      <c r="I169" s="55">
        <v>12357512.771315221</v>
      </c>
      <c r="J169" s="55">
        <v>411850699.39999998</v>
      </c>
      <c r="K169" s="55">
        <v>0</v>
      </c>
      <c r="L169" s="54">
        <v>88423504.65868479</v>
      </c>
      <c r="M169" s="53">
        <v>383035942.56000006</v>
      </c>
      <c r="N169" s="53">
        <v>658839651.45999825</v>
      </c>
      <c r="O169" s="53">
        <v>1368377118</v>
      </c>
      <c r="P169" s="53">
        <v>885358481</v>
      </c>
      <c r="Q169" s="53">
        <v>2254015208</v>
      </c>
      <c r="R169" s="55">
        <v>537487183.90529943</v>
      </c>
      <c r="S169" s="56">
        <v>0.60708424377232506</v>
      </c>
      <c r="T169" s="57">
        <v>0.69560728929367843</v>
      </c>
      <c r="U169" s="57">
        <v>0.11021461508112747</v>
      </c>
      <c r="V169" s="58">
        <v>0.80582190437480594</v>
      </c>
    </row>
    <row r="170" spans="1:22" x14ac:dyDescent="0.2">
      <c r="A170" s="49" t="s">
        <v>563</v>
      </c>
      <c r="B170" s="50" t="s">
        <v>564</v>
      </c>
      <c r="C170" s="50" t="s">
        <v>28</v>
      </c>
      <c r="D170" s="53">
        <v>0</v>
      </c>
      <c r="E170" s="53">
        <v>0</v>
      </c>
      <c r="F170" s="53">
        <v>0</v>
      </c>
      <c r="G170" s="54">
        <v>0</v>
      </c>
      <c r="H170" s="55">
        <v>10481.579999999994</v>
      </c>
      <c r="I170" s="55">
        <v>-70177.333639198157</v>
      </c>
      <c r="J170" s="55">
        <v>0</v>
      </c>
      <c r="K170" s="55">
        <v>-3318.8354736185865</v>
      </c>
      <c r="L170" s="54">
        <v>83977.749112816731</v>
      </c>
      <c r="M170" s="53">
        <v>0</v>
      </c>
      <c r="N170" s="53">
        <v>0</v>
      </c>
      <c r="O170" s="53">
        <v>11575851</v>
      </c>
      <c r="P170" s="53">
        <v>3094790</v>
      </c>
      <c r="Q170" s="53">
        <v>38168530</v>
      </c>
      <c r="R170" s="55">
        <v>938595.95630981866</v>
      </c>
      <c r="S170" s="56">
        <v>0.30328259956566317</v>
      </c>
      <c r="T170" s="57">
        <v>8.9471671541163908E-2</v>
      </c>
      <c r="U170" s="57">
        <v>0</v>
      </c>
      <c r="V170" s="58">
        <v>8.9471671541163908E-2</v>
      </c>
    </row>
    <row r="171" spans="1:22" x14ac:dyDescent="0.2">
      <c r="A171" s="49" t="s">
        <v>566</v>
      </c>
      <c r="B171" s="50" t="s">
        <v>567</v>
      </c>
      <c r="C171" s="50" t="s">
        <v>34</v>
      </c>
      <c r="D171" s="53">
        <v>1429055</v>
      </c>
      <c r="E171" s="53">
        <v>0</v>
      </c>
      <c r="F171" s="53">
        <v>100994</v>
      </c>
      <c r="G171" s="54">
        <v>1530049</v>
      </c>
      <c r="H171" s="55">
        <v>1840104.62</v>
      </c>
      <c r="I171" s="55">
        <v>-454097.97393936146</v>
      </c>
      <c r="J171" s="55">
        <v>0</v>
      </c>
      <c r="K171" s="55">
        <v>761684.86017851322</v>
      </c>
      <c r="L171" s="54">
        <v>1532517.7337608484</v>
      </c>
      <c r="M171" s="53">
        <v>466721</v>
      </c>
      <c r="N171" s="53">
        <v>1346755</v>
      </c>
      <c r="O171" s="53">
        <v>18735919</v>
      </c>
      <c r="P171" s="53">
        <v>9983350</v>
      </c>
      <c r="Q171" s="53">
        <v>39239902</v>
      </c>
      <c r="R171" s="55">
        <v>4766761.0624677399</v>
      </c>
      <c r="S171" s="56">
        <v>0.47747109562098294</v>
      </c>
      <c r="T171" s="57">
        <v>0.64248379426330338</v>
      </c>
      <c r="U171" s="57">
        <v>0</v>
      </c>
      <c r="V171" s="58">
        <v>0.64248379426330338</v>
      </c>
    </row>
    <row r="172" spans="1:22" x14ac:dyDescent="0.2">
      <c r="A172" s="49" t="s">
        <v>570</v>
      </c>
      <c r="B172" s="50" t="s">
        <v>571</v>
      </c>
      <c r="C172" s="50" t="s">
        <v>28</v>
      </c>
      <c r="D172" s="53">
        <v>0</v>
      </c>
      <c r="E172" s="53">
        <v>0</v>
      </c>
      <c r="F172" s="53">
        <v>0</v>
      </c>
      <c r="G172" s="54">
        <v>0</v>
      </c>
      <c r="H172" s="55">
        <v>-396532.17999999993</v>
      </c>
      <c r="I172" s="55">
        <v>-629008.59807744715</v>
      </c>
      <c r="J172" s="55">
        <v>0</v>
      </c>
      <c r="K172" s="55">
        <v>85594.227006921254</v>
      </c>
      <c r="L172" s="54">
        <v>146882.19107052597</v>
      </c>
      <c r="M172" s="53">
        <v>0</v>
      </c>
      <c r="N172" s="53">
        <v>0</v>
      </c>
      <c r="O172" s="53">
        <v>50709754</v>
      </c>
      <c r="P172" s="53">
        <v>20904632</v>
      </c>
      <c r="Q172" s="53">
        <v>130916101</v>
      </c>
      <c r="R172" s="55">
        <v>8097313.7611280372</v>
      </c>
      <c r="S172" s="56">
        <v>0.38734543430987151</v>
      </c>
      <c r="T172" s="57">
        <v>1.8139619558235297E-2</v>
      </c>
      <c r="U172" s="57">
        <v>0</v>
      </c>
      <c r="V172" s="58">
        <v>1.8139619558235297E-2</v>
      </c>
    </row>
    <row r="173" spans="1:22" x14ac:dyDescent="0.2">
      <c r="A173" s="49" t="s">
        <v>574</v>
      </c>
      <c r="B173" s="50" t="s">
        <v>436</v>
      </c>
      <c r="C173" s="50" t="s">
        <v>28</v>
      </c>
      <c r="D173" s="53">
        <v>0</v>
      </c>
      <c r="E173" s="53">
        <v>0</v>
      </c>
      <c r="F173" s="53">
        <v>1343588.9999999998</v>
      </c>
      <c r="G173" s="54">
        <v>1343588.9999999998</v>
      </c>
      <c r="H173" s="55">
        <v>54931008.689999998</v>
      </c>
      <c r="I173" s="55">
        <v>19364044.20449914</v>
      </c>
      <c r="J173" s="55">
        <v>0</v>
      </c>
      <c r="K173" s="55">
        <v>0</v>
      </c>
      <c r="L173" s="54">
        <v>35566964.485500857</v>
      </c>
      <c r="M173" s="53">
        <v>56098074.679999985</v>
      </c>
      <c r="N173" s="53">
        <v>54693055.079999819</v>
      </c>
      <c r="O173" s="53">
        <v>443334606</v>
      </c>
      <c r="P173" s="53">
        <v>1204317849</v>
      </c>
      <c r="Q173" s="53">
        <v>1995336082</v>
      </c>
      <c r="R173" s="55">
        <v>267581879.51476264</v>
      </c>
      <c r="S173" s="56">
        <v>0.22218543031388938</v>
      </c>
      <c r="T173" s="57">
        <v>0.13794115488102207</v>
      </c>
      <c r="U173" s="57">
        <v>4.5465145040792285E-2</v>
      </c>
      <c r="V173" s="58">
        <v>0.18340629992181434</v>
      </c>
    </row>
    <row r="174" spans="1:22" x14ac:dyDescent="0.2">
      <c r="A174" s="49" t="s">
        <v>576</v>
      </c>
      <c r="B174" s="50" t="s">
        <v>577</v>
      </c>
      <c r="C174" s="50" t="s">
        <v>34</v>
      </c>
      <c r="D174" s="53">
        <v>0</v>
      </c>
      <c r="E174" s="53">
        <v>0</v>
      </c>
      <c r="F174" s="53">
        <v>4456</v>
      </c>
      <c r="G174" s="54">
        <v>4456</v>
      </c>
      <c r="H174" s="55">
        <v>1180427.57</v>
      </c>
      <c r="I174" s="55">
        <v>-474603.09662691283</v>
      </c>
      <c r="J174" s="55">
        <v>0</v>
      </c>
      <c r="K174" s="55">
        <v>-180345.91557321954</v>
      </c>
      <c r="L174" s="54">
        <v>1835376.5822001325</v>
      </c>
      <c r="M174" s="53">
        <v>313492</v>
      </c>
      <c r="N174" s="53">
        <v>1552274</v>
      </c>
      <c r="O174" s="53">
        <v>21974672</v>
      </c>
      <c r="P174" s="53">
        <v>10166372</v>
      </c>
      <c r="Q174" s="53">
        <v>60505834</v>
      </c>
      <c r="R174" s="55">
        <v>3692250.4056383059</v>
      </c>
      <c r="S174" s="56">
        <v>0.36318269739080039</v>
      </c>
      <c r="T174" s="57">
        <v>0.49829572214023971</v>
      </c>
      <c r="U174" s="57">
        <v>3.039786464630647E-2</v>
      </c>
      <c r="V174" s="58">
        <v>0.52869358678654621</v>
      </c>
    </row>
    <row r="175" spans="1:22" x14ac:dyDescent="0.2">
      <c r="A175" s="49" t="s">
        <v>579</v>
      </c>
      <c r="B175" s="50" t="s">
        <v>580</v>
      </c>
      <c r="C175" s="50" t="s">
        <v>28</v>
      </c>
      <c r="D175" s="53">
        <v>445758.02645565564</v>
      </c>
      <c r="E175" s="53">
        <v>0</v>
      </c>
      <c r="F175" s="53">
        <v>24916.10658202961</v>
      </c>
      <c r="G175" s="54">
        <v>470674.13303768524</v>
      </c>
      <c r="H175" s="55">
        <v>-53669.69</v>
      </c>
      <c r="I175" s="55">
        <v>-107272.66374128006</v>
      </c>
      <c r="J175" s="55">
        <v>0</v>
      </c>
      <c r="K175" s="55">
        <v>0</v>
      </c>
      <c r="L175" s="54">
        <v>53602.97374128006</v>
      </c>
      <c r="M175" s="53">
        <v>390795.86065104301</v>
      </c>
      <c r="N175" s="53">
        <v>926330.60748743999</v>
      </c>
      <c r="O175" s="53">
        <v>16520201</v>
      </c>
      <c r="P175" s="53">
        <v>12697086</v>
      </c>
      <c r="Q175" s="53">
        <v>44140294</v>
      </c>
      <c r="R175" s="55">
        <v>4752084.6334708594</v>
      </c>
      <c r="S175" s="56">
        <v>0.37426576723752675</v>
      </c>
      <c r="T175" s="57">
        <v>0.11032570907644806</v>
      </c>
      <c r="U175" s="57">
        <v>0</v>
      </c>
      <c r="V175" s="58">
        <v>0.11032570907644806</v>
      </c>
    </row>
    <row r="176" spans="1:22" x14ac:dyDescent="0.2">
      <c r="A176" s="49" t="s">
        <v>583</v>
      </c>
      <c r="B176" s="50" t="s">
        <v>584</v>
      </c>
      <c r="C176" s="50" t="s">
        <v>34</v>
      </c>
      <c r="D176" s="53">
        <v>0</v>
      </c>
      <c r="E176" s="53">
        <v>0</v>
      </c>
      <c r="F176" s="53">
        <v>0</v>
      </c>
      <c r="G176" s="54">
        <v>0</v>
      </c>
      <c r="H176" s="55">
        <v>19487809.350000001</v>
      </c>
      <c r="I176" s="55">
        <v>9650598.4556659423</v>
      </c>
      <c r="J176" s="55">
        <v>0</v>
      </c>
      <c r="K176" s="55">
        <v>0</v>
      </c>
      <c r="L176" s="54">
        <v>9837210.8943340592</v>
      </c>
      <c r="M176" s="53">
        <v>15966784.16</v>
      </c>
      <c r="N176" s="53">
        <v>7090796.8200000003</v>
      </c>
      <c r="O176" s="53">
        <v>78887751</v>
      </c>
      <c r="P176" s="53">
        <v>356941606</v>
      </c>
      <c r="Q176" s="53">
        <v>591403892</v>
      </c>
      <c r="R176" s="55">
        <v>47612673.701626748</v>
      </c>
      <c r="S176" s="56">
        <v>0.13339065242404594</v>
      </c>
      <c r="T176" s="57">
        <v>0.20660908387503468</v>
      </c>
      <c r="U176" s="57">
        <v>4.4732202387188232E-2</v>
      </c>
      <c r="V176" s="58">
        <v>0.25134128626222291</v>
      </c>
    </row>
    <row r="177" spans="1:22" x14ac:dyDescent="0.2">
      <c r="A177" s="49" t="s">
        <v>585</v>
      </c>
      <c r="B177" s="50" t="s">
        <v>586</v>
      </c>
      <c r="C177" s="50" t="s">
        <v>28</v>
      </c>
      <c r="D177" s="53">
        <v>0</v>
      </c>
      <c r="E177" s="53">
        <v>29993.58</v>
      </c>
      <c r="F177" s="53">
        <v>18727</v>
      </c>
      <c r="G177" s="54">
        <v>48720.58</v>
      </c>
      <c r="H177" s="55">
        <v>48300964.789999999</v>
      </c>
      <c r="I177" s="55">
        <v>21217375.910535716</v>
      </c>
      <c r="J177" s="55">
        <v>0</v>
      </c>
      <c r="K177" s="55">
        <v>0</v>
      </c>
      <c r="L177" s="54">
        <v>27083588.879464284</v>
      </c>
      <c r="M177" s="53">
        <v>24165025.370000001</v>
      </c>
      <c r="N177" s="53">
        <v>25283075.670000002</v>
      </c>
      <c r="O177" s="53">
        <v>408322467</v>
      </c>
      <c r="P177" s="53">
        <v>1050991308</v>
      </c>
      <c r="Q177" s="53">
        <v>1538317695</v>
      </c>
      <c r="R177" s="55">
        <v>278969269.52928072</v>
      </c>
      <c r="S177" s="56">
        <v>0.26543442120387234</v>
      </c>
      <c r="T177" s="57">
        <v>9.725913361441578E-2</v>
      </c>
      <c r="U177" s="57">
        <v>2.2946245707676206E-2</v>
      </c>
      <c r="V177" s="58">
        <v>0.12020537932209199</v>
      </c>
    </row>
    <row r="178" spans="1:22" x14ac:dyDescent="0.2">
      <c r="A178" s="49" t="s">
        <v>588</v>
      </c>
      <c r="B178" s="50" t="s">
        <v>589</v>
      </c>
      <c r="C178" s="50" t="s">
        <v>34</v>
      </c>
      <c r="D178" s="53">
        <v>1936183</v>
      </c>
      <c r="E178" s="53">
        <v>0</v>
      </c>
      <c r="F178" s="53">
        <v>22742</v>
      </c>
      <c r="G178" s="54">
        <v>1958925</v>
      </c>
      <c r="H178" s="55">
        <v>464972.56999999995</v>
      </c>
      <c r="I178" s="55">
        <v>72856.18925005669</v>
      </c>
      <c r="J178" s="55">
        <v>0</v>
      </c>
      <c r="K178" s="55">
        <v>-46622.525167613123</v>
      </c>
      <c r="L178" s="54">
        <v>438738.90591755637</v>
      </c>
      <c r="M178" s="53">
        <v>1223332</v>
      </c>
      <c r="N178" s="53">
        <v>4556064</v>
      </c>
      <c r="O178" s="53">
        <v>21519854</v>
      </c>
      <c r="P178" s="53">
        <v>22526443</v>
      </c>
      <c r="Q178" s="53">
        <v>106421823</v>
      </c>
      <c r="R178" s="55">
        <v>4555134.9416305525</v>
      </c>
      <c r="S178" s="56">
        <v>0.20221279238939555</v>
      </c>
      <c r="T178" s="57">
        <v>0.526365066379195</v>
      </c>
      <c r="U178" s="57">
        <v>0</v>
      </c>
      <c r="V178" s="58">
        <v>0.526365066379195</v>
      </c>
    </row>
    <row r="179" spans="1:22" x14ac:dyDescent="0.2">
      <c r="A179" s="49" t="s">
        <v>592</v>
      </c>
      <c r="B179" s="50" t="s">
        <v>593</v>
      </c>
      <c r="C179" s="50" t="s">
        <v>28</v>
      </c>
      <c r="D179" s="53">
        <v>0</v>
      </c>
      <c r="E179" s="53">
        <v>0</v>
      </c>
      <c r="F179" s="53">
        <v>0</v>
      </c>
      <c r="G179" s="54">
        <v>0</v>
      </c>
      <c r="H179" s="55">
        <v>6749843.8400000008</v>
      </c>
      <c r="I179" s="55">
        <v>3082192.6786527978</v>
      </c>
      <c r="J179" s="55">
        <v>0</v>
      </c>
      <c r="K179" s="55">
        <v>0</v>
      </c>
      <c r="L179" s="54">
        <v>3667651.161347203</v>
      </c>
      <c r="M179" s="53">
        <v>0</v>
      </c>
      <c r="N179" s="53">
        <v>0</v>
      </c>
      <c r="O179" s="53">
        <v>176860856</v>
      </c>
      <c r="P179" s="53">
        <v>298185050</v>
      </c>
      <c r="Q179" s="53">
        <v>788019251</v>
      </c>
      <c r="R179" s="55">
        <v>66923825.937601112</v>
      </c>
      <c r="S179" s="56">
        <v>0.22443722761285689</v>
      </c>
      <c r="T179" s="57">
        <v>5.4803369502019687E-2</v>
      </c>
      <c r="U179" s="57">
        <v>0</v>
      </c>
      <c r="V179" s="58">
        <v>5.4803369502019687E-2</v>
      </c>
    </row>
    <row r="180" spans="1:22" x14ac:dyDescent="0.2">
      <c r="A180" s="49" t="s">
        <v>595</v>
      </c>
      <c r="B180" s="50" t="s">
        <v>206</v>
      </c>
      <c r="C180" s="50" t="s">
        <v>28</v>
      </c>
      <c r="D180" s="53">
        <v>0</v>
      </c>
      <c r="E180" s="53">
        <v>224845</v>
      </c>
      <c r="F180" s="53">
        <v>411195.8</v>
      </c>
      <c r="G180" s="54">
        <v>636040.80000000005</v>
      </c>
      <c r="H180" s="55">
        <v>53106208.200000003</v>
      </c>
      <c r="I180" s="55">
        <v>12967187.884734519</v>
      </c>
      <c r="J180" s="55">
        <v>0</v>
      </c>
      <c r="K180" s="55">
        <v>0</v>
      </c>
      <c r="L180" s="54">
        <v>40139020.315265484</v>
      </c>
      <c r="M180" s="53">
        <v>78424394.620000005</v>
      </c>
      <c r="N180" s="53">
        <v>25935672.98000003</v>
      </c>
      <c r="O180" s="53">
        <v>430118852</v>
      </c>
      <c r="P180" s="53">
        <v>2131235529</v>
      </c>
      <c r="Q180" s="53">
        <v>3119968056</v>
      </c>
      <c r="R180" s="55">
        <v>293812168.14454865</v>
      </c>
      <c r="S180" s="56">
        <v>0.13786001788474719</v>
      </c>
      <c r="T180" s="57">
        <v>0.13877934795132485</v>
      </c>
      <c r="U180" s="57">
        <v>3.649918216993088E-2</v>
      </c>
      <c r="V180" s="58">
        <v>0.17527853012125572</v>
      </c>
    </row>
    <row r="181" spans="1:22" x14ac:dyDescent="0.2">
      <c r="A181" s="49" t="s">
        <v>597</v>
      </c>
      <c r="B181" s="50" t="s">
        <v>598</v>
      </c>
      <c r="C181" s="50" t="s">
        <v>34</v>
      </c>
      <c r="D181" s="53">
        <v>0</v>
      </c>
      <c r="E181" s="53">
        <v>0</v>
      </c>
      <c r="F181" s="53">
        <v>0</v>
      </c>
      <c r="G181" s="54">
        <v>0</v>
      </c>
      <c r="H181" s="55">
        <v>3144717.94</v>
      </c>
      <c r="I181" s="55">
        <v>-605597.76100116945</v>
      </c>
      <c r="J181" s="55">
        <v>0</v>
      </c>
      <c r="K181" s="55">
        <v>29619.09216265718</v>
      </c>
      <c r="L181" s="54">
        <v>3720696.6088385121</v>
      </c>
      <c r="M181" s="53">
        <v>1277564.95</v>
      </c>
      <c r="N181" s="53">
        <v>9778686.2699999996</v>
      </c>
      <c r="O181" s="53">
        <v>37645041</v>
      </c>
      <c r="P181" s="53">
        <v>42323656</v>
      </c>
      <c r="Q181" s="53">
        <v>190405411</v>
      </c>
      <c r="R181" s="55">
        <v>8367807.1805947572</v>
      </c>
      <c r="S181" s="56">
        <v>0.19770993272875001</v>
      </c>
      <c r="T181" s="57">
        <v>0.44464416167080673</v>
      </c>
      <c r="U181" s="57">
        <v>3.0185599986919845E-2</v>
      </c>
      <c r="V181" s="58">
        <v>0.47482976165772656</v>
      </c>
    </row>
    <row r="182" spans="1:22" x14ac:dyDescent="0.2">
      <c r="A182" s="49" t="s">
        <v>601</v>
      </c>
      <c r="B182" s="50" t="s">
        <v>602</v>
      </c>
      <c r="C182" s="50" t="s">
        <v>28</v>
      </c>
      <c r="D182" s="53">
        <v>0</v>
      </c>
      <c r="E182" s="53">
        <v>0</v>
      </c>
      <c r="F182" s="53">
        <v>0</v>
      </c>
      <c r="G182" s="54">
        <v>0</v>
      </c>
      <c r="H182" s="55">
        <v>-42921.329999999994</v>
      </c>
      <c r="I182" s="55">
        <v>-95495.261788007352</v>
      </c>
      <c r="J182" s="55">
        <v>0</v>
      </c>
      <c r="K182" s="55">
        <v>-783.854176621644</v>
      </c>
      <c r="L182" s="54">
        <v>53357.785964629002</v>
      </c>
      <c r="M182" s="53">
        <v>0</v>
      </c>
      <c r="N182" s="53">
        <v>0</v>
      </c>
      <c r="O182" s="53">
        <v>17979254</v>
      </c>
      <c r="P182" s="53">
        <v>4096895</v>
      </c>
      <c r="Q182" s="53">
        <v>28534220</v>
      </c>
      <c r="R182" s="55">
        <v>2581430.8509687665</v>
      </c>
      <c r="S182" s="56">
        <v>0.63009446201788588</v>
      </c>
      <c r="T182" s="57">
        <v>2.0669849027567307E-2</v>
      </c>
      <c r="U182" s="57">
        <v>0</v>
      </c>
      <c r="V182" s="58">
        <v>2.0669849027567307E-2</v>
      </c>
    </row>
    <row r="183" spans="1:22" x14ac:dyDescent="0.2">
      <c r="A183" s="49" t="s">
        <v>604</v>
      </c>
      <c r="B183" s="50" t="s">
        <v>605</v>
      </c>
      <c r="C183" s="50" t="s">
        <v>34</v>
      </c>
      <c r="D183" s="53">
        <v>40706659.891571403</v>
      </c>
      <c r="E183" s="53">
        <v>3641500.94</v>
      </c>
      <c r="F183" s="53">
        <v>1343889.57</v>
      </c>
      <c r="G183" s="54">
        <v>45692050.4015714</v>
      </c>
      <c r="H183" s="55">
        <v>18478799.399999999</v>
      </c>
      <c r="I183" s="55">
        <v>1993544.3974415227</v>
      </c>
      <c r="J183" s="55">
        <v>691756.29</v>
      </c>
      <c r="K183" s="55">
        <v>0</v>
      </c>
      <c r="L183" s="54">
        <v>15793498.712558474</v>
      </c>
      <c r="M183" s="53">
        <v>12229116.279999999</v>
      </c>
      <c r="N183" s="53">
        <v>7525649.96</v>
      </c>
      <c r="O183" s="53">
        <v>261803064</v>
      </c>
      <c r="P183" s="53">
        <v>659737085</v>
      </c>
      <c r="Q183" s="53">
        <v>1135386663</v>
      </c>
      <c r="R183" s="55">
        <v>152125435.2513285</v>
      </c>
      <c r="S183" s="56">
        <v>0.23058493862191862</v>
      </c>
      <c r="T183" s="57">
        <v>0.4041766520670837</v>
      </c>
      <c r="U183" s="57">
        <v>0</v>
      </c>
      <c r="V183" s="58">
        <v>0.4041766520670837</v>
      </c>
    </row>
    <row r="184" spans="1:22" x14ac:dyDescent="0.2">
      <c r="A184" s="49" t="s">
        <v>607</v>
      </c>
      <c r="B184" s="50" t="s">
        <v>608</v>
      </c>
      <c r="C184" s="50" t="s">
        <v>28</v>
      </c>
      <c r="D184" s="53">
        <v>0</v>
      </c>
      <c r="E184" s="53">
        <v>229775.59</v>
      </c>
      <c r="F184" s="53">
        <v>263404.27</v>
      </c>
      <c r="G184" s="54">
        <v>493179.86</v>
      </c>
      <c r="H184" s="55">
        <v>38106642.069999993</v>
      </c>
      <c r="I184" s="55">
        <v>19883906.825785689</v>
      </c>
      <c r="J184" s="55">
        <v>0</v>
      </c>
      <c r="K184" s="55">
        <v>0</v>
      </c>
      <c r="L184" s="54">
        <v>18222735.244214304</v>
      </c>
      <c r="M184" s="53">
        <v>47009164.160000004</v>
      </c>
      <c r="N184" s="53">
        <v>54113307.789999723</v>
      </c>
      <c r="O184" s="53">
        <v>307775974</v>
      </c>
      <c r="P184" s="53">
        <v>671005473</v>
      </c>
      <c r="Q184" s="53">
        <v>1383563355</v>
      </c>
      <c r="R184" s="55">
        <v>149266285.68585187</v>
      </c>
      <c r="S184" s="56">
        <v>0.22245166647970377</v>
      </c>
      <c r="T184" s="57">
        <v>0.12538608446118976</v>
      </c>
      <c r="U184" s="57">
        <v>6.9322809085344078E-2</v>
      </c>
      <c r="V184" s="58">
        <v>0.19470889354653384</v>
      </c>
    </row>
    <row r="185" spans="1:22" x14ac:dyDescent="0.2">
      <c r="A185" s="49" t="s">
        <v>610</v>
      </c>
      <c r="B185" s="50" t="s">
        <v>611</v>
      </c>
      <c r="C185" s="50" t="s">
        <v>34</v>
      </c>
      <c r="D185" s="53">
        <v>280615849.89858651</v>
      </c>
      <c r="E185" s="53">
        <v>111326.88</v>
      </c>
      <c r="F185" s="53">
        <v>11151809.91</v>
      </c>
      <c r="G185" s="54">
        <v>291878986.68858653</v>
      </c>
      <c r="H185" s="55">
        <v>160277545.53</v>
      </c>
      <c r="I185" s="55">
        <v>13841202.223122189</v>
      </c>
      <c r="J185" s="55">
        <v>38797910.289999999</v>
      </c>
      <c r="K185" s="55">
        <v>0</v>
      </c>
      <c r="L185" s="54">
        <v>107638433.01687783</v>
      </c>
      <c r="M185" s="53">
        <v>171892575.00999999</v>
      </c>
      <c r="N185" s="53">
        <v>299068125.75952023</v>
      </c>
      <c r="O185" s="53">
        <v>1279910739</v>
      </c>
      <c r="P185" s="53">
        <v>2273940033</v>
      </c>
      <c r="Q185" s="53">
        <v>4233576967</v>
      </c>
      <c r="R185" s="55">
        <v>687466010.60169518</v>
      </c>
      <c r="S185" s="56">
        <v>0.30232372033783317</v>
      </c>
      <c r="T185" s="57">
        <v>0.58114497814341715</v>
      </c>
      <c r="U185" s="57">
        <v>0</v>
      </c>
      <c r="V185" s="58">
        <v>0.58114497814341715</v>
      </c>
    </row>
    <row r="186" spans="1:22" x14ac:dyDescent="0.2">
      <c r="A186" s="49" t="s">
        <v>613</v>
      </c>
      <c r="B186" s="50" t="s">
        <v>614</v>
      </c>
      <c r="C186" s="50" t="s">
        <v>28</v>
      </c>
      <c r="D186" s="53">
        <v>0</v>
      </c>
      <c r="E186" s="53">
        <v>0</v>
      </c>
      <c r="F186" s="53">
        <v>0</v>
      </c>
      <c r="G186" s="54">
        <v>0</v>
      </c>
      <c r="H186" s="55">
        <v>26570.510000000009</v>
      </c>
      <c r="I186" s="55">
        <v>-123518.9045088774</v>
      </c>
      <c r="J186" s="55">
        <v>912.97</v>
      </c>
      <c r="K186" s="55">
        <v>44148.745068556738</v>
      </c>
      <c r="L186" s="54">
        <v>105027.69944032066</v>
      </c>
      <c r="M186" s="53">
        <v>0</v>
      </c>
      <c r="N186" s="53">
        <v>0</v>
      </c>
      <c r="O186" s="53">
        <v>11727174</v>
      </c>
      <c r="P186" s="53">
        <v>5253477</v>
      </c>
      <c r="Q186" s="53">
        <v>16185760</v>
      </c>
      <c r="R186" s="55">
        <v>3806335.8707900029</v>
      </c>
      <c r="S186" s="56">
        <v>0.72453650616344245</v>
      </c>
      <c r="T186" s="57">
        <v>2.759286174567727E-2</v>
      </c>
      <c r="U186" s="57">
        <v>0</v>
      </c>
      <c r="V186" s="58">
        <v>2.759286174567727E-2</v>
      </c>
    </row>
    <row r="187" spans="1:22" x14ac:dyDescent="0.2">
      <c r="A187" s="49" t="s">
        <v>617</v>
      </c>
      <c r="B187" s="50" t="s">
        <v>618</v>
      </c>
      <c r="C187" s="50" t="s">
        <v>34</v>
      </c>
      <c r="D187" s="53">
        <v>34369610.940943271</v>
      </c>
      <c r="E187" s="53">
        <v>7663440.5302493628</v>
      </c>
      <c r="F187" s="53">
        <v>1187859.7599999998</v>
      </c>
      <c r="G187" s="54">
        <v>43220911.231192634</v>
      </c>
      <c r="H187" s="55">
        <v>11853170.940000001</v>
      </c>
      <c r="I187" s="55">
        <v>-59243.04402078141</v>
      </c>
      <c r="J187" s="55">
        <v>1091868.6000000001</v>
      </c>
      <c r="K187" s="55">
        <v>0</v>
      </c>
      <c r="L187" s="54">
        <v>10820545.384020783</v>
      </c>
      <c r="M187" s="53">
        <v>13073935.76</v>
      </c>
      <c r="N187" s="53">
        <v>13789216.600000018</v>
      </c>
      <c r="O187" s="53">
        <v>278891514</v>
      </c>
      <c r="P187" s="53">
        <v>605938768</v>
      </c>
      <c r="Q187" s="53">
        <v>1305027143</v>
      </c>
      <c r="R187" s="55">
        <v>129492464.04970349</v>
      </c>
      <c r="S187" s="56">
        <v>0.21370552750258009</v>
      </c>
      <c r="T187" s="57">
        <v>0.41733283100142815</v>
      </c>
      <c r="U187" s="57">
        <v>0</v>
      </c>
      <c r="V187" s="58">
        <v>0.41733283100142815</v>
      </c>
    </row>
    <row r="188" spans="1:22" x14ac:dyDescent="0.2">
      <c r="A188" s="49" t="s">
        <v>621</v>
      </c>
      <c r="B188" s="50" t="s">
        <v>622</v>
      </c>
      <c r="C188" s="50" t="s">
        <v>28</v>
      </c>
      <c r="D188" s="53">
        <v>0</v>
      </c>
      <c r="E188" s="53">
        <v>0</v>
      </c>
      <c r="F188" s="53">
        <v>0</v>
      </c>
      <c r="G188" s="54">
        <v>0</v>
      </c>
      <c r="H188" s="55">
        <v>-62768.5</v>
      </c>
      <c r="I188" s="55">
        <v>-86329.369903400002</v>
      </c>
      <c r="J188" s="55">
        <v>4597.8599999999997</v>
      </c>
      <c r="K188" s="55">
        <v>1747.3319349250996</v>
      </c>
      <c r="L188" s="54">
        <v>17215.677968474902</v>
      </c>
      <c r="M188" s="53">
        <v>0</v>
      </c>
      <c r="N188" s="53">
        <v>0</v>
      </c>
      <c r="O188" s="53">
        <v>22690419</v>
      </c>
      <c r="P188" s="53">
        <v>7836073</v>
      </c>
      <c r="Q188" s="53">
        <v>26373372</v>
      </c>
      <c r="R188" s="55">
        <v>6741791.6709545897</v>
      </c>
      <c r="S188" s="56">
        <v>0.8603533518580786</v>
      </c>
      <c r="T188" s="57">
        <v>2.5535760831418993E-3</v>
      </c>
      <c r="U188" s="57">
        <v>0</v>
      </c>
      <c r="V188" s="58">
        <v>2.5535760831418993E-3</v>
      </c>
    </row>
    <row r="189" spans="1:22" x14ac:dyDescent="0.2">
      <c r="A189" s="49" t="s">
        <v>624</v>
      </c>
      <c r="B189" s="50" t="s">
        <v>625</v>
      </c>
      <c r="C189" s="50" t="s">
        <v>28</v>
      </c>
      <c r="D189" s="53">
        <v>0</v>
      </c>
      <c r="E189" s="53">
        <v>0</v>
      </c>
      <c r="F189" s="53">
        <v>0</v>
      </c>
      <c r="G189" s="54">
        <v>0</v>
      </c>
      <c r="H189" s="55">
        <v>-41681.06</v>
      </c>
      <c r="I189" s="55">
        <v>-71819.64000794712</v>
      </c>
      <c r="J189" s="55">
        <v>0</v>
      </c>
      <c r="K189" s="55">
        <v>1967.6722004604671</v>
      </c>
      <c r="L189" s="54">
        <v>28170.907807486656</v>
      </c>
      <c r="M189" s="53">
        <v>0</v>
      </c>
      <c r="N189" s="53">
        <v>0</v>
      </c>
      <c r="O189" s="53">
        <v>16451522</v>
      </c>
      <c r="P189" s="53">
        <v>2678788</v>
      </c>
      <c r="Q189" s="53">
        <v>22874136</v>
      </c>
      <c r="R189" s="55">
        <v>1926636.2548223024</v>
      </c>
      <c r="S189" s="56">
        <v>0.71921938384907746</v>
      </c>
      <c r="T189" s="57">
        <v>1.4621809247581564E-2</v>
      </c>
      <c r="U189" s="57">
        <v>0</v>
      </c>
      <c r="V189" s="58">
        <v>1.4621809247581564E-2</v>
      </c>
    </row>
    <row r="190" spans="1:22" x14ac:dyDescent="0.2">
      <c r="A190" s="49" t="s">
        <v>627</v>
      </c>
      <c r="B190" s="50" t="s">
        <v>628</v>
      </c>
      <c r="C190" s="50" t="s">
        <v>28</v>
      </c>
      <c r="D190" s="53">
        <v>0</v>
      </c>
      <c r="E190" s="53">
        <v>0</v>
      </c>
      <c r="F190" s="53">
        <v>258714</v>
      </c>
      <c r="G190" s="54">
        <v>258714</v>
      </c>
      <c r="H190" s="55">
        <v>19386082.270000003</v>
      </c>
      <c r="I190" s="55">
        <v>10038386.651438903</v>
      </c>
      <c r="J190" s="55">
        <v>0</v>
      </c>
      <c r="K190" s="55">
        <v>0</v>
      </c>
      <c r="L190" s="54">
        <v>9347695.6185611002</v>
      </c>
      <c r="M190" s="53">
        <v>19040707</v>
      </c>
      <c r="N190" s="53">
        <v>18867134</v>
      </c>
      <c r="O190" s="53">
        <v>240448898</v>
      </c>
      <c r="P190" s="53">
        <v>662549894</v>
      </c>
      <c r="Q190" s="53">
        <v>1044867305</v>
      </c>
      <c r="R190" s="55">
        <v>152468539.42120126</v>
      </c>
      <c r="S190" s="56">
        <v>0.23012386056045653</v>
      </c>
      <c r="T190" s="57">
        <v>6.3005847993486436E-2</v>
      </c>
      <c r="U190" s="57">
        <v>2.834804317393793E-2</v>
      </c>
      <c r="V190" s="58">
        <v>9.1353891167424373E-2</v>
      </c>
    </row>
    <row r="191" spans="1:22" x14ac:dyDescent="0.2">
      <c r="A191" s="49" t="s">
        <v>630</v>
      </c>
      <c r="B191" s="50" t="s">
        <v>631</v>
      </c>
      <c r="C191" s="50" t="s">
        <v>34</v>
      </c>
      <c r="D191" s="53">
        <v>0</v>
      </c>
      <c r="E191" s="53">
        <v>0</v>
      </c>
      <c r="F191" s="53">
        <v>0</v>
      </c>
      <c r="G191" s="54">
        <v>0</v>
      </c>
      <c r="H191" s="55">
        <v>340419.45</v>
      </c>
      <c r="I191" s="55">
        <v>-244395.5311427401</v>
      </c>
      <c r="J191" s="55">
        <v>0</v>
      </c>
      <c r="K191" s="55">
        <v>284468.21800739638</v>
      </c>
      <c r="L191" s="54">
        <v>300346.76313534373</v>
      </c>
      <c r="M191" s="53">
        <v>0</v>
      </c>
      <c r="N191" s="53">
        <v>0</v>
      </c>
      <c r="O191" s="53">
        <v>26358493</v>
      </c>
      <c r="P191" s="53">
        <v>14954573</v>
      </c>
      <c r="Q191" s="53">
        <v>496261148</v>
      </c>
      <c r="R191" s="55">
        <v>794299.55241728702</v>
      </c>
      <c r="S191" s="56">
        <v>5.3114157951369589E-2</v>
      </c>
      <c r="T191" s="57">
        <v>0.37812782623545516</v>
      </c>
      <c r="U191" s="57">
        <v>0</v>
      </c>
      <c r="V191" s="58">
        <v>0.37812782623545516</v>
      </c>
    </row>
    <row r="192" spans="1:22" x14ac:dyDescent="0.2">
      <c r="A192" s="49" t="s">
        <v>632</v>
      </c>
      <c r="B192" s="50" t="s">
        <v>633</v>
      </c>
      <c r="C192" s="50" t="s">
        <v>34</v>
      </c>
      <c r="D192" s="53">
        <v>4805165</v>
      </c>
      <c r="E192" s="53">
        <v>0</v>
      </c>
      <c r="F192" s="53">
        <v>32880</v>
      </c>
      <c r="G192" s="54">
        <v>4838045</v>
      </c>
      <c r="H192" s="55">
        <v>1937158.73</v>
      </c>
      <c r="I192" s="55">
        <v>-695694.84008429456</v>
      </c>
      <c r="J192" s="55">
        <v>0</v>
      </c>
      <c r="K192" s="55">
        <v>716568.49827847362</v>
      </c>
      <c r="L192" s="54">
        <v>1916285.0718058208</v>
      </c>
      <c r="M192" s="53">
        <v>826382</v>
      </c>
      <c r="N192" s="53">
        <v>2698205</v>
      </c>
      <c r="O192" s="53">
        <v>3211490</v>
      </c>
      <c r="P192" s="53">
        <v>12289216</v>
      </c>
      <c r="Q192" s="53">
        <v>52414490</v>
      </c>
      <c r="R192" s="55">
        <v>752972.97163131798</v>
      </c>
      <c r="S192" s="56">
        <v>6.1271034021317387E-2</v>
      </c>
      <c r="T192" s="57">
        <v>8.9702158328107675</v>
      </c>
      <c r="U192" s="57">
        <v>0</v>
      </c>
      <c r="V192" s="58">
        <v>1</v>
      </c>
    </row>
    <row r="193" spans="1:22" x14ac:dyDescent="0.2">
      <c r="A193" s="49" t="s">
        <v>636</v>
      </c>
      <c r="B193" s="50" t="s">
        <v>637</v>
      </c>
      <c r="C193" s="50" t="s">
        <v>28</v>
      </c>
      <c r="D193" s="53">
        <v>0</v>
      </c>
      <c r="E193" s="53">
        <v>0</v>
      </c>
      <c r="F193" s="53">
        <v>0</v>
      </c>
      <c r="G193" s="54">
        <v>0</v>
      </c>
      <c r="H193" s="55">
        <v>-41039.58</v>
      </c>
      <c r="I193" s="55">
        <v>-228508.09295029702</v>
      </c>
      <c r="J193" s="55">
        <v>0</v>
      </c>
      <c r="K193" s="55">
        <v>-20755.121266049056</v>
      </c>
      <c r="L193" s="54">
        <v>208223.63421634608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5">
        <v>0</v>
      </c>
      <c r="S193" s="56">
        <v>0</v>
      </c>
      <c r="T193" s="57">
        <v>0</v>
      </c>
      <c r="U193" s="57">
        <v>0</v>
      </c>
      <c r="V193" s="58">
        <v>0</v>
      </c>
    </row>
    <row r="194" spans="1:22" x14ac:dyDescent="0.2">
      <c r="A194" s="49" t="s">
        <v>640</v>
      </c>
      <c r="B194" s="50" t="s">
        <v>641</v>
      </c>
      <c r="C194" s="50" t="s">
        <v>34</v>
      </c>
      <c r="D194" s="53">
        <v>1978509</v>
      </c>
      <c r="E194" s="53">
        <v>0</v>
      </c>
      <c r="F194" s="53">
        <v>115678</v>
      </c>
      <c r="G194" s="54">
        <v>2094187</v>
      </c>
      <c r="H194" s="55">
        <v>405766.28000000014</v>
      </c>
      <c r="I194" s="55">
        <v>-1755674.2716653254</v>
      </c>
      <c r="J194" s="55">
        <v>0</v>
      </c>
      <c r="K194" s="55">
        <v>-463143.09046966938</v>
      </c>
      <c r="L194" s="54">
        <v>2624583.6421349952</v>
      </c>
      <c r="M194" s="53">
        <v>704363</v>
      </c>
      <c r="N194" s="53">
        <v>1352766</v>
      </c>
      <c r="O194" s="53">
        <v>28643789</v>
      </c>
      <c r="P194" s="53">
        <v>17018719</v>
      </c>
      <c r="Q194" s="53">
        <v>49704080</v>
      </c>
      <c r="R194" s="55">
        <v>9807657.5622421931</v>
      </c>
      <c r="S194" s="56">
        <v>0.57628647386693399</v>
      </c>
      <c r="T194" s="57">
        <v>0.48113126015955698</v>
      </c>
      <c r="U194" s="57">
        <v>0</v>
      </c>
      <c r="V194" s="58">
        <v>0.48113126015955698</v>
      </c>
    </row>
    <row r="195" spans="1:22" x14ac:dyDescent="0.2">
      <c r="A195" s="49" t="s">
        <v>643</v>
      </c>
      <c r="B195" s="50" t="s">
        <v>644</v>
      </c>
      <c r="C195" s="50" t="s">
        <v>28</v>
      </c>
      <c r="D195" s="53">
        <v>0</v>
      </c>
      <c r="E195" s="53">
        <v>0</v>
      </c>
      <c r="F195" s="53">
        <v>0</v>
      </c>
      <c r="G195" s="54">
        <v>0</v>
      </c>
      <c r="H195" s="55">
        <v>-45540.369999999988</v>
      </c>
      <c r="I195" s="55">
        <v>-283203.05841349717</v>
      </c>
      <c r="J195" s="55">
        <v>0</v>
      </c>
      <c r="K195" s="55">
        <v>37674.034014929144</v>
      </c>
      <c r="L195" s="54">
        <v>199988.65439856803</v>
      </c>
      <c r="M195" s="53">
        <v>0</v>
      </c>
      <c r="N195" s="53">
        <v>0</v>
      </c>
      <c r="O195" s="53">
        <v>9976068</v>
      </c>
      <c r="P195" s="53">
        <v>2649087</v>
      </c>
      <c r="Q195" s="53">
        <v>17058652</v>
      </c>
      <c r="R195" s="55">
        <v>1549212.2150047964</v>
      </c>
      <c r="S195" s="56">
        <v>0.58480986657093426</v>
      </c>
      <c r="T195" s="57">
        <v>0.12909054838426307</v>
      </c>
      <c r="U195" s="57">
        <v>0</v>
      </c>
      <c r="V195" s="58">
        <v>0.12909054838426307</v>
      </c>
    </row>
    <row r="196" spans="1:22" x14ac:dyDescent="0.2">
      <c r="A196" s="49" t="s">
        <v>646</v>
      </c>
      <c r="B196" s="50" t="s">
        <v>647</v>
      </c>
      <c r="C196" s="50" t="s">
        <v>28</v>
      </c>
      <c r="D196" s="53">
        <v>0</v>
      </c>
      <c r="E196" s="53">
        <v>0</v>
      </c>
      <c r="F196" s="53">
        <v>0</v>
      </c>
      <c r="G196" s="54">
        <v>0</v>
      </c>
      <c r="H196" s="55">
        <v>-3400.9899999999907</v>
      </c>
      <c r="I196" s="55">
        <v>-120634.62896238508</v>
      </c>
      <c r="J196" s="55">
        <v>0</v>
      </c>
      <c r="K196" s="55">
        <v>69085.414767117152</v>
      </c>
      <c r="L196" s="54">
        <v>48148.224195267932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5">
        <v>0</v>
      </c>
      <c r="S196" s="56">
        <v>0</v>
      </c>
      <c r="T196" s="57">
        <v>0</v>
      </c>
      <c r="U196" s="57">
        <v>0</v>
      </c>
      <c r="V196" s="58">
        <v>0</v>
      </c>
    </row>
    <row r="197" spans="1:22" x14ac:dyDescent="0.2">
      <c r="A197" s="49" t="s">
        <v>650</v>
      </c>
      <c r="B197" s="50" t="s">
        <v>651</v>
      </c>
      <c r="C197" s="50" t="s">
        <v>28</v>
      </c>
      <c r="D197" s="53">
        <v>0</v>
      </c>
      <c r="E197" s="53">
        <v>0</v>
      </c>
      <c r="F197" s="53">
        <v>0</v>
      </c>
      <c r="G197" s="54">
        <v>0</v>
      </c>
      <c r="H197" s="55">
        <v>3069706.67</v>
      </c>
      <c r="I197" s="55">
        <v>69996.315867236059</v>
      </c>
      <c r="J197" s="55">
        <v>0</v>
      </c>
      <c r="K197" s="55">
        <v>297090.41861323343</v>
      </c>
      <c r="L197" s="54">
        <v>2702619.9355195304</v>
      </c>
      <c r="M197" s="53">
        <v>0</v>
      </c>
      <c r="N197" s="53">
        <v>0</v>
      </c>
      <c r="O197" s="53">
        <v>68425225</v>
      </c>
      <c r="P197" s="53">
        <v>69516132</v>
      </c>
      <c r="Q197" s="53">
        <v>254594591</v>
      </c>
      <c r="R197" s="55">
        <v>18683260.137406848</v>
      </c>
      <c r="S197" s="56">
        <v>0.26876150326383014</v>
      </c>
      <c r="T197" s="57">
        <v>0.14465462213997957</v>
      </c>
      <c r="U197" s="57">
        <v>0</v>
      </c>
      <c r="V197" s="58">
        <v>0.14465462213997957</v>
      </c>
    </row>
    <row r="198" spans="1:22" x14ac:dyDescent="0.2">
      <c r="A198" s="49" t="s">
        <v>653</v>
      </c>
      <c r="B198" s="50" t="s">
        <v>654</v>
      </c>
      <c r="C198" s="50" t="s">
        <v>34</v>
      </c>
      <c r="D198" s="53">
        <v>0</v>
      </c>
      <c r="E198" s="53">
        <v>802874.90000000014</v>
      </c>
      <c r="F198" s="53">
        <v>335543.33999999997</v>
      </c>
      <c r="G198" s="54">
        <v>1138418.2400000002</v>
      </c>
      <c r="H198" s="55">
        <v>4447378.45</v>
      </c>
      <c r="I198" s="55">
        <v>-612443.33718586375</v>
      </c>
      <c r="J198" s="55">
        <v>0</v>
      </c>
      <c r="K198" s="55">
        <v>476742.9013163913</v>
      </c>
      <c r="L198" s="54">
        <v>4583078.8858694723</v>
      </c>
      <c r="M198" s="53">
        <v>8955246.3599999975</v>
      </c>
      <c r="N198" s="53">
        <v>27156365.120000098</v>
      </c>
      <c r="O198" s="53">
        <v>47027522</v>
      </c>
      <c r="P198" s="53">
        <v>109080777</v>
      </c>
      <c r="Q198" s="53">
        <v>313422589</v>
      </c>
      <c r="R198" s="55">
        <v>16367035.498339891</v>
      </c>
      <c r="S198" s="56">
        <v>0.15004509454805123</v>
      </c>
      <c r="T198" s="57">
        <v>0.34957443126764182</v>
      </c>
      <c r="U198" s="57">
        <v>7.1660913453155894E-2</v>
      </c>
      <c r="V198" s="58">
        <v>0.42123534472079771</v>
      </c>
    </row>
    <row r="199" spans="1:22" x14ac:dyDescent="0.2">
      <c r="A199" s="49" t="s">
        <v>656</v>
      </c>
      <c r="B199" s="50" t="s">
        <v>657</v>
      </c>
      <c r="C199" s="50" t="s">
        <v>34</v>
      </c>
      <c r="D199" s="53">
        <v>0</v>
      </c>
      <c r="E199" s="53">
        <v>8850984.0099999998</v>
      </c>
      <c r="F199" s="53">
        <v>91482.505215706493</v>
      </c>
      <c r="G199" s="54">
        <v>8942466.5152157061</v>
      </c>
      <c r="H199" s="55">
        <v>21665339.239999998</v>
      </c>
      <c r="I199" s="55">
        <v>7106619.1045985445</v>
      </c>
      <c r="J199" s="55">
        <v>0</v>
      </c>
      <c r="K199" s="55">
        <v>0</v>
      </c>
      <c r="L199" s="54">
        <v>14558720.135401454</v>
      </c>
      <c r="M199" s="53">
        <v>1246352.8399999999</v>
      </c>
      <c r="N199" s="53">
        <v>111</v>
      </c>
      <c r="O199" s="53">
        <v>106747938</v>
      </c>
      <c r="P199" s="53">
        <v>459711370</v>
      </c>
      <c r="Q199" s="53">
        <v>672820079</v>
      </c>
      <c r="R199" s="55">
        <v>72936647.336077884</v>
      </c>
      <c r="S199" s="56">
        <v>0.15865747966181015</v>
      </c>
      <c r="T199" s="57">
        <v>0.32221369515832365</v>
      </c>
      <c r="U199" s="57">
        <v>0</v>
      </c>
      <c r="V199" s="58">
        <v>0.32221369515832365</v>
      </c>
    </row>
    <row r="200" spans="1:22" x14ac:dyDescent="0.2">
      <c r="A200" s="49" t="s">
        <v>658</v>
      </c>
      <c r="B200" s="50" t="s">
        <v>659</v>
      </c>
      <c r="C200" s="50" t="s">
        <v>28</v>
      </c>
      <c r="D200" s="53">
        <v>0</v>
      </c>
      <c r="E200" s="53">
        <v>0</v>
      </c>
      <c r="F200" s="53">
        <v>0</v>
      </c>
      <c r="G200" s="54">
        <v>0</v>
      </c>
      <c r="H200" s="55">
        <v>236131.16999999998</v>
      </c>
      <c r="I200" s="55">
        <v>-3018.7564151636411</v>
      </c>
      <c r="J200" s="55">
        <v>0</v>
      </c>
      <c r="K200" s="55">
        <v>0</v>
      </c>
      <c r="L200" s="54">
        <v>239149.92641516362</v>
      </c>
      <c r="M200" s="53">
        <v>0</v>
      </c>
      <c r="N200" s="53">
        <v>0</v>
      </c>
      <c r="O200" s="53">
        <v>4329880</v>
      </c>
      <c r="P200" s="53">
        <v>1883487</v>
      </c>
      <c r="Q200" s="53">
        <v>1883487</v>
      </c>
      <c r="R200" s="55">
        <v>4329880</v>
      </c>
      <c r="S200" s="56">
        <v>2.2988637564262455</v>
      </c>
      <c r="T200" s="57">
        <v>5.5232460579776717E-2</v>
      </c>
      <c r="U200" s="57">
        <v>0</v>
      </c>
      <c r="V200" s="58">
        <v>5.5232460579776717E-2</v>
      </c>
    </row>
    <row r="201" spans="1:22" x14ac:dyDescent="0.2">
      <c r="A201" s="49" t="s">
        <v>660</v>
      </c>
      <c r="B201" s="50" t="s">
        <v>661</v>
      </c>
      <c r="C201" s="50" t="s">
        <v>28</v>
      </c>
      <c r="D201" s="53">
        <v>0</v>
      </c>
      <c r="E201" s="53">
        <v>0</v>
      </c>
      <c r="F201" s="53">
        <v>0</v>
      </c>
      <c r="G201" s="54">
        <v>0</v>
      </c>
      <c r="H201" s="55">
        <v>-12760.880000000023</v>
      </c>
      <c r="I201" s="55">
        <v>-206778.63499033122</v>
      </c>
      <c r="J201" s="55">
        <v>3169.2</v>
      </c>
      <c r="K201" s="55">
        <v>29417.349139883503</v>
      </c>
      <c r="L201" s="54">
        <v>161431.20585044767</v>
      </c>
      <c r="M201" s="53">
        <v>0</v>
      </c>
      <c r="N201" s="53">
        <v>0</v>
      </c>
      <c r="O201" s="53">
        <v>14181179</v>
      </c>
      <c r="P201" s="53">
        <v>8341126</v>
      </c>
      <c r="Q201" s="53">
        <v>47793400</v>
      </c>
      <c r="R201" s="55">
        <v>2474965.1807059967</v>
      </c>
      <c r="S201" s="56">
        <v>0.29671835441713706</v>
      </c>
      <c r="T201" s="57">
        <v>6.5225647257145886E-2</v>
      </c>
      <c r="U201" s="57">
        <v>0</v>
      </c>
      <c r="V201" s="58">
        <v>6.5225647257145886E-2</v>
      </c>
    </row>
    <row r="202" spans="1:22" x14ac:dyDescent="0.2">
      <c r="A202" s="49" t="s">
        <v>663</v>
      </c>
      <c r="B202" s="50" t="s">
        <v>664</v>
      </c>
      <c r="C202" s="50" t="s">
        <v>28</v>
      </c>
      <c r="D202" s="53">
        <v>0</v>
      </c>
      <c r="E202" s="53">
        <v>9199.16</v>
      </c>
      <c r="F202" s="53">
        <v>182219.9</v>
      </c>
      <c r="G202" s="54">
        <v>191419.06</v>
      </c>
      <c r="H202" s="55">
        <v>21173046.650000002</v>
      </c>
      <c r="I202" s="55">
        <v>7785824.6024767477</v>
      </c>
      <c r="J202" s="55">
        <v>0</v>
      </c>
      <c r="K202" s="55">
        <v>0</v>
      </c>
      <c r="L202" s="54">
        <v>13387222.047523255</v>
      </c>
      <c r="M202" s="53">
        <v>19355894</v>
      </c>
      <c r="N202" s="53">
        <v>26884996</v>
      </c>
      <c r="O202" s="53">
        <v>379723885</v>
      </c>
      <c r="P202" s="53">
        <v>881092286</v>
      </c>
      <c r="Q202" s="53">
        <v>2104913988.55</v>
      </c>
      <c r="R202" s="55">
        <v>158947960.67839602</v>
      </c>
      <c r="S202" s="56">
        <v>0.18039876549140055</v>
      </c>
      <c r="T202" s="57">
        <v>8.5428218453191165E-2</v>
      </c>
      <c r="U202" s="57">
        <v>2.1750814579257368E-2</v>
      </c>
      <c r="V202" s="58">
        <v>0.10717903303244854</v>
      </c>
    </row>
    <row r="203" spans="1:22" x14ac:dyDescent="0.2">
      <c r="A203" s="49" t="s">
        <v>665</v>
      </c>
      <c r="B203" s="50" t="s">
        <v>666</v>
      </c>
      <c r="C203" s="50" t="s">
        <v>34</v>
      </c>
      <c r="D203" s="53">
        <v>522414</v>
      </c>
      <c r="E203" s="53">
        <v>0</v>
      </c>
      <c r="F203" s="53">
        <v>29243</v>
      </c>
      <c r="G203" s="54">
        <v>551657</v>
      </c>
      <c r="H203" s="55">
        <v>1355129.8</v>
      </c>
      <c r="I203" s="55">
        <v>-322716.25631698495</v>
      </c>
      <c r="J203" s="55">
        <v>177833.17</v>
      </c>
      <c r="K203" s="55">
        <v>249004.14431362803</v>
      </c>
      <c r="L203" s="54">
        <v>1251008.742003357</v>
      </c>
      <c r="M203" s="53">
        <v>708068</v>
      </c>
      <c r="N203" s="53">
        <v>2347877</v>
      </c>
      <c r="O203" s="53">
        <v>28250176</v>
      </c>
      <c r="P203" s="53">
        <v>8182196</v>
      </c>
      <c r="Q203" s="53">
        <v>35313464</v>
      </c>
      <c r="R203" s="55">
        <v>6545618.891040992</v>
      </c>
      <c r="S203" s="56">
        <v>0.79998314523888114</v>
      </c>
      <c r="T203" s="57">
        <v>0.27540035129003171</v>
      </c>
      <c r="U203" s="57">
        <v>1.9116017264802748E-2</v>
      </c>
      <c r="V203" s="58">
        <v>0.29451636855483443</v>
      </c>
    </row>
    <row r="204" spans="1:22" x14ac:dyDescent="0.2">
      <c r="A204" s="49" t="s">
        <v>668</v>
      </c>
      <c r="B204" s="50" t="s">
        <v>669</v>
      </c>
      <c r="C204" s="50" t="s">
        <v>34</v>
      </c>
      <c r="D204" s="53">
        <v>0</v>
      </c>
      <c r="E204" s="53">
        <v>7816212.2599999979</v>
      </c>
      <c r="F204" s="53">
        <v>7632614.0199999986</v>
      </c>
      <c r="G204" s="54">
        <v>15448826.279999997</v>
      </c>
      <c r="H204" s="55">
        <v>32077500.610000003</v>
      </c>
      <c r="I204" s="55">
        <v>416078.1777161978</v>
      </c>
      <c r="J204" s="55">
        <v>0</v>
      </c>
      <c r="K204" s="55">
        <v>0</v>
      </c>
      <c r="L204" s="54">
        <v>31661422.432283804</v>
      </c>
      <c r="M204" s="53">
        <v>149004577.79999739</v>
      </c>
      <c r="N204" s="53">
        <v>36445615.93000026</v>
      </c>
      <c r="O204" s="53">
        <v>273144838</v>
      </c>
      <c r="P204" s="53">
        <v>1626747697</v>
      </c>
      <c r="Q204" s="53">
        <v>2568474160</v>
      </c>
      <c r="R204" s="55">
        <v>172996771.03387254</v>
      </c>
      <c r="S204" s="56">
        <v>0.10634517654637414</v>
      </c>
      <c r="T204" s="57">
        <v>0.27231865907520136</v>
      </c>
      <c r="U204" s="57">
        <v>8.2099855906540981E-2</v>
      </c>
      <c r="V204" s="58">
        <v>0.35441851498174237</v>
      </c>
    </row>
    <row r="205" spans="1:22" x14ac:dyDescent="0.2">
      <c r="A205" s="49" t="s">
        <v>671</v>
      </c>
      <c r="B205" s="50" t="s">
        <v>672</v>
      </c>
      <c r="C205" s="50" t="s">
        <v>34</v>
      </c>
      <c r="D205" s="53">
        <v>0</v>
      </c>
      <c r="E205" s="53">
        <v>765490</v>
      </c>
      <c r="F205" s="53">
        <v>0</v>
      </c>
      <c r="G205" s="54">
        <v>765490</v>
      </c>
      <c r="H205" s="55">
        <v>103715543.54000001</v>
      </c>
      <c r="I205" s="55">
        <v>31651936.90511037</v>
      </c>
      <c r="J205" s="55">
        <v>0</v>
      </c>
      <c r="K205" s="55">
        <v>0</v>
      </c>
      <c r="L205" s="54">
        <v>72063606.634889632</v>
      </c>
      <c r="M205" s="53">
        <v>107712803</v>
      </c>
      <c r="N205" s="53">
        <v>105545962</v>
      </c>
      <c r="O205" s="53">
        <v>930774242</v>
      </c>
      <c r="P205" s="53">
        <v>1907260614</v>
      </c>
      <c r="Q205" s="53">
        <v>6015251344</v>
      </c>
      <c r="R205" s="55">
        <v>295121342.52927476</v>
      </c>
      <c r="S205" s="56">
        <v>0.15473571905327185</v>
      </c>
      <c r="T205" s="57">
        <v>0.24677678683189544</v>
      </c>
      <c r="U205" s="57">
        <v>5.6073780486508802E-2</v>
      </c>
      <c r="V205" s="58">
        <v>0.30285056731840426</v>
      </c>
    </row>
    <row r="206" spans="1:22" x14ac:dyDescent="0.2">
      <c r="A206" s="49" t="s">
        <v>674</v>
      </c>
      <c r="B206" s="50" t="s">
        <v>206</v>
      </c>
      <c r="C206" s="50" t="s">
        <v>28</v>
      </c>
      <c r="D206" s="53">
        <v>0</v>
      </c>
      <c r="E206" s="53">
        <v>3559709.6000000006</v>
      </c>
      <c r="F206" s="53">
        <v>5305452.95</v>
      </c>
      <c r="G206" s="54">
        <v>8865162.5500000007</v>
      </c>
      <c r="H206" s="55">
        <v>38259208.910000004</v>
      </c>
      <c r="I206" s="55">
        <v>11664245.648337767</v>
      </c>
      <c r="J206" s="55">
        <v>0</v>
      </c>
      <c r="K206" s="55">
        <v>0</v>
      </c>
      <c r="L206" s="54">
        <v>26594963.261662237</v>
      </c>
      <c r="M206" s="53">
        <v>124876769.16</v>
      </c>
      <c r="N206" s="53">
        <v>54267166.86999996</v>
      </c>
      <c r="O206" s="53">
        <v>340494216</v>
      </c>
      <c r="P206" s="53">
        <v>1506363902</v>
      </c>
      <c r="Q206" s="53">
        <v>2135839120</v>
      </c>
      <c r="R206" s="55">
        <v>240143647.06560427</v>
      </c>
      <c r="S206" s="56">
        <v>0.15941941170175775</v>
      </c>
      <c r="T206" s="57">
        <v>0.1476621440748544</v>
      </c>
      <c r="U206" s="57">
        <v>7.7014329974298606E-2</v>
      </c>
      <c r="V206" s="58">
        <v>0.224676474049153</v>
      </c>
    </row>
    <row r="207" spans="1:22" x14ac:dyDescent="0.2">
      <c r="A207" s="49" t="s">
        <v>676</v>
      </c>
      <c r="B207" s="50" t="s">
        <v>677</v>
      </c>
      <c r="C207" s="50" t="s">
        <v>28</v>
      </c>
      <c r="D207" s="53">
        <v>0</v>
      </c>
      <c r="E207" s="53">
        <v>0</v>
      </c>
      <c r="F207" s="53">
        <v>0</v>
      </c>
      <c r="G207" s="54">
        <v>0</v>
      </c>
      <c r="H207" s="55">
        <v>-13181.340000000011</v>
      </c>
      <c r="I207" s="55">
        <v>-99630.27108599717</v>
      </c>
      <c r="J207" s="55">
        <v>0</v>
      </c>
      <c r="K207" s="55">
        <v>8600.1444822570047</v>
      </c>
      <c r="L207" s="54">
        <v>77848.786603740155</v>
      </c>
      <c r="M207" s="53">
        <v>0</v>
      </c>
      <c r="N207" s="53">
        <v>0</v>
      </c>
      <c r="O207" s="53">
        <v>13143361</v>
      </c>
      <c r="P207" s="53">
        <v>2834778</v>
      </c>
      <c r="Q207" s="53">
        <v>12816934</v>
      </c>
      <c r="R207" s="55">
        <v>2906975.3038330381</v>
      </c>
      <c r="S207" s="56">
        <v>1.025468415457238</v>
      </c>
      <c r="T207" s="57">
        <v>2.6779995860677388E-2</v>
      </c>
      <c r="U207" s="57">
        <v>0</v>
      </c>
      <c r="V207" s="58">
        <v>2.6779995860677388E-2</v>
      </c>
    </row>
    <row r="208" spans="1:22" x14ac:dyDescent="0.2">
      <c r="A208" s="49" t="s">
        <v>679</v>
      </c>
      <c r="B208" s="50" t="s">
        <v>680</v>
      </c>
      <c r="C208" s="50" t="s">
        <v>34</v>
      </c>
      <c r="D208" s="53">
        <v>0</v>
      </c>
      <c r="E208" s="53">
        <v>207874</v>
      </c>
      <c r="F208" s="53">
        <v>5603489</v>
      </c>
      <c r="G208" s="54">
        <v>5811363</v>
      </c>
      <c r="H208" s="55">
        <v>376156695.91073793</v>
      </c>
      <c r="I208" s="55">
        <v>17331285.6507379</v>
      </c>
      <c r="J208" s="55">
        <v>0</v>
      </c>
      <c r="K208" s="55">
        <v>0</v>
      </c>
      <c r="L208" s="54">
        <v>358825410.26000005</v>
      </c>
      <c r="M208" s="53">
        <v>510914756</v>
      </c>
      <c r="N208" s="53">
        <v>119922309</v>
      </c>
      <c r="O208" s="53">
        <v>1635823948</v>
      </c>
      <c r="P208" s="53">
        <v>8729720122</v>
      </c>
      <c r="Q208" s="53">
        <v>8633068670</v>
      </c>
      <c r="R208" s="55">
        <v>1654137802.0690622</v>
      </c>
      <c r="S208" s="56">
        <v>0.18948348617734326</v>
      </c>
      <c r="T208" s="57">
        <v>0.22043917550514697</v>
      </c>
      <c r="U208" s="57">
        <v>5.7860204673352067E-2</v>
      </c>
      <c r="V208" s="58">
        <v>0.27829938017849903</v>
      </c>
    </row>
    <row r="209" spans="1:22" x14ac:dyDescent="0.2">
      <c r="A209" s="49" t="s">
        <v>681</v>
      </c>
      <c r="B209" s="50" t="s">
        <v>682</v>
      </c>
      <c r="C209" s="50" t="s">
        <v>28</v>
      </c>
      <c r="D209" s="53">
        <v>0</v>
      </c>
      <c r="E209" s="53">
        <v>19324</v>
      </c>
      <c r="F209" s="53">
        <v>4461</v>
      </c>
      <c r="G209" s="54">
        <v>23785</v>
      </c>
      <c r="H209" s="55">
        <v>6851146.0499999998</v>
      </c>
      <c r="I209" s="55">
        <v>1424185.2007062156</v>
      </c>
      <c r="J209" s="55">
        <v>370971.53</v>
      </c>
      <c r="K209" s="55">
        <v>0</v>
      </c>
      <c r="L209" s="54">
        <v>5055989.319293784</v>
      </c>
      <c r="M209" s="53">
        <v>15449335</v>
      </c>
      <c r="N209" s="53">
        <v>19065123</v>
      </c>
      <c r="O209" s="53">
        <v>113227368</v>
      </c>
      <c r="P209" s="53">
        <v>260137223</v>
      </c>
      <c r="Q209" s="53">
        <v>618655685</v>
      </c>
      <c r="R209" s="55">
        <v>47610736.946705766</v>
      </c>
      <c r="S209" s="56">
        <v>0.18302162373243205</v>
      </c>
      <c r="T209" s="57">
        <v>0.10669388136083574</v>
      </c>
      <c r="U209" s="57">
        <v>5.9297742253518249E-2</v>
      </c>
      <c r="V209" s="58">
        <v>0.16599162361435399</v>
      </c>
    </row>
    <row r="210" spans="1:22" x14ac:dyDescent="0.2">
      <c r="A210" s="49" t="s">
        <v>684</v>
      </c>
      <c r="B210" s="50" t="s">
        <v>685</v>
      </c>
      <c r="C210" s="50" t="s">
        <v>34</v>
      </c>
      <c r="D210" s="53">
        <v>0</v>
      </c>
      <c r="E210" s="53">
        <v>54817.479999999996</v>
      </c>
      <c r="F210" s="53">
        <v>0</v>
      </c>
      <c r="G210" s="54">
        <v>54817.479999999996</v>
      </c>
      <c r="H210" s="55">
        <v>487380.16</v>
      </c>
      <c r="I210" s="55">
        <v>-680987.96323850693</v>
      </c>
      <c r="J210" s="55">
        <v>0</v>
      </c>
      <c r="K210" s="55">
        <v>-169933.99455942941</v>
      </c>
      <c r="L210" s="54">
        <v>1338302.1177979363</v>
      </c>
      <c r="M210" s="53">
        <v>1140787.6000000001</v>
      </c>
      <c r="N210" s="53">
        <v>2068664.6800000006</v>
      </c>
      <c r="O210" s="53">
        <v>25429773</v>
      </c>
      <c r="P210" s="53">
        <v>13882061</v>
      </c>
      <c r="Q210" s="53">
        <v>79660586</v>
      </c>
      <c r="R210" s="55">
        <v>4431522.2587259524</v>
      </c>
      <c r="S210" s="56">
        <v>0.3192265369476443</v>
      </c>
      <c r="T210" s="57">
        <v>0.31436592585195622</v>
      </c>
      <c r="U210" s="57">
        <v>7.8228306301204129E-2</v>
      </c>
      <c r="V210" s="58">
        <v>0.39259423215316036</v>
      </c>
    </row>
    <row r="211" spans="1:22" x14ac:dyDescent="0.2">
      <c r="A211" s="49" t="s">
        <v>687</v>
      </c>
      <c r="B211" s="50" t="s">
        <v>688</v>
      </c>
      <c r="C211" s="50" t="s">
        <v>34</v>
      </c>
      <c r="D211" s="53">
        <v>44470043</v>
      </c>
      <c r="E211" s="53">
        <v>0</v>
      </c>
      <c r="F211" s="53">
        <v>0</v>
      </c>
      <c r="G211" s="54">
        <v>44470043</v>
      </c>
      <c r="H211" s="55">
        <v>2204</v>
      </c>
      <c r="I211" s="55">
        <v>0</v>
      </c>
      <c r="J211" s="55">
        <v>0</v>
      </c>
      <c r="K211" s="55">
        <v>0</v>
      </c>
      <c r="L211" s="54">
        <v>2204</v>
      </c>
      <c r="M211" s="53">
        <v>21858683</v>
      </c>
      <c r="N211" s="53">
        <v>0</v>
      </c>
      <c r="O211" s="53">
        <v>41169104</v>
      </c>
      <c r="P211" s="53">
        <v>29995552</v>
      </c>
      <c r="Q211" s="53">
        <v>29997039</v>
      </c>
      <c r="R211" s="55">
        <v>41167063.183316462</v>
      </c>
      <c r="S211" s="56">
        <v>1.3724389263887014</v>
      </c>
      <c r="T211" s="57">
        <v>1.0802870926683692</v>
      </c>
      <c r="U211" s="57">
        <v>0</v>
      </c>
      <c r="V211" s="58">
        <v>1</v>
      </c>
    </row>
    <row r="212" spans="1:22" x14ac:dyDescent="0.2">
      <c r="A212" s="49" t="s">
        <v>690</v>
      </c>
      <c r="B212" s="50" t="s">
        <v>691</v>
      </c>
      <c r="C212" s="50" t="s">
        <v>34</v>
      </c>
      <c r="D212" s="53">
        <v>37929483</v>
      </c>
      <c r="E212" s="53">
        <v>0</v>
      </c>
      <c r="F212" s="53">
        <v>0</v>
      </c>
      <c r="G212" s="54">
        <v>37929483</v>
      </c>
      <c r="H212" s="55">
        <v>2093648.35</v>
      </c>
      <c r="I212" s="55">
        <v>1240825.4023220406</v>
      </c>
      <c r="J212" s="55">
        <v>0</v>
      </c>
      <c r="K212" s="55">
        <v>0</v>
      </c>
      <c r="L212" s="54">
        <v>852822.94767795946</v>
      </c>
      <c r="M212" s="53">
        <v>29188343</v>
      </c>
      <c r="N212" s="53">
        <v>0</v>
      </c>
      <c r="O212" s="53">
        <v>69971099</v>
      </c>
      <c r="P212" s="53">
        <v>54822696</v>
      </c>
      <c r="Q212" s="53">
        <v>54825803</v>
      </c>
      <c r="R212" s="55">
        <v>69967133.710069031</v>
      </c>
      <c r="S212" s="56">
        <v>1.2762439430207706</v>
      </c>
      <c r="T212" s="57">
        <v>0.55429319297807345</v>
      </c>
      <c r="U212" s="57">
        <v>0</v>
      </c>
      <c r="V212" s="58">
        <v>0.55429319297807345</v>
      </c>
    </row>
    <row r="213" spans="1:22" x14ac:dyDescent="0.2">
      <c r="A213" s="49" t="s">
        <v>692</v>
      </c>
      <c r="B213" s="50" t="s">
        <v>693</v>
      </c>
      <c r="C213" s="50" t="s">
        <v>28</v>
      </c>
      <c r="D213" s="53">
        <v>0</v>
      </c>
      <c r="E213" s="53">
        <v>0</v>
      </c>
      <c r="F213" s="53">
        <v>0</v>
      </c>
      <c r="G213" s="54">
        <v>0</v>
      </c>
      <c r="H213" s="55">
        <v>33589000.420000002</v>
      </c>
      <c r="I213" s="55">
        <v>13784044.664432241</v>
      </c>
      <c r="J213" s="55">
        <v>0</v>
      </c>
      <c r="K213" s="55">
        <v>0</v>
      </c>
      <c r="L213" s="54">
        <v>19804955.755567759</v>
      </c>
      <c r="M213" s="53">
        <v>0</v>
      </c>
      <c r="N213" s="53">
        <v>0</v>
      </c>
      <c r="O213" s="53">
        <v>1912266365</v>
      </c>
      <c r="P213" s="53">
        <v>7085283298</v>
      </c>
      <c r="Q213" s="53">
        <v>11924137665</v>
      </c>
      <c r="R213" s="55">
        <v>1136262371.1592038</v>
      </c>
      <c r="S213" s="56">
        <v>0.16036936328007415</v>
      </c>
      <c r="T213" s="57">
        <v>1.742991430347459E-2</v>
      </c>
      <c r="U213" s="57">
        <v>0</v>
      </c>
      <c r="V213" s="58">
        <v>1.742991430347459E-2</v>
      </c>
    </row>
    <row r="214" spans="1:22" x14ac:dyDescent="0.2">
      <c r="A214" s="49" t="s">
        <v>695</v>
      </c>
      <c r="B214" s="50" t="s">
        <v>696</v>
      </c>
      <c r="C214" s="50" t="s">
        <v>28</v>
      </c>
      <c r="D214" s="53">
        <v>0</v>
      </c>
      <c r="E214" s="53">
        <v>0</v>
      </c>
      <c r="F214" s="53">
        <v>0</v>
      </c>
      <c r="G214" s="54">
        <v>0</v>
      </c>
      <c r="H214" s="55">
        <v>20114251.820000004</v>
      </c>
      <c r="I214" s="55">
        <v>1744378.7537057537</v>
      </c>
      <c r="J214" s="55">
        <v>0</v>
      </c>
      <c r="K214" s="55">
        <v>0</v>
      </c>
      <c r="L214" s="54">
        <v>18369873.066294249</v>
      </c>
      <c r="M214" s="53">
        <v>0</v>
      </c>
      <c r="N214" s="53">
        <v>0</v>
      </c>
      <c r="O214" s="53">
        <v>325899079</v>
      </c>
      <c r="P214" s="53">
        <v>1318896360</v>
      </c>
      <c r="Q214" s="53">
        <v>2458463559</v>
      </c>
      <c r="R214" s="55">
        <v>174835664.10693029</v>
      </c>
      <c r="S214" s="56">
        <v>0.13256209464929472</v>
      </c>
      <c r="T214" s="57">
        <v>0.10506936991447667</v>
      </c>
      <c r="U214" s="57">
        <v>0</v>
      </c>
      <c r="V214" s="58">
        <v>0.10506936991447667</v>
      </c>
    </row>
    <row r="215" spans="1:22" x14ac:dyDescent="0.2">
      <c r="A215" s="49" t="s">
        <v>698</v>
      </c>
      <c r="B215" s="50" t="s">
        <v>699</v>
      </c>
      <c r="C215" s="50" t="s">
        <v>34</v>
      </c>
      <c r="D215" s="53">
        <v>15554145.026396763</v>
      </c>
      <c r="E215" s="53">
        <v>10689845.529999994</v>
      </c>
      <c r="F215" s="53">
        <v>12580585.999999994</v>
      </c>
      <c r="G215" s="54">
        <v>38824576.556396753</v>
      </c>
      <c r="H215" s="55">
        <v>50228509.93</v>
      </c>
      <c r="I215" s="55">
        <v>-3346869.167190657</v>
      </c>
      <c r="J215" s="55">
        <v>2750315.88</v>
      </c>
      <c r="K215" s="55">
        <v>0</v>
      </c>
      <c r="L215" s="54">
        <v>50825063.217190653</v>
      </c>
      <c r="M215" s="53">
        <v>245869641.72</v>
      </c>
      <c r="N215" s="53">
        <v>189847131.06999999</v>
      </c>
      <c r="O215" s="53">
        <v>593107482</v>
      </c>
      <c r="P215" s="53">
        <v>1852775935</v>
      </c>
      <c r="Q215" s="53">
        <v>3375192563</v>
      </c>
      <c r="R215" s="55">
        <v>325580022.17843997</v>
      </c>
      <c r="S215" s="56">
        <v>0.17572552407878719</v>
      </c>
      <c r="T215" s="57">
        <v>0.27535362634889593</v>
      </c>
      <c r="U215" s="57">
        <v>0.11174857210329821</v>
      </c>
      <c r="V215" s="58">
        <v>0.38710219845219412</v>
      </c>
    </row>
    <row r="216" spans="1:22" x14ac:dyDescent="0.2">
      <c r="A216" s="49" t="s">
        <v>701</v>
      </c>
      <c r="B216" s="50" t="s">
        <v>326</v>
      </c>
      <c r="C216" s="50" t="s">
        <v>28</v>
      </c>
      <c r="D216" s="53">
        <v>0</v>
      </c>
      <c r="E216" s="53">
        <v>7270783.04</v>
      </c>
      <c r="F216" s="53">
        <v>1586916.17</v>
      </c>
      <c r="G216" s="54">
        <v>8857699.2100000009</v>
      </c>
      <c r="H216" s="55">
        <v>30826844.949999999</v>
      </c>
      <c r="I216" s="55">
        <v>9157954.9279113822</v>
      </c>
      <c r="J216" s="55">
        <v>0</v>
      </c>
      <c r="K216" s="55">
        <v>0</v>
      </c>
      <c r="L216" s="54">
        <v>21668890.022088617</v>
      </c>
      <c r="M216" s="53">
        <v>52831807</v>
      </c>
      <c r="N216" s="53">
        <v>52350440</v>
      </c>
      <c r="O216" s="53">
        <v>343690760</v>
      </c>
      <c r="P216" s="53">
        <v>916125325</v>
      </c>
      <c r="Q216" s="53">
        <v>1924325693</v>
      </c>
      <c r="R216" s="55">
        <v>163622930.54125792</v>
      </c>
      <c r="S216" s="56">
        <v>0.17860321735048412</v>
      </c>
      <c r="T216" s="57">
        <v>0.18656669411254229</v>
      </c>
      <c r="U216" s="57">
        <v>4.8000100630336794E-2</v>
      </c>
      <c r="V216" s="58">
        <v>0.23456679474287909</v>
      </c>
    </row>
    <row r="217" spans="1:22" x14ac:dyDescent="0.2">
      <c r="A217" s="49" t="s">
        <v>703</v>
      </c>
      <c r="B217" s="50" t="s">
        <v>704</v>
      </c>
      <c r="C217" s="50" t="s">
        <v>34</v>
      </c>
      <c r="D217" s="53">
        <v>436385</v>
      </c>
      <c r="E217" s="53">
        <v>0</v>
      </c>
      <c r="F217" s="53">
        <v>13116</v>
      </c>
      <c r="G217" s="54">
        <v>449501</v>
      </c>
      <c r="H217" s="55">
        <v>262398.80999999994</v>
      </c>
      <c r="I217" s="55">
        <v>-138289.62365354935</v>
      </c>
      <c r="J217" s="55">
        <v>441.93</v>
      </c>
      <c r="K217" s="55">
        <v>89653.539464108893</v>
      </c>
      <c r="L217" s="54">
        <v>310592.96418944042</v>
      </c>
      <c r="M217" s="53">
        <v>170975</v>
      </c>
      <c r="N217" s="53">
        <v>451512</v>
      </c>
      <c r="O217" s="53">
        <v>9253513</v>
      </c>
      <c r="P217" s="53">
        <v>4158833</v>
      </c>
      <c r="Q217" s="53">
        <v>15141519</v>
      </c>
      <c r="R217" s="55">
        <v>2541608.6213231976</v>
      </c>
      <c r="S217" s="56">
        <v>0.61113505190595474</v>
      </c>
      <c r="T217" s="57">
        <v>0.29906019275057572</v>
      </c>
      <c r="U217" s="57">
        <v>0</v>
      </c>
      <c r="V217" s="58">
        <v>0.29906019275057572</v>
      </c>
    </row>
    <row r="218" spans="1:22" x14ac:dyDescent="0.2">
      <c r="A218" s="49" t="s">
        <v>707</v>
      </c>
      <c r="B218" s="50" t="s">
        <v>708</v>
      </c>
      <c r="C218" s="50" t="s">
        <v>28</v>
      </c>
      <c r="D218" s="53">
        <v>0</v>
      </c>
      <c r="E218" s="53">
        <v>2742613</v>
      </c>
      <c r="F218" s="53">
        <v>9000</v>
      </c>
      <c r="G218" s="54">
        <v>2751613</v>
      </c>
      <c r="H218" s="55">
        <v>4161255.9299999997</v>
      </c>
      <c r="I218" s="55">
        <v>1113986.403632883</v>
      </c>
      <c r="J218" s="55">
        <v>247302.04</v>
      </c>
      <c r="K218" s="55">
        <v>0</v>
      </c>
      <c r="L218" s="54">
        <v>2799967.4863671167</v>
      </c>
      <c r="M218" s="53">
        <v>13416769.879999997</v>
      </c>
      <c r="N218" s="53">
        <v>23699157.669999864</v>
      </c>
      <c r="O218" s="53">
        <v>102445551</v>
      </c>
      <c r="P218" s="53">
        <v>143519720</v>
      </c>
      <c r="Q218" s="53">
        <v>384634609</v>
      </c>
      <c r="R218" s="55">
        <v>38225777.012088165</v>
      </c>
      <c r="S218" s="56">
        <v>0.2663451197653407</v>
      </c>
      <c r="T218" s="57">
        <v>0.14523133132418831</v>
      </c>
      <c r="U218" s="57">
        <v>7.4311438734690941E-2</v>
      </c>
      <c r="V218" s="58">
        <v>0.21954277005887923</v>
      </c>
    </row>
    <row r="219" spans="1:22" x14ac:dyDescent="0.2">
      <c r="A219" s="49" t="s">
        <v>711</v>
      </c>
      <c r="B219" s="50" t="s">
        <v>712</v>
      </c>
      <c r="C219" s="50" t="s">
        <v>28</v>
      </c>
      <c r="D219" s="53">
        <v>0</v>
      </c>
      <c r="E219" s="53">
        <v>53822</v>
      </c>
      <c r="F219" s="53">
        <v>164667.77000000002</v>
      </c>
      <c r="G219" s="54">
        <v>218489.77000000002</v>
      </c>
      <c r="H219" s="55">
        <v>32126017.510000005</v>
      </c>
      <c r="I219" s="55">
        <v>9460557.3807675913</v>
      </c>
      <c r="J219" s="55">
        <v>0</v>
      </c>
      <c r="K219" s="55">
        <v>0</v>
      </c>
      <c r="L219" s="54">
        <v>22665460.129232414</v>
      </c>
      <c r="M219" s="53">
        <v>99110651</v>
      </c>
      <c r="N219" s="53">
        <v>81594213</v>
      </c>
      <c r="O219" s="53">
        <v>519515809</v>
      </c>
      <c r="P219" s="53">
        <v>2210678778</v>
      </c>
      <c r="Q219" s="53">
        <v>4143102685</v>
      </c>
      <c r="R219" s="55">
        <v>277203502.08790481</v>
      </c>
      <c r="S219" s="56">
        <v>0.12539293580168653</v>
      </c>
      <c r="T219" s="57">
        <v>8.2552888859158846E-2</v>
      </c>
      <c r="U219" s="57">
        <v>4.4733844742232381E-2</v>
      </c>
      <c r="V219" s="58">
        <v>0.12728673360139123</v>
      </c>
    </row>
    <row r="220" spans="1:22" x14ac:dyDescent="0.2">
      <c r="A220" s="49" t="s">
        <v>714</v>
      </c>
      <c r="B220" s="50" t="s">
        <v>715</v>
      </c>
      <c r="C220" s="50" t="s">
        <v>34</v>
      </c>
      <c r="D220" s="53">
        <v>28709620</v>
      </c>
      <c r="E220" s="53">
        <v>0</v>
      </c>
      <c r="F220" s="53">
        <v>0</v>
      </c>
      <c r="G220" s="54">
        <v>28709620</v>
      </c>
      <c r="H220" s="55">
        <v>315182.83999999997</v>
      </c>
      <c r="I220" s="55">
        <v>43628.300673828089</v>
      </c>
      <c r="J220" s="55">
        <v>0</v>
      </c>
      <c r="K220" s="55">
        <v>0</v>
      </c>
      <c r="L220" s="54">
        <v>271554.53932617186</v>
      </c>
      <c r="M220" s="53">
        <v>37226272</v>
      </c>
      <c r="N220" s="53">
        <v>0</v>
      </c>
      <c r="O220" s="53">
        <v>66312708</v>
      </c>
      <c r="P220" s="53">
        <v>55986453</v>
      </c>
      <c r="Q220" s="53">
        <v>55986453</v>
      </c>
      <c r="R220" s="55">
        <v>66312708</v>
      </c>
      <c r="S220" s="56">
        <v>1.1844420292173179</v>
      </c>
      <c r="T220" s="57">
        <v>0.43703801900724937</v>
      </c>
      <c r="U220" s="57">
        <v>0.15211987085518705</v>
      </c>
      <c r="V220" s="58">
        <v>0.58915788986243645</v>
      </c>
    </row>
    <row r="221" spans="1:22" x14ac:dyDescent="0.2">
      <c r="A221" s="49" t="s">
        <v>716</v>
      </c>
      <c r="B221" s="50" t="s">
        <v>717</v>
      </c>
      <c r="C221" s="50" t="s">
        <v>34</v>
      </c>
      <c r="D221" s="53">
        <v>0</v>
      </c>
      <c r="E221" s="53">
        <v>0</v>
      </c>
      <c r="F221" s="53">
        <v>0</v>
      </c>
      <c r="G221" s="54">
        <v>0</v>
      </c>
      <c r="H221" s="55">
        <v>437766778.48000002</v>
      </c>
      <c r="I221" s="55">
        <v>114983043.97920266</v>
      </c>
      <c r="J221" s="55">
        <v>0</v>
      </c>
      <c r="K221" s="55">
        <v>0</v>
      </c>
      <c r="L221" s="54">
        <v>322783734.50079739</v>
      </c>
      <c r="M221" s="53">
        <v>7110316.0099999998</v>
      </c>
      <c r="N221" s="53">
        <v>11177998.16</v>
      </c>
      <c r="O221" s="53">
        <v>967184401</v>
      </c>
      <c r="P221" s="53">
        <v>1907545753</v>
      </c>
      <c r="Q221" s="53">
        <v>3272990547</v>
      </c>
      <c r="R221" s="55">
        <v>563688916.91009176</v>
      </c>
      <c r="S221" s="56">
        <v>0.29550479511360467</v>
      </c>
      <c r="T221" s="57">
        <v>0.57262742767795327</v>
      </c>
      <c r="U221" s="57">
        <v>3.727468134810185E-3</v>
      </c>
      <c r="V221" s="58">
        <v>0.57635489581276345</v>
      </c>
    </row>
    <row r="222" spans="1:22" x14ac:dyDescent="0.2">
      <c r="A222" s="49" t="s">
        <v>718</v>
      </c>
      <c r="B222" s="50" t="s">
        <v>719</v>
      </c>
      <c r="C222" s="50" t="s">
        <v>34</v>
      </c>
      <c r="D222" s="53">
        <v>1122670</v>
      </c>
      <c r="E222" s="53">
        <v>0</v>
      </c>
      <c r="F222" s="53">
        <v>87137</v>
      </c>
      <c r="G222" s="54">
        <v>1209807</v>
      </c>
      <c r="H222" s="55">
        <v>1418778.8699999999</v>
      </c>
      <c r="I222" s="55">
        <v>-464292.56454618572</v>
      </c>
      <c r="J222" s="55">
        <v>0</v>
      </c>
      <c r="K222" s="55">
        <v>58059.270061610448</v>
      </c>
      <c r="L222" s="54">
        <v>1825012.1644845752</v>
      </c>
      <c r="M222" s="53">
        <v>657942</v>
      </c>
      <c r="N222" s="53">
        <v>1902181</v>
      </c>
      <c r="O222" s="53">
        <v>22918371</v>
      </c>
      <c r="P222" s="53">
        <v>22507555</v>
      </c>
      <c r="Q222" s="53">
        <v>89387182</v>
      </c>
      <c r="R222" s="55">
        <v>5770810.5821358701</v>
      </c>
      <c r="S222" s="56">
        <v>0.25639437878240751</v>
      </c>
      <c r="T222" s="57">
        <v>0.52589131479712159</v>
      </c>
      <c r="U222" s="57">
        <v>0</v>
      </c>
      <c r="V222" s="58">
        <v>0.52589131479712159</v>
      </c>
    </row>
    <row r="223" spans="1:22" x14ac:dyDescent="0.2">
      <c r="A223" s="49" t="s">
        <v>721</v>
      </c>
      <c r="B223" s="50" t="s">
        <v>722</v>
      </c>
      <c r="C223" s="50" t="s">
        <v>34</v>
      </c>
      <c r="D223" s="53">
        <v>4736625.42</v>
      </c>
      <c r="E223" s="53">
        <v>0</v>
      </c>
      <c r="F223" s="53">
        <v>116613</v>
      </c>
      <c r="G223" s="54">
        <v>4853238.42</v>
      </c>
      <c r="H223" s="55">
        <v>6688991.9199999999</v>
      </c>
      <c r="I223" s="55">
        <v>685479.67998595396</v>
      </c>
      <c r="J223" s="55">
        <v>25319.89</v>
      </c>
      <c r="K223" s="55">
        <v>-439815.68455980567</v>
      </c>
      <c r="L223" s="54">
        <v>6418008.0345738521</v>
      </c>
      <c r="M223" s="53">
        <v>6069920</v>
      </c>
      <c r="N223" s="53">
        <v>11623296</v>
      </c>
      <c r="O223" s="53">
        <v>59694874</v>
      </c>
      <c r="P223" s="53">
        <v>111017479</v>
      </c>
      <c r="Q223" s="53">
        <v>254246289</v>
      </c>
      <c r="R223" s="55">
        <v>26065963.231041089</v>
      </c>
      <c r="S223" s="56">
        <v>0.23479152531504602</v>
      </c>
      <c r="T223" s="57">
        <v>0.43241242821793358</v>
      </c>
      <c r="U223" s="57">
        <v>1.0959369560175295E-2</v>
      </c>
      <c r="V223" s="58">
        <v>0.44337179777810887</v>
      </c>
    </row>
    <row r="224" spans="1:22" x14ac:dyDescent="0.2">
      <c r="A224" s="49" t="s">
        <v>725</v>
      </c>
      <c r="B224" s="50" t="s">
        <v>726</v>
      </c>
      <c r="C224" s="50" t="s">
        <v>34</v>
      </c>
      <c r="D224" s="53">
        <v>5238295</v>
      </c>
      <c r="E224" s="53">
        <v>0</v>
      </c>
      <c r="F224" s="53">
        <v>176308</v>
      </c>
      <c r="G224" s="54">
        <v>5414603</v>
      </c>
      <c r="H224" s="55">
        <v>3034278.85</v>
      </c>
      <c r="I224" s="55">
        <v>-1315226.9088525272</v>
      </c>
      <c r="J224" s="55">
        <v>0</v>
      </c>
      <c r="K224" s="55">
        <v>428341.66077699437</v>
      </c>
      <c r="L224" s="54">
        <v>3921164.0980755333</v>
      </c>
      <c r="M224" s="53">
        <v>5472282</v>
      </c>
      <c r="N224" s="53">
        <v>7432137</v>
      </c>
      <c r="O224" s="53">
        <v>45593194</v>
      </c>
      <c r="P224" s="53">
        <v>65110451</v>
      </c>
      <c r="Q224" s="53">
        <v>150722410</v>
      </c>
      <c r="R224" s="55">
        <v>19695766.700323422</v>
      </c>
      <c r="S224" s="56">
        <v>0.30249777720512827</v>
      </c>
      <c r="T224" s="57">
        <v>0.47399866377998029</v>
      </c>
      <c r="U224" s="57">
        <v>8.8586392989352814E-4</v>
      </c>
      <c r="V224" s="58">
        <v>0.47488452770987383</v>
      </c>
    </row>
    <row r="225" spans="1:22" x14ac:dyDescent="0.2">
      <c r="A225" s="49" t="s">
        <v>729</v>
      </c>
      <c r="B225" s="50" t="s">
        <v>730</v>
      </c>
      <c r="C225" s="50" t="s">
        <v>34</v>
      </c>
      <c r="D225" s="53">
        <v>69773004.509747013</v>
      </c>
      <c r="E225" s="53">
        <v>1178257.8199999998</v>
      </c>
      <c r="F225" s="53">
        <v>3776201</v>
      </c>
      <c r="G225" s="54">
        <v>74727463.329747006</v>
      </c>
      <c r="H225" s="55">
        <v>42299626.949999996</v>
      </c>
      <c r="I225" s="55">
        <v>-2361455.0713193468</v>
      </c>
      <c r="J225" s="55">
        <v>16848054.07</v>
      </c>
      <c r="K225" s="55">
        <v>0</v>
      </c>
      <c r="L225" s="54">
        <v>27813027.951319344</v>
      </c>
      <c r="M225" s="53">
        <v>86542284.750000075</v>
      </c>
      <c r="N225" s="53">
        <v>172858403.63002557</v>
      </c>
      <c r="O225" s="53">
        <v>543199588</v>
      </c>
      <c r="P225" s="53">
        <v>960046147</v>
      </c>
      <c r="Q225" s="53">
        <v>1750248068</v>
      </c>
      <c r="R225" s="55">
        <v>297955861.82666045</v>
      </c>
      <c r="S225" s="56">
        <v>0.31035577066553288</v>
      </c>
      <c r="T225" s="57">
        <v>0.34414658148501392</v>
      </c>
      <c r="U225" s="57">
        <v>1.230651407452924E-2</v>
      </c>
      <c r="V225" s="58">
        <v>0.35645309555954319</v>
      </c>
    </row>
    <row r="226" spans="1:22" x14ac:dyDescent="0.2">
      <c r="A226" s="49" t="s">
        <v>732</v>
      </c>
      <c r="B226" s="50" t="s">
        <v>733</v>
      </c>
      <c r="C226" s="50" t="s">
        <v>34</v>
      </c>
      <c r="D226" s="53">
        <v>0</v>
      </c>
      <c r="E226" s="53">
        <v>23524</v>
      </c>
      <c r="F226" s="53">
        <v>183760</v>
      </c>
      <c r="G226" s="54">
        <v>207284</v>
      </c>
      <c r="H226" s="55">
        <v>31399911.730000004</v>
      </c>
      <c r="I226" s="55">
        <v>9599663.7498241868</v>
      </c>
      <c r="J226" s="55">
        <v>0</v>
      </c>
      <c r="K226" s="55">
        <v>0</v>
      </c>
      <c r="L226" s="54">
        <v>21800247.980175816</v>
      </c>
      <c r="M226" s="53">
        <v>44013939</v>
      </c>
      <c r="N226" s="53">
        <v>59379047</v>
      </c>
      <c r="O226" s="53">
        <v>250600898</v>
      </c>
      <c r="P226" s="53">
        <v>556695799</v>
      </c>
      <c r="Q226" s="53">
        <v>1442734942</v>
      </c>
      <c r="R226" s="55">
        <v>96697226.275557622</v>
      </c>
      <c r="S226" s="56">
        <v>0.17369850185551269</v>
      </c>
      <c r="T226" s="57">
        <v>0.22759217433456733</v>
      </c>
      <c r="U226" s="57">
        <v>7.8690471669968537E-2</v>
      </c>
      <c r="V226" s="58">
        <v>0.30628264600453586</v>
      </c>
    </row>
    <row r="227" spans="1:22" x14ac:dyDescent="0.2">
      <c r="A227" s="49" t="s">
        <v>734</v>
      </c>
      <c r="B227" s="50" t="s">
        <v>735</v>
      </c>
      <c r="C227" s="50" t="s">
        <v>34</v>
      </c>
      <c r="D227" s="53">
        <v>0</v>
      </c>
      <c r="E227" s="53">
        <v>0</v>
      </c>
      <c r="F227" s="53">
        <v>0</v>
      </c>
      <c r="G227" s="54">
        <v>0</v>
      </c>
      <c r="H227" s="55">
        <v>803751069.71288514</v>
      </c>
      <c r="I227" s="55">
        <v>284436374.46288502</v>
      </c>
      <c r="J227" s="55">
        <v>0</v>
      </c>
      <c r="K227" s="55">
        <v>0</v>
      </c>
      <c r="L227" s="54">
        <v>519314695.25000012</v>
      </c>
      <c r="M227" s="53">
        <v>39013235</v>
      </c>
      <c r="N227" s="53">
        <v>22258465</v>
      </c>
      <c r="O227" s="53">
        <v>1802492288</v>
      </c>
      <c r="P227" s="53">
        <v>3393484136</v>
      </c>
      <c r="Q227" s="53">
        <v>5747642083</v>
      </c>
      <c r="R227" s="55">
        <v>1064215359.3178678</v>
      </c>
      <c r="S227" s="56">
        <v>0.31360552065886177</v>
      </c>
      <c r="T227" s="57">
        <v>0.48797895153746546</v>
      </c>
      <c r="U227" s="57">
        <v>1.149651315181513E-2</v>
      </c>
      <c r="V227" s="58">
        <v>0.49947546468928061</v>
      </c>
    </row>
    <row r="228" spans="1:22" x14ac:dyDescent="0.2">
      <c r="A228" s="49" t="s">
        <v>736</v>
      </c>
      <c r="B228" s="50" t="s">
        <v>737</v>
      </c>
      <c r="C228" s="50" t="s">
        <v>34</v>
      </c>
      <c r="D228" s="53">
        <v>0</v>
      </c>
      <c r="E228" s="53">
        <v>1951273</v>
      </c>
      <c r="F228" s="53">
        <v>3266380.59</v>
      </c>
      <c r="G228" s="54">
        <v>5217653.59</v>
      </c>
      <c r="H228" s="55">
        <v>9297683.5099999998</v>
      </c>
      <c r="I228" s="55">
        <v>-2192663.3189245774</v>
      </c>
      <c r="J228" s="55">
        <v>0</v>
      </c>
      <c r="K228" s="55">
        <v>-1838207.7059277636</v>
      </c>
      <c r="L228" s="54">
        <v>13328554.534852341</v>
      </c>
      <c r="M228" s="53">
        <v>23780963.420000002</v>
      </c>
      <c r="N228" s="53">
        <v>22207254.140000001</v>
      </c>
      <c r="O228" s="53">
        <v>147688603</v>
      </c>
      <c r="P228" s="53">
        <v>408562512</v>
      </c>
      <c r="Q228" s="53">
        <v>881172757</v>
      </c>
      <c r="R228" s="55">
        <v>68476954.32718733</v>
      </c>
      <c r="S228" s="56">
        <v>0.16760459492961832</v>
      </c>
      <c r="T228" s="57">
        <v>0.27083868298577291</v>
      </c>
      <c r="U228" s="57">
        <v>4.5435665986897987E-2</v>
      </c>
      <c r="V228" s="58">
        <v>0.31627434897267087</v>
      </c>
    </row>
    <row r="229" spans="1:22" x14ac:dyDescent="0.2">
      <c r="A229" s="49" t="s">
        <v>739</v>
      </c>
      <c r="B229" s="50" t="s">
        <v>740</v>
      </c>
      <c r="C229" s="50" t="s">
        <v>28</v>
      </c>
      <c r="D229" s="53">
        <v>0</v>
      </c>
      <c r="E229" s="53">
        <v>2734.9</v>
      </c>
      <c r="F229" s="53">
        <v>1435755.15</v>
      </c>
      <c r="G229" s="54">
        <v>1438490.0499999998</v>
      </c>
      <c r="H229" s="55">
        <v>74211614.770000011</v>
      </c>
      <c r="I229" s="55">
        <v>27218867.484514982</v>
      </c>
      <c r="J229" s="55">
        <v>0</v>
      </c>
      <c r="K229" s="55">
        <v>0</v>
      </c>
      <c r="L229" s="54">
        <v>46992747.285485029</v>
      </c>
      <c r="M229" s="53">
        <v>124380236.98</v>
      </c>
      <c r="N229" s="53">
        <v>73776125.459999993</v>
      </c>
      <c r="O229" s="53">
        <v>955874534</v>
      </c>
      <c r="P229" s="53">
        <v>2316137710</v>
      </c>
      <c r="Q229" s="53">
        <v>3236290524</v>
      </c>
      <c r="R229" s="55">
        <v>684097128.42766929</v>
      </c>
      <c r="S229" s="56">
        <v>0.29536116331686912</v>
      </c>
      <c r="T229" s="57">
        <v>7.079584948236739E-2</v>
      </c>
      <c r="U229" s="57">
        <v>5.3080499660790897E-2</v>
      </c>
      <c r="V229" s="58">
        <v>0.12387634914315829</v>
      </c>
    </row>
    <row r="230" spans="1:22" x14ac:dyDescent="0.2">
      <c r="A230" s="49" t="s">
        <v>742</v>
      </c>
      <c r="B230" s="50" t="s">
        <v>743</v>
      </c>
      <c r="C230" s="50" t="s">
        <v>28</v>
      </c>
      <c r="D230" s="53">
        <v>0</v>
      </c>
      <c r="E230" s="53">
        <v>0</v>
      </c>
      <c r="F230" s="53">
        <v>0</v>
      </c>
      <c r="G230" s="54">
        <v>0</v>
      </c>
      <c r="H230" s="55">
        <v>23190397.32</v>
      </c>
      <c r="I230" s="55">
        <v>3315691.7144541973</v>
      </c>
      <c r="J230" s="55">
        <v>0</v>
      </c>
      <c r="K230" s="55">
        <v>0</v>
      </c>
      <c r="L230" s="54">
        <v>19874705.605545804</v>
      </c>
      <c r="M230" s="53">
        <v>0</v>
      </c>
      <c r="N230" s="53">
        <v>0</v>
      </c>
      <c r="O230" s="53">
        <v>499112318</v>
      </c>
      <c r="P230" s="53">
        <v>1758760811</v>
      </c>
      <c r="Q230" s="53">
        <v>3453748586</v>
      </c>
      <c r="R230" s="55">
        <v>254164182.28705713</v>
      </c>
      <c r="S230" s="56">
        <v>0.14451321674750298</v>
      </c>
      <c r="T230" s="57">
        <v>7.8196327376683597E-2</v>
      </c>
      <c r="U230" s="57">
        <v>0</v>
      </c>
      <c r="V230" s="58">
        <v>7.8196327376683597E-2</v>
      </c>
    </row>
    <row r="231" spans="1:22" x14ac:dyDescent="0.2">
      <c r="A231" s="49" t="s">
        <v>745</v>
      </c>
      <c r="B231" s="50" t="s">
        <v>746</v>
      </c>
      <c r="C231" s="50" t="s">
        <v>34</v>
      </c>
      <c r="D231" s="53">
        <v>724517</v>
      </c>
      <c r="E231" s="53">
        <v>0</v>
      </c>
      <c r="F231" s="53">
        <v>79273</v>
      </c>
      <c r="G231" s="54">
        <v>803790</v>
      </c>
      <c r="H231" s="55">
        <v>-70606.010000000009</v>
      </c>
      <c r="I231" s="55">
        <v>-233513.47975702793</v>
      </c>
      <c r="J231" s="55">
        <v>0</v>
      </c>
      <c r="K231" s="55">
        <v>36548.260617237742</v>
      </c>
      <c r="L231" s="54">
        <v>126359.20913979018</v>
      </c>
      <c r="M231" s="53">
        <v>939330</v>
      </c>
      <c r="N231" s="53">
        <v>4750428</v>
      </c>
      <c r="O231" s="53">
        <v>14372593</v>
      </c>
      <c r="P231" s="53">
        <v>7885807</v>
      </c>
      <c r="Q231" s="53">
        <v>52147778</v>
      </c>
      <c r="R231" s="55">
        <v>2173429.0287028337</v>
      </c>
      <c r="S231" s="56">
        <v>0.27561275956954484</v>
      </c>
      <c r="T231" s="57">
        <v>0.42796392100041591</v>
      </c>
      <c r="U231" s="57">
        <v>1.7187841396574883E-2</v>
      </c>
      <c r="V231" s="58">
        <v>0.44515176239699078</v>
      </c>
    </row>
    <row r="232" spans="1:22" x14ac:dyDescent="0.2">
      <c r="A232" s="49" t="s">
        <v>748</v>
      </c>
      <c r="B232" s="50" t="s">
        <v>749</v>
      </c>
      <c r="C232" s="50" t="s">
        <v>28</v>
      </c>
      <c r="D232" s="53">
        <v>0</v>
      </c>
      <c r="E232" s="53">
        <v>0</v>
      </c>
      <c r="F232" s="53">
        <v>0</v>
      </c>
      <c r="G232" s="54">
        <v>0</v>
      </c>
      <c r="H232" s="55">
        <v>23700.549999999996</v>
      </c>
      <c r="I232" s="55">
        <v>38902.136830106894</v>
      </c>
      <c r="J232" s="55">
        <v>0</v>
      </c>
      <c r="K232" s="55">
        <v>35753.067427876354</v>
      </c>
      <c r="L232" s="54">
        <v>-50954.654257983253</v>
      </c>
      <c r="M232" s="53">
        <v>0</v>
      </c>
      <c r="N232" s="53">
        <v>0</v>
      </c>
      <c r="O232" s="53">
        <v>52682664</v>
      </c>
      <c r="P232" s="53">
        <v>44410663</v>
      </c>
      <c r="Q232" s="53">
        <v>360145454</v>
      </c>
      <c r="R232" s="55">
        <v>6496464.1670757616</v>
      </c>
      <c r="S232" s="56">
        <v>0.14628162986613735</v>
      </c>
      <c r="T232" s="57">
        <v>-7.8434442101940147E-3</v>
      </c>
      <c r="U232" s="57">
        <v>0</v>
      </c>
      <c r="V232" s="58">
        <v>0</v>
      </c>
    </row>
    <row r="233" spans="1:22" x14ac:dyDescent="0.2">
      <c r="A233" s="49" t="s">
        <v>750</v>
      </c>
      <c r="B233" s="50" t="s">
        <v>751</v>
      </c>
      <c r="C233" s="50" t="s">
        <v>28</v>
      </c>
      <c r="D233" s="53">
        <v>0</v>
      </c>
      <c r="E233" s="53">
        <v>48854</v>
      </c>
      <c r="F233" s="53">
        <v>0</v>
      </c>
      <c r="G233" s="54">
        <v>48854</v>
      </c>
      <c r="H233" s="55">
        <v>13977038.250000002</v>
      </c>
      <c r="I233" s="55">
        <v>-4948343.679183837</v>
      </c>
      <c r="J233" s="55">
        <v>0</v>
      </c>
      <c r="K233" s="55">
        <v>0</v>
      </c>
      <c r="L233" s="54">
        <v>18925381.929183841</v>
      </c>
      <c r="M233" s="53">
        <v>27753811</v>
      </c>
      <c r="N233" s="53">
        <v>24920851</v>
      </c>
      <c r="O233" s="53">
        <v>233443118</v>
      </c>
      <c r="P233" s="53">
        <v>1263589411</v>
      </c>
      <c r="Q233" s="53">
        <v>1263589411</v>
      </c>
      <c r="R233" s="55">
        <v>233443118</v>
      </c>
      <c r="S233" s="56">
        <v>0.18474602269360108</v>
      </c>
      <c r="T233" s="57">
        <v>8.1279911319483991E-2</v>
      </c>
      <c r="U233" s="57">
        <v>2.192560079945146E-2</v>
      </c>
      <c r="V233" s="58">
        <v>0.10320551211893544</v>
      </c>
    </row>
    <row r="234" spans="1:22" x14ac:dyDescent="0.2">
      <c r="A234" s="49" t="s">
        <v>752</v>
      </c>
      <c r="B234" s="50" t="s">
        <v>753</v>
      </c>
      <c r="C234" s="50" t="s">
        <v>28</v>
      </c>
      <c r="D234" s="53">
        <v>0</v>
      </c>
      <c r="E234" s="53">
        <v>59091</v>
      </c>
      <c r="F234" s="53">
        <v>29807</v>
      </c>
      <c r="G234" s="54">
        <v>88898</v>
      </c>
      <c r="H234" s="55">
        <v>12501723.66</v>
      </c>
      <c r="I234" s="55">
        <v>-2895791.3133917311</v>
      </c>
      <c r="J234" s="55">
        <v>0</v>
      </c>
      <c r="K234" s="55">
        <v>0</v>
      </c>
      <c r="L234" s="54">
        <v>15397514.97339173</v>
      </c>
      <c r="M234" s="53">
        <v>36367197</v>
      </c>
      <c r="N234" s="53">
        <v>32510176</v>
      </c>
      <c r="O234" s="53">
        <v>303561471</v>
      </c>
      <c r="P234" s="53">
        <v>675765075</v>
      </c>
      <c r="Q234" s="53">
        <v>1598817922</v>
      </c>
      <c r="R234" s="55">
        <v>128304941.6664128</v>
      </c>
      <c r="S234" s="56">
        <v>0.18986619228052412</v>
      </c>
      <c r="T234" s="57">
        <v>0.12070005077166647</v>
      </c>
      <c r="U234" s="57">
        <v>5.3684779433148422E-2</v>
      </c>
      <c r="V234" s="58">
        <v>0.17438483020481488</v>
      </c>
    </row>
    <row r="235" spans="1:22" x14ac:dyDescent="0.2">
      <c r="A235" s="49" t="s">
        <v>754</v>
      </c>
      <c r="B235" s="50" t="s">
        <v>450</v>
      </c>
      <c r="C235" s="50" t="s">
        <v>28</v>
      </c>
      <c r="D235" s="53">
        <v>0</v>
      </c>
      <c r="E235" s="53">
        <v>0</v>
      </c>
      <c r="F235" s="53">
        <v>0</v>
      </c>
      <c r="G235" s="54">
        <v>0</v>
      </c>
      <c r="H235" s="55">
        <v>-109991.54000000002</v>
      </c>
      <c r="I235" s="55">
        <v>-159750.81835756439</v>
      </c>
      <c r="J235" s="55">
        <v>0</v>
      </c>
      <c r="K235" s="55">
        <v>9759.0102207810669</v>
      </c>
      <c r="L235" s="54">
        <v>40000.268136783299</v>
      </c>
      <c r="M235" s="53">
        <v>0</v>
      </c>
      <c r="N235" s="53">
        <v>0</v>
      </c>
      <c r="O235" s="53">
        <v>16761984</v>
      </c>
      <c r="P235" s="53">
        <v>8898207</v>
      </c>
      <c r="Q235" s="53">
        <v>39358940</v>
      </c>
      <c r="R235" s="55">
        <v>3789522.8723814208</v>
      </c>
      <c r="S235" s="56">
        <v>0.42587488382563149</v>
      </c>
      <c r="T235" s="57">
        <v>1.0555489301386969E-2</v>
      </c>
      <c r="U235" s="57">
        <v>0</v>
      </c>
      <c r="V235" s="58">
        <v>1.0555489301386969E-2</v>
      </c>
    </row>
    <row r="236" spans="1:22" x14ac:dyDescent="0.2">
      <c r="A236" s="49" t="s">
        <v>757</v>
      </c>
      <c r="B236" s="50" t="s">
        <v>758</v>
      </c>
      <c r="C236" s="50" t="s">
        <v>28</v>
      </c>
      <c r="D236" s="53">
        <v>0</v>
      </c>
      <c r="E236" s="53">
        <v>0</v>
      </c>
      <c r="F236" s="53">
        <v>0</v>
      </c>
      <c r="G236" s="54">
        <v>0</v>
      </c>
      <c r="H236" s="55">
        <v>-458951.72000000003</v>
      </c>
      <c r="I236" s="55">
        <v>-477074.57040051039</v>
      </c>
      <c r="J236" s="55">
        <v>0</v>
      </c>
      <c r="K236" s="55">
        <v>10300.270775694193</v>
      </c>
      <c r="L236" s="54">
        <v>7822.5796248161678</v>
      </c>
      <c r="M236" s="53">
        <v>0</v>
      </c>
      <c r="N236" s="53">
        <v>0</v>
      </c>
      <c r="O236" s="53">
        <v>20672141</v>
      </c>
      <c r="P236" s="53">
        <v>10339854</v>
      </c>
      <c r="Q236" s="53">
        <v>218864176</v>
      </c>
      <c r="R236" s="55">
        <v>976619.0324697725</v>
      </c>
      <c r="S236" s="56">
        <v>9.4451917064764412E-2</v>
      </c>
      <c r="T236" s="57">
        <v>8.0098578511557782E-3</v>
      </c>
      <c r="U236" s="57">
        <v>0</v>
      </c>
      <c r="V236" s="58">
        <v>8.0098578511557782E-3</v>
      </c>
    </row>
    <row r="237" spans="1:22" x14ac:dyDescent="0.2">
      <c r="A237" s="49" t="s">
        <v>760</v>
      </c>
      <c r="B237" s="50" t="s">
        <v>761</v>
      </c>
      <c r="C237" s="50" t="s">
        <v>28</v>
      </c>
      <c r="D237" s="53">
        <v>0</v>
      </c>
      <c r="E237" s="53">
        <v>38300</v>
      </c>
      <c r="F237" s="53">
        <v>7641</v>
      </c>
      <c r="G237" s="54">
        <v>45941</v>
      </c>
      <c r="H237" s="55">
        <v>225276.24</v>
      </c>
      <c r="I237" s="55">
        <v>-42001.074925074834</v>
      </c>
      <c r="J237" s="55">
        <v>0</v>
      </c>
      <c r="K237" s="55">
        <v>48926.672680300609</v>
      </c>
      <c r="L237" s="54">
        <v>218350.64224477421</v>
      </c>
      <c r="M237" s="53">
        <v>1121352.3899999999</v>
      </c>
      <c r="N237" s="53">
        <v>4608477.6800000397</v>
      </c>
      <c r="O237" s="53">
        <v>19172698</v>
      </c>
      <c r="P237" s="53">
        <v>19853235</v>
      </c>
      <c r="Q237" s="53">
        <v>64393628</v>
      </c>
      <c r="R237" s="55">
        <v>5911145.1055068681</v>
      </c>
      <c r="S237" s="56">
        <v>0.29774216169338991</v>
      </c>
      <c r="T237" s="57">
        <v>4.47107349806991E-2</v>
      </c>
      <c r="U237" s="57">
        <v>5.4168068327403562E-2</v>
      </c>
      <c r="V237" s="58">
        <v>9.887880330810267E-2</v>
      </c>
    </row>
    <row r="238" spans="1:22" x14ac:dyDescent="0.2">
      <c r="A238" s="49" t="s">
        <v>764</v>
      </c>
      <c r="B238" s="50" t="s">
        <v>765</v>
      </c>
      <c r="C238" s="50" t="s">
        <v>28</v>
      </c>
      <c r="D238" s="53">
        <v>0</v>
      </c>
      <c r="E238" s="53">
        <v>0</v>
      </c>
      <c r="F238" s="53">
        <v>0</v>
      </c>
      <c r="G238" s="54">
        <v>0</v>
      </c>
      <c r="H238" s="55">
        <v>1866077.78</v>
      </c>
      <c r="I238" s="55">
        <v>965530.65490909328</v>
      </c>
      <c r="J238" s="55">
        <v>0</v>
      </c>
      <c r="K238" s="55">
        <v>0</v>
      </c>
      <c r="L238" s="54">
        <v>900547.12509090675</v>
      </c>
      <c r="M238" s="53">
        <v>0</v>
      </c>
      <c r="N238" s="53">
        <v>0</v>
      </c>
      <c r="O238" s="53">
        <v>140294206</v>
      </c>
      <c r="P238" s="53">
        <v>201979080</v>
      </c>
      <c r="Q238" s="53">
        <v>829998160</v>
      </c>
      <c r="R238" s="55">
        <v>34140430.693497539</v>
      </c>
      <c r="S238" s="56">
        <v>0.16902953857150721</v>
      </c>
      <c r="T238" s="57">
        <v>2.6377731821128635E-2</v>
      </c>
      <c r="U238" s="57">
        <v>0</v>
      </c>
      <c r="V238" s="58">
        <v>2.6377731821128635E-2</v>
      </c>
    </row>
    <row r="239" spans="1:22" x14ac:dyDescent="0.2">
      <c r="A239" s="49" t="s">
        <v>767</v>
      </c>
      <c r="B239" s="50" t="s">
        <v>768</v>
      </c>
      <c r="C239" s="50" t="s">
        <v>28</v>
      </c>
      <c r="D239" s="53">
        <v>0</v>
      </c>
      <c r="E239" s="53">
        <v>0</v>
      </c>
      <c r="F239" s="53">
        <v>0</v>
      </c>
      <c r="G239" s="54">
        <v>0</v>
      </c>
      <c r="H239" s="55">
        <v>-8765.8100000000013</v>
      </c>
      <c r="I239" s="55">
        <v>-87232.423981918793</v>
      </c>
      <c r="J239" s="55">
        <v>0</v>
      </c>
      <c r="K239" s="55">
        <v>18642.121443478631</v>
      </c>
      <c r="L239" s="54">
        <v>59824.492538440165</v>
      </c>
      <c r="M239" s="53">
        <v>239820</v>
      </c>
      <c r="N239" s="53">
        <v>877721</v>
      </c>
      <c r="O239" s="53">
        <v>10265492</v>
      </c>
      <c r="P239" s="53">
        <v>2770487</v>
      </c>
      <c r="Q239" s="53">
        <v>12910217</v>
      </c>
      <c r="R239" s="55">
        <v>2202938.3498824225</v>
      </c>
      <c r="S239" s="56">
        <v>0.79514480662873444</v>
      </c>
      <c r="T239" s="57">
        <v>2.7156680322730404E-2</v>
      </c>
      <c r="U239" s="57">
        <v>8.6562398596347859E-2</v>
      </c>
      <c r="V239" s="58">
        <v>0.11371907891907826</v>
      </c>
    </row>
    <row r="240" spans="1:22" x14ac:dyDescent="0.2">
      <c r="A240" s="49" t="s">
        <v>769</v>
      </c>
      <c r="B240" s="50" t="s">
        <v>770</v>
      </c>
      <c r="C240" s="50" t="s">
        <v>28</v>
      </c>
      <c r="D240" s="53">
        <v>0</v>
      </c>
      <c r="E240" s="53">
        <v>60850.3</v>
      </c>
      <c r="F240" s="53">
        <v>134665.00999999998</v>
      </c>
      <c r="G240" s="54">
        <v>195515.31</v>
      </c>
      <c r="H240" s="55">
        <v>8478058.1500000004</v>
      </c>
      <c r="I240" s="55">
        <v>2639028.5174062238</v>
      </c>
      <c r="J240" s="55">
        <v>0</v>
      </c>
      <c r="K240" s="55">
        <v>0</v>
      </c>
      <c r="L240" s="54">
        <v>5839029.632593777</v>
      </c>
      <c r="M240" s="53">
        <v>4357282.1800000016</v>
      </c>
      <c r="N240" s="53">
        <v>2126720.4699999988</v>
      </c>
      <c r="O240" s="53">
        <v>95372520</v>
      </c>
      <c r="P240" s="53">
        <v>400497219</v>
      </c>
      <c r="Q240" s="53">
        <v>759975590</v>
      </c>
      <c r="R240" s="55">
        <v>50260073.522916548</v>
      </c>
      <c r="S240" s="56">
        <v>0.125494188569925</v>
      </c>
      <c r="T240" s="57">
        <v>0.1200663771381526</v>
      </c>
      <c r="U240" s="57">
        <v>1.0391500046845522E-2</v>
      </c>
      <c r="V240" s="58">
        <v>0.13045787718499813</v>
      </c>
    </row>
    <row r="241" spans="1:22" x14ac:dyDescent="0.2">
      <c r="A241" s="49" t="s">
        <v>771</v>
      </c>
      <c r="B241" s="50" t="s">
        <v>206</v>
      </c>
      <c r="C241" s="50" t="s">
        <v>28</v>
      </c>
      <c r="D241" s="53">
        <v>0</v>
      </c>
      <c r="E241" s="53">
        <v>295</v>
      </c>
      <c r="F241" s="53">
        <v>21525.03</v>
      </c>
      <c r="G241" s="54">
        <v>21820.03</v>
      </c>
      <c r="H241" s="55">
        <v>546482.66999999993</v>
      </c>
      <c r="I241" s="55">
        <v>405136.8078638576</v>
      </c>
      <c r="J241" s="55">
        <v>0</v>
      </c>
      <c r="K241" s="55">
        <v>0</v>
      </c>
      <c r="L241" s="54">
        <v>141345.86213614233</v>
      </c>
      <c r="M241" s="53">
        <v>1750315.6799999995</v>
      </c>
      <c r="N241" s="53">
        <v>3571479.5399999991</v>
      </c>
      <c r="O241" s="53">
        <v>24284775</v>
      </c>
      <c r="P241" s="53">
        <v>34967702</v>
      </c>
      <c r="Q241" s="53">
        <v>166630048</v>
      </c>
      <c r="R241" s="55">
        <v>5096216.3519094111</v>
      </c>
      <c r="S241" s="56">
        <v>0.14574067097430113</v>
      </c>
      <c r="T241" s="57">
        <v>3.2017065381262429E-2</v>
      </c>
      <c r="U241" s="57">
        <v>4.9431205116081102E-2</v>
      </c>
      <c r="V241" s="58">
        <v>8.1448270497343531E-2</v>
      </c>
    </row>
    <row r="242" spans="1:22" x14ac:dyDescent="0.2">
      <c r="A242" s="49" t="s">
        <v>774</v>
      </c>
      <c r="B242" s="50" t="s">
        <v>206</v>
      </c>
      <c r="C242" s="50" t="s">
        <v>28</v>
      </c>
      <c r="D242" s="53">
        <v>0</v>
      </c>
      <c r="E242" s="53">
        <v>66254.540000000008</v>
      </c>
      <c r="F242" s="53">
        <v>51172.56</v>
      </c>
      <c r="G242" s="54">
        <v>117427.1</v>
      </c>
      <c r="H242" s="55">
        <v>8631388.3100000005</v>
      </c>
      <c r="I242" s="55">
        <v>3185104.2684524958</v>
      </c>
      <c r="J242" s="55">
        <v>0</v>
      </c>
      <c r="K242" s="55">
        <v>0</v>
      </c>
      <c r="L242" s="54">
        <v>5446284.0415475052</v>
      </c>
      <c r="M242" s="53">
        <v>18050096.559999999</v>
      </c>
      <c r="N242" s="53">
        <v>20006257.5</v>
      </c>
      <c r="O242" s="53">
        <v>91959243</v>
      </c>
      <c r="P242" s="53">
        <v>357081347</v>
      </c>
      <c r="Q242" s="53">
        <v>700202686</v>
      </c>
      <c r="R242" s="55">
        <v>46896321.616710164</v>
      </c>
      <c r="S242" s="56">
        <v>0.13133231968207559</v>
      </c>
      <c r="T242" s="57">
        <v>0.1186385402893739</v>
      </c>
      <c r="U242" s="57">
        <v>5.0220123819573241E-2</v>
      </c>
      <c r="V242" s="58">
        <v>0.16885866410894715</v>
      </c>
    </row>
    <row r="243" spans="1:22" x14ac:dyDescent="0.2">
      <c r="A243" s="49" t="s">
        <v>776</v>
      </c>
      <c r="B243" s="50" t="s">
        <v>777</v>
      </c>
      <c r="C243" s="50" t="s">
        <v>28</v>
      </c>
      <c r="D243" s="53">
        <v>0</v>
      </c>
      <c r="E243" s="53">
        <v>1341468.7699999998</v>
      </c>
      <c r="F243" s="53">
        <v>1349912</v>
      </c>
      <c r="G243" s="54">
        <v>2691380.7699999996</v>
      </c>
      <c r="H243" s="55">
        <v>128837408.41999999</v>
      </c>
      <c r="I243" s="55">
        <v>51374579.146441281</v>
      </c>
      <c r="J243" s="55">
        <v>0</v>
      </c>
      <c r="K243" s="55">
        <v>0</v>
      </c>
      <c r="L243" s="54">
        <v>77462829.273558706</v>
      </c>
      <c r="M243" s="53">
        <v>32287916.95000001</v>
      </c>
      <c r="N243" s="53">
        <v>5592280.5299999993</v>
      </c>
      <c r="O243" s="53">
        <v>861360644</v>
      </c>
      <c r="P243" s="53">
        <v>5909047361</v>
      </c>
      <c r="Q243" s="53">
        <v>9783120541</v>
      </c>
      <c r="R243" s="55">
        <v>520265575.68891972</v>
      </c>
      <c r="S243" s="56">
        <v>8.8045592445695708E-2</v>
      </c>
      <c r="T243" s="57">
        <v>0.15406402766014443</v>
      </c>
      <c r="U243" s="57">
        <v>5.0086814966721349E-3</v>
      </c>
      <c r="V243" s="58">
        <v>0.15907270915681657</v>
      </c>
    </row>
    <row r="244" spans="1:22" x14ac:dyDescent="0.2">
      <c r="A244" s="49" t="s">
        <v>779</v>
      </c>
      <c r="B244" s="50" t="s">
        <v>780</v>
      </c>
      <c r="C244" s="50" t="s">
        <v>28</v>
      </c>
      <c r="D244" s="53">
        <v>0</v>
      </c>
      <c r="E244" s="53">
        <v>0</v>
      </c>
      <c r="F244" s="53">
        <v>0</v>
      </c>
      <c r="G244" s="54">
        <v>0</v>
      </c>
      <c r="H244" s="55">
        <v>10440648.549999999</v>
      </c>
      <c r="I244" s="55">
        <v>142340.43202654039</v>
      </c>
      <c r="J244" s="55">
        <v>0</v>
      </c>
      <c r="K244" s="55">
        <v>0</v>
      </c>
      <c r="L244" s="54">
        <v>10298308.117973458</v>
      </c>
      <c r="M244" s="53">
        <v>0</v>
      </c>
      <c r="N244" s="53">
        <v>0</v>
      </c>
      <c r="O244" s="53">
        <v>272335291</v>
      </c>
      <c r="P244" s="53">
        <v>697152778</v>
      </c>
      <c r="Q244" s="53">
        <v>1391323635</v>
      </c>
      <c r="R244" s="55">
        <v>136459483.53927618</v>
      </c>
      <c r="S244" s="56">
        <v>0.19573827695380164</v>
      </c>
      <c r="T244" s="57">
        <v>7.5467881387733429E-2</v>
      </c>
      <c r="U244" s="57">
        <v>0</v>
      </c>
      <c r="V244" s="58">
        <v>7.5467881387733429E-2</v>
      </c>
    </row>
    <row r="245" spans="1:22" x14ac:dyDescent="0.2">
      <c r="A245" s="49" t="s">
        <v>782</v>
      </c>
      <c r="B245" s="50" t="s">
        <v>783</v>
      </c>
      <c r="C245" s="50" t="s">
        <v>34</v>
      </c>
      <c r="D245" s="53">
        <v>0</v>
      </c>
      <c r="E245" s="53">
        <v>2187</v>
      </c>
      <c r="F245" s="53">
        <v>0</v>
      </c>
      <c r="G245" s="54">
        <v>2187</v>
      </c>
      <c r="H245" s="55">
        <v>101832825.70999999</v>
      </c>
      <c r="I245" s="55">
        <v>23103164.529705361</v>
      </c>
      <c r="J245" s="55">
        <v>0</v>
      </c>
      <c r="K245" s="55">
        <v>0</v>
      </c>
      <c r="L245" s="54">
        <v>78729661.180294633</v>
      </c>
      <c r="M245" s="53">
        <v>9885614</v>
      </c>
      <c r="N245" s="53">
        <v>12532385</v>
      </c>
      <c r="O245" s="53">
        <v>584898356</v>
      </c>
      <c r="P245" s="53">
        <v>1293734705</v>
      </c>
      <c r="Q245" s="53">
        <v>2929001544</v>
      </c>
      <c r="R245" s="55">
        <v>258348550.07322761</v>
      </c>
      <c r="S245" s="56">
        <v>0.19969206134361805</v>
      </c>
      <c r="T245" s="57">
        <v>0.30475049369535256</v>
      </c>
      <c r="U245" s="57">
        <v>7.6394541800592726E-3</v>
      </c>
      <c r="V245" s="58">
        <v>0.31238994787541186</v>
      </c>
    </row>
    <row r="246" spans="1:22" x14ac:dyDescent="0.2">
      <c r="A246" s="49" t="s">
        <v>784</v>
      </c>
      <c r="B246" s="50" t="s">
        <v>785</v>
      </c>
      <c r="C246" s="50" t="s">
        <v>34</v>
      </c>
      <c r="D246" s="53">
        <v>0</v>
      </c>
      <c r="E246" s="53">
        <v>3491.86</v>
      </c>
      <c r="F246" s="53">
        <v>4634060.38</v>
      </c>
      <c r="G246" s="54">
        <v>4637552.24</v>
      </c>
      <c r="H246" s="55">
        <v>43297550.910000004</v>
      </c>
      <c r="I246" s="55">
        <v>25617014.659639668</v>
      </c>
      <c r="J246" s="55">
        <v>0</v>
      </c>
      <c r="K246" s="55">
        <v>0</v>
      </c>
      <c r="L246" s="54">
        <v>17680536.250360336</v>
      </c>
      <c r="M246" s="53">
        <v>165853006.19999987</v>
      </c>
      <c r="N246" s="53">
        <v>66938731.910000309</v>
      </c>
      <c r="O246" s="53">
        <v>229087285</v>
      </c>
      <c r="P246" s="53">
        <v>1353934793</v>
      </c>
      <c r="Q246" s="53">
        <v>2374212643</v>
      </c>
      <c r="R246" s="55">
        <v>130640887.07887779</v>
      </c>
      <c r="S246" s="56">
        <v>9.6489792384615816E-2</v>
      </c>
      <c r="T246" s="57">
        <v>0.17083540221894861</v>
      </c>
      <c r="U246" s="57">
        <v>0.11907180079388052</v>
      </c>
      <c r="V246" s="58">
        <v>0.28990720301282913</v>
      </c>
    </row>
    <row r="247" spans="1:22" x14ac:dyDescent="0.2">
      <c r="A247" s="49" t="s">
        <v>786</v>
      </c>
      <c r="B247" s="50" t="s">
        <v>787</v>
      </c>
      <c r="C247" s="50" t="s">
        <v>28</v>
      </c>
      <c r="D247" s="53">
        <v>0</v>
      </c>
      <c r="E247" s="53">
        <v>1186275.44</v>
      </c>
      <c r="F247" s="53">
        <v>918383.67170976684</v>
      </c>
      <c r="G247" s="54">
        <v>2104659.111709767</v>
      </c>
      <c r="H247" s="55">
        <v>10019436.660000004</v>
      </c>
      <c r="I247" s="55">
        <v>-946493.71682533016</v>
      </c>
      <c r="J247" s="55">
        <v>0</v>
      </c>
      <c r="K247" s="55">
        <v>-686410.52144759358</v>
      </c>
      <c r="L247" s="54">
        <v>11652340.898272928</v>
      </c>
      <c r="M247" s="53">
        <v>681460.16</v>
      </c>
      <c r="N247" s="53">
        <v>1716881.8700000003</v>
      </c>
      <c r="O247" s="53">
        <v>104831423</v>
      </c>
      <c r="P247" s="53">
        <v>328417242</v>
      </c>
      <c r="Q247" s="53">
        <v>610759334</v>
      </c>
      <c r="R247" s="55">
        <v>56369906.933907561</v>
      </c>
      <c r="S247" s="56">
        <v>0.17164113123484412</v>
      </c>
      <c r="T247" s="57">
        <v>0.24404865571469658</v>
      </c>
      <c r="U247" s="57">
        <v>0</v>
      </c>
      <c r="V247" s="58">
        <v>0.24404865571469658</v>
      </c>
    </row>
    <row r="248" spans="1:22" x14ac:dyDescent="0.2">
      <c r="A248" s="49" t="s">
        <v>789</v>
      </c>
      <c r="B248" s="50" t="s">
        <v>790</v>
      </c>
      <c r="C248" s="50" t="s">
        <v>28</v>
      </c>
      <c r="D248" s="53">
        <v>0</v>
      </c>
      <c r="E248" s="53">
        <v>0</v>
      </c>
      <c r="F248" s="53">
        <v>0</v>
      </c>
      <c r="G248" s="54">
        <v>0</v>
      </c>
      <c r="H248" s="55">
        <v>113966.59</v>
      </c>
      <c r="I248" s="55">
        <v>-20731.93092905308</v>
      </c>
      <c r="J248" s="55">
        <v>0</v>
      </c>
      <c r="K248" s="55">
        <v>0</v>
      </c>
      <c r="L248" s="54">
        <v>134698.52092905308</v>
      </c>
      <c r="M248" s="53">
        <v>0</v>
      </c>
      <c r="N248" s="53">
        <v>0</v>
      </c>
      <c r="O248" s="53">
        <v>90964323</v>
      </c>
      <c r="P248" s="53">
        <v>115260921</v>
      </c>
      <c r="Q248" s="53">
        <v>392818300</v>
      </c>
      <c r="R248" s="55">
        <v>26690792.275007255</v>
      </c>
      <c r="S248" s="56">
        <v>0.23156844525827844</v>
      </c>
      <c r="T248" s="57">
        <v>5.0466287977214593E-3</v>
      </c>
      <c r="U248" s="57">
        <v>0</v>
      </c>
      <c r="V248" s="58">
        <v>5.0466287977214593E-3</v>
      </c>
    </row>
    <row r="249" spans="1:22" x14ac:dyDescent="0.2">
      <c r="A249" s="49" t="s">
        <v>792</v>
      </c>
      <c r="B249" s="50" t="s">
        <v>793</v>
      </c>
      <c r="C249" s="50" t="s">
        <v>28</v>
      </c>
      <c r="D249" s="53">
        <v>0</v>
      </c>
      <c r="E249" s="53">
        <v>1945923.87</v>
      </c>
      <c r="F249" s="53">
        <v>937672.95202702691</v>
      </c>
      <c r="G249" s="54">
        <v>2883596.8220270271</v>
      </c>
      <c r="H249" s="55">
        <v>9961925.9534329008</v>
      </c>
      <c r="I249" s="55">
        <v>1333007.3134329</v>
      </c>
      <c r="J249" s="55">
        <v>0</v>
      </c>
      <c r="K249" s="55">
        <v>0</v>
      </c>
      <c r="L249" s="54">
        <v>8628918.6400000006</v>
      </c>
      <c r="M249" s="53">
        <v>10043890.380000001</v>
      </c>
      <c r="N249" s="53">
        <v>5285292.49</v>
      </c>
      <c r="O249" s="53">
        <v>125772026</v>
      </c>
      <c r="P249" s="53">
        <v>457637143</v>
      </c>
      <c r="Q249" s="53">
        <v>1007709489</v>
      </c>
      <c r="R249" s="55">
        <v>57117603.115039952</v>
      </c>
      <c r="S249" s="56">
        <v>0.12480980617222312</v>
      </c>
      <c r="T249" s="57">
        <v>0.20155809827733481</v>
      </c>
      <c r="U249" s="57">
        <v>1.5646224672749023E-2</v>
      </c>
      <c r="V249" s="58">
        <v>0.21720432295008385</v>
      </c>
    </row>
    <row r="250" spans="1:22" x14ac:dyDescent="0.2">
      <c r="A250" s="49" t="s">
        <v>794</v>
      </c>
      <c r="B250" s="50" t="s">
        <v>795</v>
      </c>
      <c r="C250" s="50" t="s">
        <v>28</v>
      </c>
      <c r="D250" s="53">
        <v>0</v>
      </c>
      <c r="E250" s="53">
        <v>0</v>
      </c>
      <c r="F250" s="53">
        <v>0</v>
      </c>
      <c r="G250" s="54">
        <v>0</v>
      </c>
      <c r="H250" s="55">
        <v>531467.63</v>
      </c>
      <c r="I250" s="55">
        <v>490665.13172293582</v>
      </c>
      <c r="J250" s="55">
        <v>0</v>
      </c>
      <c r="K250" s="55">
        <v>0</v>
      </c>
      <c r="L250" s="54">
        <v>40802.49827706418</v>
      </c>
      <c r="M250" s="53">
        <v>0</v>
      </c>
      <c r="N250" s="53">
        <v>0</v>
      </c>
      <c r="O250" s="53">
        <v>62504736</v>
      </c>
      <c r="P250" s="53">
        <v>69038231</v>
      </c>
      <c r="Q250" s="53">
        <v>346977247</v>
      </c>
      <c r="R250" s="55">
        <v>12436597.615180271</v>
      </c>
      <c r="S250" s="56">
        <v>0.18014073412715734</v>
      </c>
      <c r="T250" s="57">
        <v>3.2808409132140874E-3</v>
      </c>
      <c r="U250" s="57">
        <v>0</v>
      </c>
      <c r="V250" s="58">
        <v>3.2808409132140874E-3</v>
      </c>
    </row>
    <row r="251" spans="1:22" x14ac:dyDescent="0.2">
      <c r="A251" s="49" t="s">
        <v>796</v>
      </c>
      <c r="B251" s="50" t="s">
        <v>797</v>
      </c>
      <c r="C251" s="50" t="s">
        <v>28</v>
      </c>
      <c r="D251" s="53">
        <v>0</v>
      </c>
      <c r="E251" s="53">
        <v>0</v>
      </c>
      <c r="F251" s="53">
        <v>0</v>
      </c>
      <c r="G251" s="54">
        <v>0</v>
      </c>
      <c r="H251" s="55">
        <v>1716663.7199999997</v>
      </c>
      <c r="I251" s="55">
        <v>1033639.9573079341</v>
      </c>
      <c r="J251" s="55">
        <v>0</v>
      </c>
      <c r="K251" s="55">
        <v>0</v>
      </c>
      <c r="L251" s="54">
        <v>683023.76269206568</v>
      </c>
      <c r="M251" s="53">
        <v>0</v>
      </c>
      <c r="N251" s="53">
        <v>0</v>
      </c>
      <c r="O251" s="53">
        <v>202170015</v>
      </c>
      <c r="P251" s="53">
        <v>373236951</v>
      </c>
      <c r="Q251" s="53">
        <v>743060422</v>
      </c>
      <c r="R251" s="55">
        <v>101549373.03634813</v>
      </c>
      <c r="S251" s="56">
        <v>0.27207749062430886</v>
      </c>
      <c r="T251" s="57">
        <v>6.7260263876527063E-3</v>
      </c>
      <c r="U251" s="57">
        <v>0</v>
      </c>
      <c r="V251" s="58">
        <v>6.7260263876527063E-3</v>
      </c>
    </row>
    <row r="252" spans="1:22" x14ac:dyDescent="0.2">
      <c r="A252" s="49" t="s">
        <v>799</v>
      </c>
      <c r="B252" s="50" t="s">
        <v>800</v>
      </c>
      <c r="C252" s="50" t="s">
        <v>28</v>
      </c>
      <c r="D252" s="53">
        <v>0</v>
      </c>
      <c r="E252" s="53">
        <v>0</v>
      </c>
      <c r="F252" s="53">
        <v>0</v>
      </c>
      <c r="G252" s="54">
        <v>0</v>
      </c>
      <c r="H252" s="55">
        <v>42873920.409999996</v>
      </c>
      <c r="I252" s="55">
        <v>17995465.345089085</v>
      </c>
      <c r="J252" s="55">
        <v>0</v>
      </c>
      <c r="K252" s="55">
        <v>0</v>
      </c>
      <c r="L252" s="54">
        <v>24878455.064910911</v>
      </c>
      <c r="M252" s="53">
        <v>60661200.780000091</v>
      </c>
      <c r="N252" s="53">
        <v>36285519.730000228</v>
      </c>
      <c r="O252" s="53">
        <v>1650624776</v>
      </c>
      <c r="P252" s="53">
        <v>2155151732</v>
      </c>
      <c r="Q252" s="53">
        <v>4812880417</v>
      </c>
      <c r="R252" s="55">
        <v>739130528.22033417</v>
      </c>
      <c r="S252" s="56">
        <v>0.34295985625773756</v>
      </c>
      <c r="T252" s="57">
        <v>3.3659082009253265E-2</v>
      </c>
      <c r="U252" s="57">
        <v>2.8147067271085343E-2</v>
      </c>
      <c r="V252" s="58">
        <v>6.1806149280338604E-2</v>
      </c>
    </row>
    <row r="253" spans="1:22" x14ac:dyDescent="0.2">
      <c r="A253" s="49" t="s">
        <v>802</v>
      </c>
      <c r="B253" s="50" t="s">
        <v>803</v>
      </c>
      <c r="C253" s="50" t="s">
        <v>34</v>
      </c>
      <c r="D253" s="53">
        <v>0</v>
      </c>
      <c r="E253" s="53">
        <v>1755460</v>
      </c>
      <c r="F253" s="53">
        <v>0</v>
      </c>
      <c r="G253" s="54">
        <v>1755460</v>
      </c>
      <c r="H253" s="55">
        <v>10548651.190000001</v>
      </c>
      <c r="I253" s="55">
        <v>689878.87167880998</v>
      </c>
      <c r="J253" s="55">
        <v>0</v>
      </c>
      <c r="K253" s="55">
        <v>0</v>
      </c>
      <c r="L253" s="54">
        <v>9858772.3183211908</v>
      </c>
      <c r="M253" s="53">
        <v>7469510</v>
      </c>
      <c r="N253" s="53">
        <v>0</v>
      </c>
      <c r="O253" s="53">
        <v>18709650</v>
      </c>
      <c r="P253" s="53">
        <v>60686000</v>
      </c>
      <c r="Q253" s="53">
        <v>63727250</v>
      </c>
      <c r="R253" s="55">
        <v>17816771.002985381</v>
      </c>
      <c r="S253" s="56">
        <v>0.29358947702905747</v>
      </c>
      <c r="T253" s="57">
        <v>0.65187077480959421</v>
      </c>
      <c r="U253" s="57">
        <v>9.4157631084599416E-2</v>
      </c>
      <c r="V253" s="58">
        <v>0.74602840589419361</v>
      </c>
    </row>
    <row r="254" spans="1:22" x14ac:dyDescent="0.2">
      <c r="A254" s="49" t="s">
        <v>805</v>
      </c>
      <c r="B254" s="50" t="s">
        <v>806</v>
      </c>
      <c r="C254" s="50" t="s">
        <v>28</v>
      </c>
      <c r="D254" s="53">
        <v>0</v>
      </c>
      <c r="E254" s="53">
        <v>0</v>
      </c>
      <c r="F254" s="53">
        <v>0</v>
      </c>
      <c r="G254" s="54">
        <v>0</v>
      </c>
      <c r="H254" s="55">
        <v>-22915.73</v>
      </c>
      <c r="I254" s="55">
        <v>-25602.820269252297</v>
      </c>
      <c r="J254" s="55">
        <v>0</v>
      </c>
      <c r="K254" s="55">
        <v>-117.90924936098054</v>
      </c>
      <c r="L254" s="54">
        <v>2804.9995186132783</v>
      </c>
      <c r="M254" s="53">
        <v>0</v>
      </c>
      <c r="N254" s="53">
        <v>0</v>
      </c>
      <c r="O254" s="53">
        <v>8411352</v>
      </c>
      <c r="P254" s="53">
        <v>617950</v>
      </c>
      <c r="Q254" s="53">
        <v>7233052</v>
      </c>
      <c r="R254" s="55">
        <v>718617.11603898322</v>
      </c>
      <c r="S254" s="56">
        <v>1.1629049535382849</v>
      </c>
      <c r="T254" s="57">
        <v>3.903329681422609E-3</v>
      </c>
      <c r="U254" s="57">
        <v>0</v>
      </c>
      <c r="V254" s="58">
        <v>3.903329681422609E-3</v>
      </c>
    </row>
    <row r="255" spans="1:22" x14ac:dyDescent="0.2">
      <c r="A255" s="49" t="s">
        <v>809</v>
      </c>
      <c r="B255" s="50" t="s">
        <v>810</v>
      </c>
      <c r="C255" s="50" t="s">
        <v>28</v>
      </c>
      <c r="D255" s="53">
        <v>0</v>
      </c>
      <c r="E255" s="53">
        <v>156699.81999999998</v>
      </c>
      <c r="F255" s="53">
        <v>0</v>
      </c>
      <c r="G255" s="54">
        <v>156699.81999999998</v>
      </c>
      <c r="H255" s="55">
        <v>249850.82</v>
      </c>
      <c r="I255" s="55">
        <v>50069.330179457873</v>
      </c>
      <c r="J255" s="55">
        <v>0</v>
      </c>
      <c r="K255" s="55">
        <v>-64458.222995229218</v>
      </c>
      <c r="L255" s="54">
        <v>264239.71281577135</v>
      </c>
      <c r="M255" s="53">
        <v>553535.30000000005</v>
      </c>
      <c r="N255" s="53">
        <v>2438994.7200000002</v>
      </c>
      <c r="O255" s="53">
        <v>20838151</v>
      </c>
      <c r="P255" s="53">
        <v>16780622</v>
      </c>
      <c r="Q255" s="53">
        <v>67981214</v>
      </c>
      <c r="R255" s="55">
        <v>5143731.8420044985</v>
      </c>
      <c r="S255" s="56">
        <v>0.30652807994867526</v>
      </c>
      <c r="T255" s="57">
        <v>8.1835435000385301E-2</v>
      </c>
      <c r="U255" s="57">
        <v>2.3648436869622598E-2</v>
      </c>
      <c r="V255" s="58">
        <v>0.10548387187000791</v>
      </c>
    </row>
    <row r="256" spans="1:22" x14ac:dyDescent="0.2">
      <c r="A256" s="49" t="s">
        <v>813</v>
      </c>
      <c r="B256" s="50" t="s">
        <v>814</v>
      </c>
      <c r="C256" s="50" t="s">
        <v>28</v>
      </c>
      <c r="D256" s="53">
        <v>0</v>
      </c>
      <c r="E256" s="53">
        <v>0</v>
      </c>
      <c r="F256" s="53">
        <v>0</v>
      </c>
      <c r="G256" s="54">
        <v>0</v>
      </c>
      <c r="H256" s="55">
        <v>3556373.47</v>
      </c>
      <c r="I256" s="55">
        <v>-77238.013497729815</v>
      </c>
      <c r="J256" s="55">
        <v>0</v>
      </c>
      <c r="K256" s="55">
        <v>0</v>
      </c>
      <c r="L256" s="54">
        <v>3633611.48349773</v>
      </c>
      <c r="M256" s="53">
        <v>0</v>
      </c>
      <c r="N256" s="53">
        <v>0</v>
      </c>
      <c r="O256" s="53">
        <v>16725246</v>
      </c>
      <c r="P256" s="53">
        <v>47850400</v>
      </c>
      <c r="Q256" s="53">
        <v>53199050</v>
      </c>
      <c r="R256" s="55">
        <v>15043684.261249026</v>
      </c>
      <c r="S256" s="56">
        <v>0.31438993741429594</v>
      </c>
      <c r="T256" s="57">
        <v>0.24153734021509193</v>
      </c>
      <c r="U256" s="57">
        <v>0</v>
      </c>
      <c r="V256" s="58">
        <v>0.24153734021509193</v>
      </c>
    </row>
    <row r="257" spans="1:22" x14ac:dyDescent="0.2">
      <c r="A257" s="49" t="s">
        <v>815</v>
      </c>
      <c r="B257" s="50" t="s">
        <v>816</v>
      </c>
      <c r="C257" s="50" t="s">
        <v>28</v>
      </c>
      <c r="D257" s="53">
        <v>0</v>
      </c>
      <c r="E257" s="53">
        <v>0</v>
      </c>
      <c r="F257" s="53">
        <v>0</v>
      </c>
      <c r="G257" s="54">
        <v>0</v>
      </c>
      <c r="H257" s="55">
        <v>-28803.64</v>
      </c>
      <c r="I257" s="55">
        <v>-28803.636516426566</v>
      </c>
      <c r="J257" s="55">
        <v>0</v>
      </c>
      <c r="K257" s="55">
        <v>0</v>
      </c>
      <c r="L257" s="54">
        <v>-3.4835734331863932E-3</v>
      </c>
      <c r="M257" s="53">
        <v>2519</v>
      </c>
      <c r="N257" s="53">
        <v>271282</v>
      </c>
      <c r="O257" s="53">
        <v>4254213</v>
      </c>
      <c r="P257" s="53">
        <v>341350</v>
      </c>
      <c r="Q257" s="53">
        <v>3210725</v>
      </c>
      <c r="R257" s="55">
        <v>452289.0024994355</v>
      </c>
      <c r="S257" s="56">
        <v>1.3250007397083214</v>
      </c>
      <c r="T257" s="57">
        <v>-7.7020962568965871E-9</v>
      </c>
      <c r="U257" s="57">
        <v>7.3795224842536982E-3</v>
      </c>
      <c r="V257" s="58">
        <v>7.3795147821574415E-3</v>
      </c>
    </row>
    <row r="258" spans="1:22" x14ac:dyDescent="0.2">
      <c r="A258" s="49" t="s">
        <v>819</v>
      </c>
      <c r="B258" s="50" t="s">
        <v>820</v>
      </c>
      <c r="C258" s="50" t="s">
        <v>34</v>
      </c>
      <c r="D258" s="53">
        <v>0</v>
      </c>
      <c r="E258" s="53">
        <v>15602920.350000001</v>
      </c>
      <c r="F258" s="53">
        <v>206067.14002039569</v>
      </c>
      <c r="G258" s="54">
        <v>15808987.490020398</v>
      </c>
      <c r="H258" s="55">
        <v>48391951.361652702</v>
      </c>
      <c r="I258" s="55">
        <v>4378788.8316527102</v>
      </c>
      <c r="J258" s="55">
        <v>0</v>
      </c>
      <c r="K258" s="55">
        <v>0</v>
      </c>
      <c r="L258" s="54">
        <v>44013162.529999994</v>
      </c>
      <c r="M258" s="53">
        <v>10860798.050000001</v>
      </c>
      <c r="N258" s="53">
        <v>1448387.8199999987</v>
      </c>
      <c r="O258" s="53">
        <v>225098165</v>
      </c>
      <c r="P258" s="53">
        <v>787778657</v>
      </c>
      <c r="Q258" s="53">
        <v>1316707598</v>
      </c>
      <c r="R258" s="55">
        <v>134674950.14551014</v>
      </c>
      <c r="S258" s="56">
        <v>0.17095531714247766</v>
      </c>
      <c r="T258" s="57">
        <v>0.44419656332068652</v>
      </c>
      <c r="U258" s="57">
        <v>0</v>
      </c>
      <c r="V258" s="58">
        <v>0.44419656332068652</v>
      </c>
    </row>
    <row r="259" spans="1:22" x14ac:dyDescent="0.2">
      <c r="A259" s="49" t="s">
        <v>821</v>
      </c>
      <c r="B259" s="50" t="s">
        <v>822</v>
      </c>
      <c r="C259" s="50" t="s">
        <v>34</v>
      </c>
      <c r="D259" s="53">
        <v>0</v>
      </c>
      <c r="E259" s="53">
        <v>0</v>
      </c>
      <c r="F259" s="53">
        <v>0</v>
      </c>
      <c r="G259" s="54">
        <v>0</v>
      </c>
      <c r="H259" s="55">
        <v>6884999.1199999992</v>
      </c>
      <c r="I259" s="55">
        <v>222646.22689563411</v>
      </c>
      <c r="J259" s="55">
        <v>0</v>
      </c>
      <c r="K259" s="55">
        <v>0</v>
      </c>
      <c r="L259" s="54">
        <v>6662352.8931043651</v>
      </c>
      <c r="M259" s="53">
        <v>0</v>
      </c>
      <c r="N259" s="53">
        <v>0</v>
      </c>
      <c r="O259" s="53">
        <v>15013661</v>
      </c>
      <c r="P259" s="53">
        <v>45760340</v>
      </c>
      <c r="Q259" s="53">
        <v>52615840</v>
      </c>
      <c r="R259" s="55">
        <v>13057479.116645101</v>
      </c>
      <c r="S259" s="56">
        <v>0.28534488853546763</v>
      </c>
      <c r="T259" s="57">
        <v>0.51023270522496877</v>
      </c>
      <c r="U259" s="57">
        <v>0</v>
      </c>
      <c r="V259" s="58">
        <v>0.51023270522496877</v>
      </c>
    </row>
    <row r="260" spans="1:22" x14ac:dyDescent="0.2">
      <c r="A260" s="49" t="s">
        <v>823</v>
      </c>
      <c r="B260" s="50" t="s">
        <v>824</v>
      </c>
      <c r="C260" s="50" t="s">
        <v>28</v>
      </c>
      <c r="D260" s="53">
        <v>0</v>
      </c>
      <c r="E260" s="53">
        <v>0</v>
      </c>
      <c r="F260" s="53">
        <v>0</v>
      </c>
      <c r="G260" s="54">
        <v>0</v>
      </c>
      <c r="H260" s="55">
        <v>2583909.1800000002</v>
      </c>
      <c r="I260" s="55">
        <v>1673788.5592414811</v>
      </c>
      <c r="J260" s="55">
        <v>0</v>
      </c>
      <c r="K260" s="55">
        <v>0</v>
      </c>
      <c r="L260" s="54">
        <v>910120.62075851904</v>
      </c>
      <c r="M260" s="53">
        <v>0</v>
      </c>
      <c r="N260" s="53">
        <v>0</v>
      </c>
      <c r="O260" s="53">
        <v>271765786</v>
      </c>
      <c r="P260" s="53">
        <v>763879556</v>
      </c>
      <c r="Q260" s="53">
        <v>1438319621</v>
      </c>
      <c r="R260" s="55">
        <v>144332542.58280817</v>
      </c>
      <c r="S260" s="56">
        <v>0.18894672785667296</v>
      </c>
      <c r="T260" s="57">
        <v>6.3057201409471046E-3</v>
      </c>
      <c r="U260" s="57">
        <v>0</v>
      </c>
      <c r="V260" s="58">
        <v>6.3057201409471046E-3</v>
      </c>
    </row>
    <row r="261" spans="1:22" x14ac:dyDescent="0.2">
      <c r="A261" s="49" t="s">
        <v>826</v>
      </c>
      <c r="B261" s="50" t="s">
        <v>436</v>
      </c>
      <c r="C261" s="50" t="s">
        <v>28</v>
      </c>
      <c r="D261" s="53">
        <v>0</v>
      </c>
      <c r="E261" s="53">
        <v>6326.79</v>
      </c>
      <c r="F261" s="53">
        <v>0</v>
      </c>
      <c r="G261" s="54">
        <v>6326.79</v>
      </c>
      <c r="H261" s="55">
        <v>10205029.9</v>
      </c>
      <c r="I261" s="55">
        <v>5537046.6528054597</v>
      </c>
      <c r="J261" s="55">
        <v>0</v>
      </c>
      <c r="K261" s="55">
        <v>0</v>
      </c>
      <c r="L261" s="54">
        <v>4667983.2471945407</v>
      </c>
      <c r="M261" s="53">
        <v>0</v>
      </c>
      <c r="N261" s="53">
        <v>0</v>
      </c>
      <c r="O261" s="53">
        <v>227772139</v>
      </c>
      <c r="P261" s="53">
        <v>725155350</v>
      </c>
      <c r="Q261" s="53">
        <v>1206934997</v>
      </c>
      <c r="R261" s="55">
        <v>136850936.9496671</v>
      </c>
      <c r="S261" s="56">
        <v>0.1887194750058275</v>
      </c>
      <c r="T261" s="57">
        <v>3.4156215086154088E-2</v>
      </c>
      <c r="U261" s="57">
        <v>0</v>
      </c>
      <c r="V261" s="58">
        <v>3.4156215086154088E-2</v>
      </c>
    </row>
    <row r="262" spans="1:22" x14ac:dyDescent="0.2">
      <c r="A262" s="49" t="s">
        <v>828</v>
      </c>
      <c r="B262" s="50" t="s">
        <v>206</v>
      </c>
      <c r="C262" s="50" t="s">
        <v>34</v>
      </c>
      <c r="D262" s="53">
        <v>0</v>
      </c>
      <c r="E262" s="53">
        <v>56302</v>
      </c>
      <c r="F262" s="53">
        <v>31856</v>
      </c>
      <c r="G262" s="54">
        <v>88158</v>
      </c>
      <c r="H262" s="55">
        <v>202709201.91999999</v>
      </c>
      <c r="I262" s="55">
        <v>105923210.23624776</v>
      </c>
      <c r="J262" s="55">
        <v>0</v>
      </c>
      <c r="K262" s="55">
        <v>0</v>
      </c>
      <c r="L262" s="54">
        <v>96785991.683752224</v>
      </c>
      <c r="M262" s="53">
        <v>9492108.5099999979</v>
      </c>
      <c r="N262" s="53">
        <v>7139897.2299999865</v>
      </c>
      <c r="O262" s="53">
        <v>311453383</v>
      </c>
      <c r="P262" s="53">
        <v>988906048</v>
      </c>
      <c r="Q262" s="53">
        <v>1354537188</v>
      </c>
      <c r="R262" s="55">
        <v>227382560.51391655</v>
      </c>
      <c r="S262" s="56">
        <v>0.22993343096018415</v>
      </c>
      <c r="T262" s="57">
        <v>0.42604036767289027</v>
      </c>
      <c r="U262" s="57">
        <v>9.5094478681962691E-3</v>
      </c>
      <c r="V262" s="58">
        <v>0.43554981554108652</v>
      </c>
    </row>
    <row r="263" spans="1:22" x14ac:dyDescent="0.2">
      <c r="A263" s="49" t="s">
        <v>830</v>
      </c>
      <c r="B263" s="50" t="s">
        <v>831</v>
      </c>
      <c r="C263" s="50" t="s">
        <v>34</v>
      </c>
      <c r="D263" s="53">
        <v>1248788</v>
      </c>
      <c r="E263" s="53">
        <v>0</v>
      </c>
      <c r="F263" s="53">
        <v>15839</v>
      </c>
      <c r="G263" s="54">
        <v>1264627</v>
      </c>
      <c r="H263" s="55">
        <v>50780.459999999992</v>
      </c>
      <c r="I263" s="55">
        <v>-177069.90801348948</v>
      </c>
      <c r="J263" s="55">
        <v>5487.4</v>
      </c>
      <c r="K263" s="55">
        <v>36475.784300833402</v>
      </c>
      <c r="L263" s="54">
        <v>185887.18371265609</v>
      </c>
      <c r="M263" s="53">
        <v>191527</v>
      </c>
      <c r="N263" s="53">
        <v>626273</v>
      </c>
      <c r="O263" s="53">
        <v>10041041</v>
      </c>
      <c r="P263" s="53">
        <v>4959517</v>
      </c>
      <c r="Q263" s="53">
        <v>21176593</v>
      </c>
      <c r="R263" s="55">
        <v>2351592.323524233</v>
      </c>
      <c r="S263" s="56">
        <v>0.47415752855050863</v>
      </c>
      <c r="T263" s="57">
        <v>0.61682212907500533</v>
      </c>
      <c r="U263" s="57">
        <v>0</v>
      </c>
      <c r="V263" s="58">
        <v>0.61682212907500533</v>
      </c>
    </row>
    <row r="264" spans="1:22" x14ac:dyDescent="0.2">
      <c r="A264" s="49" t="s">
        <v>834</v>
      </c>
      <c r="B264" s="50" t="s">
        <v>835</v>
      </c>
      <c r="C264" s="50" t="s">
        <v>28</v>
      </c>
      <c r="D264" s="53">
        <v>0</v>
      </c>
      <c r="E264" s="53">
        <v>0</v>
      </c>
      <c r="F264" s="53">
        <v>0</v>
      </c>
      <c r="G264" s="54">
        <v>0</v>
      </c>
      <c r="H264" s="55">
        <v>6158936.1599999992</v>
      </c>
      <c r="I264" s="55">
        <v>3213277.3672691761</v>
      </c>
      <c r="J264" s="55">
        <v>0</v>
      </c>
      <c r="K264" s="55">
        <v>0</v>
      </c>
      <c r="L264" s="54">
        <v>2945658.7927308232</v>
      </c>
      <c r="M264" s="53">
        <v>0</v>
      </c>
      <c r="N264" s="53">
        <v>0</v>
      </c>
      <c r="O264" s="53">
        <v>347250695</v>
      </c>
      <c r="P264" s="53">
        <v>548967692</v>
      </c>
      <c r="Q264" s="53">
        <v>1986269247</v>
      </c>
      <c r="R264" s="55">
        <v>95973601.196044669</v>
      </c>
      <c r="S264" s="56">
        <v>0.17482559100407802</v>
      </c>
      <c r="T264" s="57">
        <v>3.0692385781312347E-2</v>
      </c>
      <c r="U264" s="57">
        <v>0</v>
      </c>
      <c r="V264" s="58">
        <v>3.0692385781312347E-2</v>
      </c>
    </row>
    <row r="265" spans="1:22" x14ac:dyDescent="0.2">
      <c r="A265" s="49" t="s">
        <v>837</v>
      </c>
      <c r="B265" s="50" t="s">
        <v>838</v>
      </c>
      <c r="C265" s="50" t="s">
        <v>34</v>
      </c>
      <c r="D265" s="53">
        <v>0</v>
      </c>
      <c r="E265" s="53">
        <v>0</v>
      </c>
      <c r="F265" s="53">
        <v>0</v>
      </c>
      <c r="G265" s="54">
        <v>0</v>
      </c>
      <c r="H265" s="55">
        <v>8141738.1100000003</v>
      </c>
      <c r="I265" s="55">
        <v>239111.49559067492</v>
      </c>
      <c r="J265" s="55">
        <v>0</v>
      </c>
      <c r="K265" s="55">
        <v>0</v>
      </c>
      <c r="L265" s="54">
        <v>7902626.6144093256</v>
      </c>
      <c r="M265" s="53">
        <v>0</v>
      </c>
      <c r="N265" s="53">
        <v>0</v>
      </c>
      <c r="O265" s="53">
        <v>25947264</v>
      </c>
      <c r="P265" s="53">
        <v>109782940</v>
      </c>
      <c r="Q265" s="53">
        <v>139132140</v>
      </c>
      <c r="R265" s="55">
        <v>20473823.85461878</v>
      </c>
      <c r="S265" s="56">
        <v>0.1864936742869045</v>
      </c>
      <c r="T265" s="57">
        <v>0.38598684205376405</v>
      </c>
      <c r="U265" s="57">
        <v>0</v>
      </c>
      <c r="V265" s="58">
        <v>0.38598684205376405</v>
      </c>
    </row>
    <row r="266" spans="1:22" x14ac:dyDescent="0.2">
      <c r="A266" s="49" t="s">
        <v>840</v>
      </c>
      <c r="B266" s="50" t="s">
        <v>841</v>
      </c>
      <c r="C266" s="50" t="s">
        <v>28</v>
      </c>
      <c r="D266" s="53">
        <v>0</v>
      </c>
      <c r="E266" s="53">
        <v>83929</v>
      </c>
      <c r="F266" s="53">
        <v>2942858</v>
      </c>
      <c r="G266" s="54">
        <v>3026787</v>
      </c>
      <c r="H266" s="55">
        <v>5433814.0300000003</v>
      </c>
      <c r="I266" s="55">
        <v>1995124.6501522602</v>
      </c>
      <c r="J266" s="55">
        <v>0</v>
      </c>
      <c r="K266" s="55">
        <v>0</v>
      </c>
      <c r="L266" s="54">
        <v>3438689.3798477398</v>
      </c>
      <c r="M266" s="53">
        <v>29308649</v>
      </c>
      <c r="N266" s="53">
        <v>20218359</v>
      </c>
      <c r="O266" s="53">
        <v>113232808</v>
      </c>
      <c r="P266" s="53">
        <v>476120320</v>
      </c>
      <c r="Q266" s="53">
        <v>982052563</v>
      </c>
      <c r="R266" s="55">
        <v>54897714.043701917</v>
      </c>
      <c r="S266" s="56">
        <v>0.11530218673234092</v>
      </c>
      <c r="T266" s="57">
        <v>0.1177731439728224</v>
      </c>
      <c r="U266" s="57">
        <v>5.5200042711892661E-2</v>
      </c>
      <c r="V266" s="58">
        <v>0.17297318668471506</v>
      </c>
    </row>
    <row r="267" spans="1:22" x14ac:dyDescent="0.2">
      <c r="A267" s="49" t="s">
        <v>842</v>
      </c>
      <c r="B267" s="50" t="s">
        <v>843</v>
      </c>
      <c r="C267" s="50" t="s">
        <v>34</v>
      </c>
      <c r="D267" s="53">
        <v>0</v>
      </c>
      <c r="E267" s="53">
        <v>0</v>
      </c>
      <c r="F267" s="53">
        <v>8120</v>
      </c>
      <c r="G267" s="54">
        <v>8120</v>
      </c>
      <c r="H267" s="55">
        <v>27560437.700000003</v>
      </c>
      <c r="I267" s="55">
        <v>-524576.80501400679</v>
      </c>
      <c r="J267" s="55">
        <v>0</v>
      </c>
      <c r="K267" s="55">
        <v>0</v>
      </c>
      <c r="L267" s="54">
        <v>28085014.50501401</v>
      </c>
      <c r="M267" s="53">
        <v>67484551</v>
      </c>
      <c r="N267" s="53">
        <v>63815046</v>
      </c>
      <c r="O267" s="53">
        <v>315716646</v>
      </c>
      <c r="P267" s="53">
        <v>788867537</v>
      </c>
      <c r="Q267" s="53">
        <v>1692294541</v>
      </c>
      <c r="R267" s="55">
        <v>147172142.25175527</v>
      </c>
      <c r="S267" s="56">
        <v>0.18656128608288169</v>
      </c>
      <c r="T267" s="57">
        <v>0.19088622394962082</v>
      </c>
      <c r="U267" s="57">
        <v>8.5535819177713232E-2</v>
      </c>
      <c r="V267" s="58">
        <v>0.27642204312733404</v>
      </c>
    </row>
    <row r="268" spans="1:22" x14ac:dyDescent="0.2">
      <c r="A268" s="49" t="s">
        <v>845</v>
      </c>
      <c r="B268" s="50" t="s">
        <v>846</v>
      </c>
      <c r="C268" s="50" t="s">
        <v>28</v>
      </c>
      <c r="D268" s="53">
        <v>0</v>
      </c>
      <c r="E268" s="53">
        <v>0</v>
      </c>
      <c r="F268" s="53">
        <v>0</v>
      </c>
      <c r="G268" s="54">
        <v>0</v>
      </c>
      <c r="H268" s="55">
        <v>2616160.81</v>
      </c>
      <c r="I268" s="55">
        <v>1444099.7226321658</v>
      </c>
      <c r="J268" s="55">
        <v>0</v>
      </c>
      <c r="K268" s="55">
        <v>0</v>
      </c>
      <c r="L268" s="54">
        <v>1172061.0873678343</v>
      </c>
      <c r="M268" s="53">
        <v>4161407.9</v>
      </c>
      <c r="N268" s="53">
        <v>9752146.5800000001</v>
      </c>
      <c r="O268" s="53">
        <v>110682950</v>
      </c>
      <c r="P268" s="53">
        <v>167858663</v>
      </c>
      <c r="Q268" s="53">
        <v>477190859</v>
      </c>
      <c r="R268" s="55">
        <v>38934299.879151396</v>
      </c>
      <c r="S268" s="56">
        <v>0.23194692000585873</v>
      </c>
      <c r="T268" s="57">
        <v>3.0103561410011422E-2</v>
      </c>
      <c r="U268" s="57">
        <v>2.4791141699966952E-2</v>
      </c>
      <c r="V268" s="58">
        <v>5.4894703109978377E-2</v>
      </c>
    </row>
    <row r="269" spans="1:22" x14ac:dyDescent="0.2">
      <c r="A269" s="49" t="s">
        <v>848</v>
      </c>
      <c r="B269" s="50" t="s">
        <v>849</v>
      </c>
      <c r="C269" s="50" t="s">
        <v>34</v>
      </c>
      <c r="D269" s="53">
        <v>0</v>
      </c>
      <c r="E269" s="53">
        <v>2999594.3299999996</v>
      </c>
      <c r="F269" s="53">
        <v>3577836.8099999996</v>
      </c>
      <c r="G269" s="54">
        <v>6577431.1399999987</v>
      </c>
      <c r="H269" s="55">
        <v>47658179.780000001</v>
      </c>
      <c r="I269" s="55">
        <v>5572700.2492806707</v>
      </c>
      <c r="J269" s="55">
        <v>0</v>
      </c>
      <c r="K269" s="55">
        <v>0</v>
      </c>
      <c r="L269" s="54">
        <v>42085479.530719332</v>
      </c>
      <c r="M269" s="53">
        <v>248404574.78000078</v>
      </c>
      <c r="N269" s="53">
        <v>32127132.169999037</v>
      </c>
      <c r="O269" s="53">
        <v>273702945</v>
      </c>
      <c r="P269" s="53">
        <v>2196011753</v>
      </c>
      <c r="Q269" s="53">
        <v>3243257775</v>
      </c>
      <c r="R269" s="55">
        <v>185324425.54638216</v>
      </c>
      <c r="S269" s="56">
        <v>8.439136324894804E-2</v>
      </c>
      <c r="T269" s="57">
        <v>0.26258228254181315</v>
      </c>
      <c r="U269" s="57">
        <v>0.11012106074097172</v>
      </c>
      <c r="V269" s="58">
        <v>0.37270334328278487</v>
      </c>
    </row>
    <row r="270" spans="1:22" x14ac:dyDescent="0.2">
      <c r="A270" s="49" t="s">
        <v>850</v>
      </c>
      <c r="B270" s="50" t="s">
        <v>206</v>
      </c>
      <c r="C270" s="50" t="s">
        <v>28</v>
      </c>
      <c r="D270" s="53">
        <v>0</v>
      </c>
      <c r="E270" s="53">
        <v>352965.98000000004</v>
      </c>
      <c r="F270" s="53">
        <v>424276.04</v>
      </c>
      <c r="G270" s="54">
        <v>777242.02</v>
      </c>
      <c r="H270" s="55">
        <v>8756178.2599999998</v>
      </c>
      <c r="I270" s="55">
        <v>4137196.921634174</v>
      </c>
      <c r="J270" s="55">
        <v>0</v>
      </c>
      <c r="K270" s="55">
        <v>0</v>
      </c>
      <c r="L270" s="54">
        <v>4618981.3383658258</v>
      </c>
      <c r="M270" s="53">
        <v>35054420.210000016</v>
      </c>
      <c r="N270" s="53">
        <v>14077736.75</v>
      </c>
      <c r="O270" s="53">
        <v>149260728</v>
      </c>
      <c r="P270" s="53">
        <v>894565665</v>
      </c>
      <c r="Q270" s="53">
        <v>1325979421</v>
      </c>
      <c r="R270" s="55">
        <v>100698035.19349198</v>
      </c>
      <c r="S270" s="56">
        <v>0.11256639857007253</v>
      </c>
      <c r="T270" s="57">
        <v>5.3588169302379585E-2</v>
      </c>
      <c r="U270" s="57">
        <v>3.8317118050802915E-2</v>
      </c>
      <c r="V270" s="58">
        <v>9.1905287353182499E-2</v>
      </c>
    </row>
    <row r="271" spans="1:22" x14ac:dyDescent="0.2">
      <c r="A271" s="49" t="s">
        <v>852</v>
      </c>
      <c r="B271" s="50" t="s">
        <v>853</v>
      </c>
      <c r="C271" s="50" t="s">
        <v>28</v>
      </c>
      <c r="D271" s="53">
        <v>0</v>
      </c>
      <c r="E271" s="53">
        <v>8465609.1800000034</v>
      </c>
      <c r="F271" s="53">
        <v>1555623.5365212308</v>
      </c>
      <c r="G271" s="54">
        <v>10021232.716521233</v>
      </c>
      <c r="H271" s="55">
        <v>26056606.879999999</v>
      </c>
      <c r="I271" s="55">
        <v>8990046.4221283626</v>
      </c>
      <c r="J271" s="55">
        <v>0</v>
      </c>
      <c r="K271" s="55">
        <v>0</v>
      </c>
      <c r="L271" s="54">
        <v>17066560.457871638</v>
      </c>
      <c r="M271" s="53">
        <v>5693050.6800000025</v>
      </c>
      <c r="N271" s="53">
        <v>2923248.9700000081</v>
      </c>
      <c r="O271" s="53">
        <v>340603606</v>
      </c>
      <c r="P271" s="53">
        <v>1960651189</v>
      </c>
      <c r="Q271" s="53">
        <v>2983683890</v>
      </c>
      <c r="R271" s="55">
        <v>223818906.32575944</v>
      </c>
      <c r="S271" s="56">
        <v>0.11415539264784515</v>
      </c>
      <c r="T271" s="57">
        <v>0.12102549163102279</v>
      </c>
      <c r="U271" s="57">
        <v>0</v>
      </c>
      <c r="V271" s="58">
        <v>0.12102549163102279</v>
      </c>
    </row>
    <row r="272" spans="1:22" x14ac:dyDescent="0.2">
      <c r="A272" s="49" t="s">
        <v>856</v>
      </c>
      <c r="B272" s="50" t="s">
        <v>857</v>
      </c>
      <c r="C272" s="50" t="s">
        <v>28</v>
      </c>
      <c r="D272" s="53">
        <v>0</v>
      </c>
      <c r="E272" s="53">
        <v>124593.76000000001</v>
      </c>
      <c r="F272" s="53">
        <v>56957.7</v>
      </c>
      <c r="G272" s="54">
        <v>181551.46000000002</v>
      </c>
      <c r="H272" s="55">
        <v>34928907.560000002</v>
      </c>
      <c r="I272" s="55">
        <v>18296326.052877098</v>
      </c>
      <c r="J272" s="55">
        <v>0</v>
      </c>
      <c r="K272" s="55">
        <v>0</v>
      </c>
      <c r="L272" s="54">
        <v>16632581.507122904</v>
      </c>
      <c r="M272" s="53">
        <v>156140</v>
      </c>
      <c r="N272" s="53">
        <v>0</v>
      </c>
      <c r="O272" s="53">
        <v>199806308</v>
      </c>
      <c r="P272" s="53">
        <v>1641713764</v>
      </c>
      <c r="Q272" s="53">
        <v>2649189943</v>
      </c>
      <c r="R272" s="55">
        <v>123820780.32734828</v>
      </c>
      <c r="S272" s="56">
        <v>7.5421661828345546E-2</v>
      </c>
      <c r="T272" s="57">
        <v>0.13579411244761125</v>
      </c>
      <c r="U272" s="57">
        <v>0</v>
      </c>
      <c r="V272" s="58">
        <v>0.13579411244761125</v>
      </c>
    </row>
    <row r="273" spans="1:22" x14ac:dyDescent="0.2">
      <c r="A273" s="49" t="s">
        <v>859</v>
      </c>
      <c r="B273" s="50" t="s">
        <v>860</v>
      </c>
      <c r="C273" s="50" t="s">
        <v>34</v>
      </c>
      <c r="D273" s="53">
        <v>0</v>
      </c>
      <c r="E273" s="53">
        <v>143721.01999999999</v>
      </c>
      <c r="F273" s="53">
        <v>20875.3</v>
      </c>
      <c r="G273" s="54">
        <v>164596.31999999998</v>
      </c>
      <c r="H273" s="55">
        <v>3316561.9199999999</v>
      </c>
      <c r="I273" s="55">
        <v>43670.311945656576</v>
      </c>
      <c r="J273" s="55">
        <v>0</v>
      </c>
      <c r="K273" s="55">
        <v>776266.12661637494</v>
      </c>
      <c r="L273" s="54">
        <v>2496625.4814379681</v>
      </c>
      <c r="M273" s="53">
        <v>2317339.4599999995</v>
      </c>
      <c r="N273" s="53">
        <v>6194967.4100000225</v>
      </c>
      <c r="O273" s="53">
        <v>25325156</v>
      </c>
      <c r="P273" s="53">
        <v>24008687</v>
      </c>
      <c r="Q273" s="53">
        <v>75754371</v>
      </c>
      <c r="R273" s="55">
        <v>8026252.9488915158</v>
      </c>
      <c r="S273" s="56">
        <v>0.3343062012883718</v>
      </c>
      <c r="T273" s="57">
        <v>0.33156465643230226</v>
      </c>
      <c r="U273" s="57">
        <v>8.9665175775751491E-2</v>
      </c>
      <c r="V273" s="58">
        <v>0.42122983220805377</v>
      </c>
    </row>
    <row r="274" spans="1:22" x14ac:dyDescent="0.2">
      <c r="A274" s="49" t="s">
        <v>863</v>
      </c>
      <c r="B274" s="50" t="s">
        <v>864</v>
      </c>
      <c r="C274" s="50" t="s">
        <v>28</v>
      </c>
      <c r="D274" s="53">
        <v>0</v>
      </c>
      <c r="E274" s="53">
        <v>0</v>
      </c>
      <c r="F274" s="53">
        <v>0</v>
      </c>
      <c r="G274" s="54">
        <v>0</v>
      </c>
      <c r="H274" s="55">
        <v>-25365.489999999991</v>
      </c>
      <c r="I274" s="55">
        <v>-75403.841994408227</v>
      </c>
      <c r="J274" s="55">
        <v>0</v>
      </c>
      <c r="K274" s="55">
        <v>-23541.500373753021</v>
      </c>
      <c r="L274" s="54">
        <v>73579.852368161257</v>
      </c>
      <c r="M274" s="53">
        <v>0</v>
      </c>
      <c r="N274" s="53">
        <v>0</v>
      </c>
      <c r="O274" s="53">
        <v>8821210</v>
      </c>
      <c r="P274" s="53">
        <v>1966456</v>
      </c>
      <c r="Q274" s="53">
        <v>9866987</v>
      </c>
      <c r="R274" s="55">
        <v>1758036.3014322408</v>
      </c>
      <c r="S274" s="56">
        <v>0.89401252884999249</v>
      </c>
      <c r="T274" s="57">
        <v>4.1853431756908012E-2</v>
      </c>
      <c r="U274" s="57">
        <v>0</v>
      </c>
      <c r="V274" s="58">
        <v>4.1853431756908012E-2</v>
      </c>
    </row>
    <row r="275" spans="1:22" x14ac:dyDescent="0.2">
      <c r="A275" s="49" t="s">
        <v>867</v>
      </c>
      <c r="B275" s="50" t="s">
        <v>868</v>
      </c>
      <c r="C275" s="50" t="s">
        <v>28</v>
      </c>
      <c r="D275" s="53">
        <v>0</v>
      </c>
      <c r="E275" s="53">
        <v>0</v>
      </c>
      <c r="F275" s="53">
        <v>0</v>
      </c>
      <c r="G275" s="54">
        <v>0</v>
      </c>
      <c r="H275" s="55">
        <v>18973.59</v>
      </c>
      <c r="I275" s="55">
        <v>18973.586350592464</v>
      </c>
      <c r="J275" s="55">
        <v>0</v>
      </c>
      <c r="K275" s="55">
        <v>0</v>
      </c>
      <c r="L275" s="54">
        <v>3.6494075357040856E-3</v>
      </c>
      <c r="M275" s="53">
        <v>0</v>
      </c>
      <c r="N275" s="53">
        <v>0</v>
      </c>
      <c r="O275" s="53">
        <v>9988555</v>
      </c>
      <c r="P275" s="53">
        <v>1873089</v>
      </c>
      <c r="Q275" s="53">
        <v>16162860</v>
      </c>
      <c r="R275" s="55">
        <v>1157558.2846349594</v>
      </c>
      <c r="S275" s="56">
        <v>0.61799427824036091</v>
      </c>
      <c r="T275" s="57">
        <v>3.1526771344001403E-9</v>
      </c>
      <c r="U275" s="57">
        <v>0</v>
      </c>
      <c r="V275" s="58">
        <v>3.1526771344001403E-9</v>
      </c>
    </row>
    <row r="276" spans="1:22" x14ac:dyDescent="0.2">
      <c r="A276" s="49" t="s">
        <v>871</v>
      </c>
      <c r="B276" s="50" t="s">
        <v>872</v>
      </c>
      <c r="C276" s="50" t="s">
        <v>28</v>
      </c>
      <c r="D276" s="53">
        <v>0</v>
      </c>
      <c r="E276" s="53">
        <v>6783815.54</v>
      </c>
      <c r="F276" s="53">
        <v>2308641.5500000007</v>
      </c>
      <c r="G276" s="54">
        <v>9092457.0899999999</v>
      </c>
      <c r="H276" s="55">
        <v>20925266.899999999</v>
      </c>
      <c r="I276" s="55">
        <v>5105043.9989437163</v>
      </c>
      <c r="J276" s="55">
        <v>0</v>
      </c>
      <c r="K276" s="55">
        <v>0</v>
      </c>
      <c r="L276" s="54">
        <v>15820222.901056282</v>
      </c>
      <c r="M276" s="53">
        <v>44639749.199999988</v>
      </c>
      <c r="N276" s="53">
        <v>7068699.8900000025</v>
      </c>
      <c r="O276" s="53">
        <v>210495552</v>
      </c>
      <c r="P276" s="53">
        <v>1189173270</v>
      </c>
      <c r="Q276" s="53">
        <v>1678105324</v>
      </c>
      <c r="R276" s="55">
        <v>149165657.43062681</v>
      </c>
      <c r="S276" s="56">
        <v>0.12543643655110648</v>
      </c>
      <c r="T276" s="57">
        <v>0.16701350981302476</v>
      </c>
      <c r="U276" s="57">
        <v>2.989244125038228E-2</v>
      </c>
      <c r="V276" s="58">
        <v>0.19690595106340705</v>
      </c>
    </row>
    <row r="277" spans="1:22" x14ac:dyDescent="0.2">
      <c r="A277" s="49" t="s">
        <v>873</v>
      </c>
      <c r="B277" s="50" t="s">
        <v>874</v>
      </c>
      <c r="C277" s="50" t="s">
        <v>28</v>
      </c>
      <c r="D277" s="53">
        <v>0</v>
      </c>
      <c r="E277" s="53">
        <v>0</v>
      </c>
      <c r="F277" s="53">
        <v>0</v>
      </c>
      <c r="G277" s="54">
        <v>0</v>
      </c>
      <c r="H277" s="55">
        <v>-2240.5099999999989</v>
      </c>
      <c r="I277" s="55">
        <v>-12169.637071245501</v>
      </c>
      <c r="J277" s="55">
        <v>0</v>
      </c>
      <c r="K277" s="55">
        <v>261.77186575257338</v>
      </c>
      <c r="L277" s="54">
        <v>9667.3552054929296</v>
      </c>
      <c r="M277" s="53">
        <v>0</v>
      </c>
      <c r="N277" s="53">
        <v>0</v>
      </c>
      <c r="O277" s="53">
        <v>9877545</v>
      </c>
      <c r="P277" s="53">
        <v>961044</v>
      </c>
      <c r="Q277" s="53">
        <v>13172224</v>
      </c>
      <c r="R277" s="55">
        <v>720664.58610026678</v>
      </c>
      <c r="S277" s="56">
        <v>0.74987678618280407</v>
      </c>
      <c r="T277" s="57">
        <v>1.3414500159923081E-2</v>
      </c>
      <c r="U277" s="57">
        <v>0</v>
      </c>
      <c r="V277" s="58">
        <v>1.3414500159923081E-2</v>
      </c>
    </row>
    <row r="278" spans="1:22" x14ac:dyDescent="0.2">
      <c r="A278" s="49" t="s">
        <v>877</v>
      </c>
      <c r="B278" s="50" t="s">
        <v>878</v>
      </c>
      <c r="C278" s="50" t="s">
        <v>28</v>
      </c>
      <c r="D278" s="53">
        <v>0</v>
      </c>
      <c r="E278" s="53">
        <v>483033.12</v>
      </c>
      <c r="F278" s="53">
        <v>1046621.8654710465</v>
      </c>
      <c r="G278" s="54">
        <v>1529654.9854710465</v>
      </c>
      <c r="H278" s="55">
        <v>7009612.0372106098</v>
      </c>
      <c r="I278" s="55">
        <v>1292825.4172106099</v>
      </c>
      <c r="J278" s="55">
        <v>0</v>
      </c>
      <c r="K278" s="55">
        <v>0</v>
      </c>
      <c r="L278" s="54">
        <v>5716786.6200000001</v>
      </c>
      <c r="M278" s="53">
        <v>2196735.3000000003</v>
      </c>
      <c r="N278" s="53">
        <v>1598087.89</v>
      </c>
      <c r="O278" s="53">
        <v>89923850</v>
      </c>
      <c r="P278" s="53">
        <v>309441659</v>
      </c>
      <c r="Q278" s="53">
        <v>582815229</v>
      </c>
      <c r="R278" s="55">
        <v>47744437.590300418</v>
      </c>
      <c r="S278" s="56">
        <v>0.15429221050776623</v>
      </c>
      <c r="T278" s="57">
        <v>0.15177561976231566</v>
      </c>
      <c r="U278" s="57">
        <v>2.1557547121635414E-3</v>
      </c>
      <c r="V278" s="58">
        <v>0.15393137447447919</v>
      </c>
    </row>
    <row r="279" spans="1:22" x14ac:dyDescent="0.2">
      <c r="A279" s="49" t="s">
        <v>879</v>
      </c>
      <c r="B279" s="50" t="s">
        <v>206</v>
      </c>
      <c r="C279" s="50" t="s">
        <v>28</v>
      </c>
      <c r="D279" s="53">
        <v>0</v>
      </c>
      <c r="E279" s="53">
        <v>213680.12</v>
      </c>
      <c r="F279" s="53">
        <v>251131.50000000003</v>
      </c>
      <c r="G279" s="54">
        <v>464811.62</v>
      </c>
      <c r="H279" s="55">
        <v>14399191.85</v>
      </c>
      <c r="I279" s="55">
        <v>5670550.2090792675</v>
      </c>
      <c r="J279" s="55">
        <v>0</v>
      </c>
      <c r="K279" s="55">
        <v>0</v>
      </c>
      <c r="L279" s="54">
        <v>8728641.6409207322</v>
      </c>
      <c r="M279" s="53">
        <v>53424146.910000019</v>
      </c>
      <c r="N279" s="53">
        <v>34877169.890000038</v>
      </c>
      <c r="O279" s="53">
        <v>158846384</v>
      </c>
      <c r="P279" s="53">
        <v>840894949</v>
      </c>
      <c r="Q279" s="53">
        <v>1339401189</v>
      </c>
      <c r="R279" s="55">
        <v>99725999.252128795</v>
      </c>
      <c r="S279" s="56">
        <v>0.11859507465317025</v>
      </c>
      <c r="T279" s="57">
        <v>9.2187126023953916E-2</v>
      </c>
      <c r="U279" s="57">
        <v>6.2979728149134148E-2</v>
      </c>
      <c r="V279" s="58">
        <v>0.15516685417308806</v>
      </c>
    </row>
    <row r="280" spans="1:22" x14ac:dyDescent="0.2">
      <c r="A280" s="49" t="s">
        <v>881</v>
      </c>
      <c r="B280" s="50" t="s">
        <v>436</v>
      </c>
      <c r="C280" s="50" t="s">
        <v>28</v>
      </c>
      <c r="D280" s="53">
        <v>0</v>
      </c>
      <c r="E280" s="53">
        <v>0</v>
      </c>
      <c r="F280" s="53">
        <v>0</v>
      </c>
      <c r="G280" s="54">
        <v>0</v>
      </c>
      <c r="H280" s="55">
        <v>16429796.779999999</v>
      </c>
      <c r="I280" s="55">
        <v>7042696.929102296</v>
      </c>
      <c r="J280" s="55">
        <v>0</v>
      </c>
      <c r="K280" s="55">
        <v>0</v>
      </c>
      <c r="L280" s="54">
        <v>9387099.8508977033</v>
      </c>
      <c r="M280" s="53">
        <v>48472682.450000018</v>
      </c>
      <c r="N280" s="53">
        <v>51136864.149999946</v>
      </c>
      <c r="O280" s="53">
        <v>282741310</v>
      </c>
      <c r="P280" s="53">
        <v>822087896</v>
      </c>
      <c r="Q280" s="53">
        <v>1410176464</v>
      </c>
      <c r="R280" s="55">
        <v>164829164.70671132</v>
      </c>
      <c r="S280" s="56">
        <v>0.2005006587601082</v>
      </c>
      <c r="T280" s="57">
        <v>5.6950478803921831E-2</v>
      </c>
      <c r="U280" s="57">
        <v>5.8962895191440719E-2</v>
      </c>
      <c r="V280" s="58">
        <v>0.11591337399536256</v>
      </c>
    </row>
    <row r="281" spans="1:22" x14ac:dyDescent="0.2">
      <c r="A281" s="49" t="s">
        <v>883</v>
      </c>
      <c r="B281" s="50" t="s">
        <v>884</v>
      </c>
      <c r="C281" s="50" t="s">
        <v>28</v>
      </c>
      <c r="D281" s="53">
        <v>0</v>
      </c>
      <c r="E281" s="53">
        <v>0</v>
      </c>
      <c r="F281" s="53">
        <v>0</v>
      </c>
      <c r="G281" s="54">
        <v>0</v>
      </c>
      <c r="H281" s="55">
        <v>814641.02000000014</v>
      </c>
      <c r="I281" s="55">
        <v>-1233274.7396385549</v>
      </c>
      <c r="J281" s="55">
        <v>0</v>
      </c>
      <c r="K281" s="55">
        <v>0</v>
      </c>
      <c r="L281" s="54">
        <v>2047915.7596385549</v>
      </c>
      <c r="M281" s="53">
        <v>0</v>
      </c>
      <c r="N281" s="53">
        <v>0</v>
      </c>
      <c r="O281" s="53">
        <v>86039552</v>
      </c>
      <c r="P281" s="53">
        <v>227989691</v>
      </c>
      <c r="Q281" s="53">
        <v>534996882</v>
      </c>
      <c r="R281" s="55">
        <v>36665878.875642553</v>
      </c>
      <c r="S281" s="56">
        <v>0.16082252980308023</v>
      </c>
      <c r="T281" s="57">
        <v>5.5853448013188152E-2</v>
      </c>
      <c r="U281" s="57">
        <v>0</v>
      </c>
      <c r="V281" s="58">
        <v>5.5853448013188152E-2</v>
      </c>
    </row>
    <row r="282" spans="1:22" x14ac:dyDescent="0.2">
      <c r="A282" s="49" t="s">
        <v>886</v>
      </c>
      <c r="B282" s="50" t="s">
        <v>887</v>
      </c>
      <c r="C282" s="50" t="s">
        <v>28</v>
      </c>
      <c r="D282" s="53">
        <v>0</v>
      </c>
      <c r="E282" s="53">
        <v>0</v>
      </c>
      <c r="F282" s="53">
        <v>0</v>
      </c>
      <c r="G282" s="54">
        <v>0</v>
      </c>
      <c r="H282" s="55">
        <v>-226730.65000000002</v>
      </c>
      <c r="I282" s="55">
        <v>-313947.95295235392</v>
      </c>
      <c r="J282" s="55">
        <v>0</v>
      </c>
      <c r="K282" s="55">
        <v>0</v>
      </c>
      <c r="L282" s="54">
        <v>87217.302952353901</v>
      </c>
      <c r="M282" s="53">
        <v>0</v>
      </c>
      <c r="N282" s="53">
        <v>0</v>
      </c>
      <c r="O282" s="53">
        <v>39867663</v>
      </c>
      <c r="P282" s="53">
        <v>60279177</v>
      </c>
      <c r="Q282" s="53">
        <v>204621533</v>
      </c>
      <c r="R282" s="55">
        <v>11744560.209864868</v>
      </c>
      <c r="S282" s="56">
        <v>0.19483610749803149</v>
      </c>
      <c r="T282" s="57">
        <v>7.4261872214759937E-3</v>
      </c>
      <c r="U282" s="57">
        <v>0</v>
      </c>
      <c r="V282" s="58">
        <v>7.4261872214759937E-3</v>
      </c>
    </row>
    <row r="283" spans="1:22" x14ac:dyDescent="0.2">
      <c r="A283" s="49" t="s">
        <v>889</v>
      </c>
      <c r="B283" s="49" t="s">
        <v>890</v>
      </c>
      <c r="C283" s="50" t="s">
        <v>34</v>
      </c>
      <c r="D283" s="53">
        <v>0</v>
      </c>
      <c r="E283" s="53">
        <v>5070098.62</v>
      </c>
      <c r="F283" s="53">
        <v>0</v>
      </c>
      <c r="G283" s="54">
        <v>5070098.62</v>
      </c>
      <c r="H283" s="55">
        <v>2653315.08</v>
      </c>
      <c r="I283" s="55">
        <v>79257.497443317523</v>
      </c>
      <c r="J283" s="55">
        <v>0</v>
      </c>
      <c r="K283" s="55">
        <v>0</v>
      </c>
      <c r="L283" s="54">
        <v>2574057.5825566826</v>
      </c>
      <c r="M283" s="53">
        <v>225843</v>
      </c>
      <c r="N283" s="53">
        <v>20353</v>
      </c>
      <c r="O283" s="53">
        <v>14155266</v>
      </c>
      <c r="P283" s="53">
        <v>49437940</v>
      </c>
      <c r="Q283" s="53">
        <v>52581222</v>
      </c>
      <c r="R283" s="55">
        <v>13309070.511751136</v>
      </c>
      <c r="S283" s="56">
        <v>0.26920762701178763</v>
      </c>
      <c r="T283" s="57">
        <v>0.57435687907786925</v>
      </c>
      <c r="U283" s="57">
        <v>0</v>
      </c>
      <c r="V283" s="58">
        <v>0.57435687907786925</v>
      </c>
    </row>
    <row r="284" spans="1:22" x14ac:dyDescent="0.2">
      <c r="A284" s="49" t="s">
        <v>891</v>
      </c>
      <c r="B284" s="50" t="s">
        <v>892</v>
      </c>
      <c r="C284" s="50" t="s">
        <v>28</v>
      </c>
      <c r="D284" s="53">
        <v>0</v>
      </c>
      <c r="E284" s="53">
        <v>13972</v>
      </c>
      <c r="F284" s="53">
        <v>19911</v>
      </c>
      <c r="G284" s="54">
        <v>33883</v>
      </c>
      <c r="H284" s="55">
        <v>18558.870000000003</v>
      </c>
      <c r="I284" s="55">
        <v>-86490.403035544849</v>
      </c>
      <c r="J284" s="55">
        <v>0</v>
      </c>
      <c r="K284" s="55">
        <v>41981.824836116983</v>
      </c>
      <c r="L284" s="54">
        <v>63067.448199427861</v>
      </c>
      <c r="M284" s="53">
        <v>162366</v>
      </c>
      <c r="N284" s="53">
        <v>1428983</v>
      </c>
      <c r="O284" s="53">
        <v>10651171</v>
      </c>
      <c r="P284" s="53">
        <v>3524289</v>
      </c>
      <c r="Q284" s="53">
        <v>16138712</v>
      </c>
      <c r="R284" s="55">
        <v>2325947.9933974287</v>
      </c>
      <c r="S284" s="56">
        <v>0.65997652105075055</v>
      </c>
      <c r="T284" s="57">
        <v>4.1682122074370123E-2</v>
      </c>
      <c r="U284" s="57">
        <v>3.6456431353955362E-2</v>
      </c>
      <c r="V284" s="58">
        <v>7.8138553428325486E-2</v>
      </c>
    </row>
    <row r="285" spans="1:22" x14ac:dyDescent="0.2">
      <c r="A285" s="49" t="s">
        <v>894</v>
      </c>
      <c r="B285" s="50" t="s">
        <v>895</v>
      </c>
      <c r="C285" s="50" t="s">
        <v>34</v>
      </c>
      <c r="D285" s="53">
        <v>626312</v>
      </c>
      <c r="E285" s="53">
        <v>0</v>
      </c>
      <c r="F285" s="53">
        <v>27654</v>
      </c>
      <c r="G285" s="54">
        <v>653966</v>
      </c>
      <c r="H285" s="55">
        <v>349373.05</v>
      </c>
      <c r="I285" s="55">
        <v>-115783.75235316335</v>
      </c>
      <c r="J285" s="55">
        <v>0</v>
      </c>
      <c r="K285" s="55">
        <v>54627.897686288059</v>
      </c>
      <c r="L285" s="54">
        <v>410528.90466687531</v>
      </c>
      <c r="M285" s="53">
        <v>416584</v>
      </c>
      <c r="N285" s="53">
        <v>2219544</v>
      </c>
      <c r="O285" s="53">
        <v>21451016</v>
      </c>
      <c r="P285" s="53">
        <v>8429244</v>
      </c>
      <c r="Q285" s="53">
        <v>61798852</v>
      </c>
      <c r="R285" s="55">
        <v>2925877.1329911435</v>
      </c>
      <c r="S285" s="56">
        <v>0.34711026670851425</v>
      </c>
      <c r="T285" s="57">
        <v>0.36382078135271356</v>
      </c>
      <c r="U285" s="57">
        <v>0</v>
      </c>
      <c r="V285" s="58">
        <v>0.36382078135271356</v>
      </c>
    </row>
    <row r="286" spans="1:22" x14ac:dyDescent="0.2">
      <c r="A286" s="49" t="s">
        <v>898</v>
      </c>
      <c r="B286" s="50" t="s">
        <v>899</v>
      </c>
      <c r="C286" s="50" t="s">
        <v>28</v>
      </c>
      <c r="D286" s="53">
        <v>0</v>
      </c>
      <c r="E286" s="53">
        <v>0</v>
      </c>
      <c r="F286" s="53">
        <v>0</v>
      </c>
      <c r="G286" s="54">
        <v>0</v>
      </c>
      <c r="H286" s="55">
        <v>186368.23</v>
      </c>
      <c r="I286" s="55">
        <v>-19066.488578038065</v>
      </c>
      <c r="J286" s="55">
        <v>0</v>
      </c>
      <c r="K286" s="55">
        <v>117486.66701434896</v>
      </c>
      <c r="L286" s="54">
        <v>87948.051563689107</v>
      </c>
      <c r="M286" s="53">
        <v>0</v>
      </c>
      <c r="N286" s="53">
        <v>0</v>
      </c>
      <c r="O286" s="53">
        <v>16942499</v>
      </c>
      <c r="P286" s="53">
        <v>8993227</v>
      </c>
      <c r="Q286" s="53">
        <v>62673997</v>
      </c>
      <c r="R286" s="55">
        <v>2431115.7217924525</v>
      </c>
      <c r="S286" s="56">
        <v>0.2703274054788623</v>
      </c>
      <c r="T286" s="57">
        <v>3.6176003789258268E-2</v>
      </c>
      <c r="U286" s="57">
        <v>0</v>
      </c>
      <c r="V286" s="58">
        <v>3.6176003789258268E-2</v>
      </c>
    </row>
    <row r="287" spans="1:22" x14ac:dyDescent="0.2">
      <c r="A287" s="49" t="s">
        <v>902</v>
      </c>
      <c r="B287" s="50" t="s">
        <v>903</v>
      </c>
      <c r="C287" s="50" t="s">
        <v>34</v>
      </c>
      <c r="D287" s="53">
        <v>0</v>
      </c>
      <c r="E287" s="53">
        <v>0</v>
      </c>
      <c r="F287" s="53">
        <v>0</v>
      </c>
      <c r="G287" s="54">
        <v>0</v>
      </c>
      <c r="H287" s="55">
        <v>11255931.24</v>
      </c>
      <c r="I287" s="55">
        <v>401897.33236500592</v>
      </c>
      <c r="J287" s="55">
        <v>0</v>
      </c>
      <c r="K287" s="55">
        <v>0</v>
      </c>
      <c r="L287" s="54">
        <v>10854033.907634994</v>
      </c>
      <c r="M287" s="53">
        <v>0</v>
      </c>
      <c r="N287" s="53">
        <v>0</v>
      </c>
      <c r="O287" s="53">
        <v>20895593</v>
      </c>
      <c r="P287" s="53">
        <v>69788000</v>
      </c>
      <c r="Q287" s="53">
        <v>76264750</v>
      </c>
      <c r="R287" s="55">
        <v>19121044.050940964</v>
      </c>
      <c r="S287" s="56">
        <v>0.27398756306157168</v>
      </c>
      <c r="T287" s="57">
        <v>0.56764860112860083</v>
      </c>
      <c r="U287" s="57">
        <v>0</v>
      </c>
      <c r="V287" s="58">
        <v>0.56764860112860083</v>
      </c>
    </row>
    <row r="288" spans="1:22" x14ac:dyDescent="0.2">
      <c r="A288" s="49" t="s">
        <v>904</v>
      </c>
      <c r="B288" s="50" t="s">
        <v>905</v>
      </c>
      <c r="C288" s="50" t="s">
        <v>28</v>
      </c>
      <c r="D288" s="53">
        <v>0</v>
      </c>
      <c r="E288" s="53">
        <v>0</v>
      </c>
      <c r="F288" s="53">
        <v>0</v>
      </c>
      <c r="G288" s="54">
        <v>0</v>
      </c>
      <c r="H288" s="55">
        <v>6028921.7300000004</v>
      </c>
      <c r="I288" s="55">
        <v>3803918.0105874073</v>
      </c>
      <c r="J288" s="55">
        <v>0</v>
      </c>
      <c r="K288" s="55">
        <v>0</v>
      </c>
      <c r="L288" s="54">
        <v>2225003.7194125932</v>
      </c>
      <c r="M288" s="53">
        <v>2974222.71</v>
      </c>
      <c r="N288" s="53">
        <v>3557086.67</v>
      </c>
      <c r="O288" s="53">
        <v>150937856</v>
      </c>
      <c r="P288" s="53">
        <v>239974145</v>
      </c>
      <c r="Q288" s="53">
        <v>565478221</v>
      </c>
      <c r="R288" s="55">
        <v>64054072.458668783</v>
      </c>
      <c r="S288" s="56">
        <v>0.26692072372491954</v>
      </c>
      <c r="T288" s="57">
        <v>3.473633500583883E-2</v>
      </c>
      <c r="U288" s="57">
        <v>1.239392981273045E-2</v>
      </c>
      <c r="V288" s="58">
        <v>4.713026481856928E-2</v>
      </c>
    </row>
    <row r="289" spans="1:22" x14ac:dyDescent="0.2">
      <c r="A289" s="49" t="s">
        <v>907</v>
      </c>
      <c r="B289" s="50" t="s">
        <v>908</v>
      </c>
      <c r="C289" s="50" t="s">
        <v>34</v>
      </c>
      <c r="D289" s="53">
        <v>1030878</v>
      </c>
      <c r="E289" s="53">
        <v>0</v>
      </c>
      <c r="F289" s="53">
        <v>103991</v>
      </c>
      <c r="G289" s="54">
        <v>1134869</v>
      </c>
      <c r="H289" s="55">
        <v>2308002.5299999998</v>
      </c>
      <c r="I289" s="55">
        <v>-209694.46230325926</v>
      </c>
      <c r="J289" s="55">
        <v>0</v>
      </c>
      <c r="K289" s="55">
        <v>1038340.2789793379</v>
      </c>
      <c r="L289" s="54">
        <v>1479356.7133239214</v>
      </c>
      <c r="M289" s="53">
        <v>695302</v>
      </c>
      <c r="N289" s="53">
        <v>2642561</v>
      </c>
      <c r="O289" s="53">
        <v>20233226</v>
      </c>
      <c r="P289" s="53">
        <v>9143489</v>
      </c>
      <c r="Q289" s="53">
        <v>46471833</v>
      </c>
      <c r="R289" s="55">
        <v>3980955.073700536</v>
      </c>
      <c r="S289" s="56">
        <v>0.43538687187139791</v>
      </c>
      <c r="T289" s="57">
        <v>0.65668304839568115</v>
      </c>
      <c r="U289" s="57">
        <v>0</v>
      </c>
      <c r="V289" s="58">
        <v>0.65668304839568115</v>
      </c>
    </row>
    <row r="290" spans="1:22" x14ac:dyDescent="0.2">
      <c r="A290" s="49" t="s">
        <v>910</v>
      </c>
      <c r="B290" s="50" t="s">
        <v>911</v>
      </c>
      <c r="C290" s="50" t="s">
        <v>28</v>
      </c>
      <c r="D290" s="53">
        <v>0</v>
      </c>
      <c r="E290" s="53">
        <v>0</v>
      </c>
      <c r="F290" s="53">
        <v>0</v>
      </c>
      <c r="G290" s="54">
        <v>0</v>
      </c>
      <c r="H290" s="55">
        <v>2492532.37</v>
      </c>
      <c r="I290" s="55">
        <v>936043.5282685007</v>
      </c>
      <c r="J290" s="55">
        <v>0</v>
      </c>
      <c r="K290" s="55">
        <v>0</v>
      </c>
      <c r="L290" s="54">
        <v>1556488.8417314994</v>
      </c>
      <c r="M290" s="53">
        <v>0</v>
      </c>
      <c r="N290" s="53">
        <v>0</v>
      </c>
      <c r="O290" s="53">
        <v>48357393</v>
      </c>
      <c r="P290" s="53">
        <v>139941575</v>
      </c>
      <c r="Q290" s="53">
        <v>257235395</v>
      </c>
      <c r="R290" s="55">
        <v>26307459.513159044</v>
      </c>
      <c r="S290" s="56">
        <v>0.18798887688064855</v>
      </c>
      <c r="T290" s="57">
        <v>5.9165304082400678E-2</v>
      </c>
      <c r="U290" s="57">
        <v>0</v>
      </c>
      <c r="V290" s="58">
        <v>5.9165304082400678E-2</v>
      </c>
    </row>
    <row r="291" spans="1:22" x14ac:dyDescent="0.2">
      <c r="A291" s="49" t="s">
        <v>912</v>
      </c>
      <c r="B291" s="50" t="s">
        <v>913</v>
      </c>
      <c r="C291" s="50" t="s">
        <v>28</v>
      </c>
      <c r="D291" s="53">
        <v>0</v>
      </c>
      <c r="E291" s="53">
        <v>799360.51</v>
      </c>
      <c r="F291" s="53">
        <v>235435.69</v>
      </c>
      <c r="G291" s="54">
        <v>1034796.2</v>
      </c>
      <c r="H291" s="55">
        <v>6172204.54</v>
      </c>
      <c r="I291" s="55">
        <v>2680317.4074716689</v>
      </c>
      <c r="J291" s="55">
        <v>0</v>
      </c>
      <c r="K291" s="55">
        <v>0</v>
      </c>
      <c r="L291" s="54">
        <v>3491887.1325283311</v>
      </c>
      <c r="M291" s="53">
        <v>2192682</v>
      </c>
      <c r="N291" s="53">
        <v>606991</v>
      </c>
      <c r="O291" s="53">
        <v>45056572</v>
      </c>
      <c r="P291" s="53">
        <v>167412477</v>
      </c>
      <c r="Q291" s="53">
        <v>257133229</v>
      </c>
      <c r="R291" s="55">
        <v>29335112.980084125</v>
      </c>
      <c r="S291" s="56">
        <v>0.17522656319148855</v>
      </c>
      <c r="T291" s="57">
        <v>0.15430938805661112</v>
      </c>
      <c r="U291" s="57">
        <v>6.9163650209894453E-3</v>
      </c>
      <c r="V291" s="58">
        <v>0.16122575307760056</v>
      </c>
    </row>
    <row r="292" spans="1:22" x14ac:dyDescent="0.2">
      <c r="A292" s="49" t="s">
        <v>915</v>
      </c>
      <c r="B292" s="50" t="s">
        <v>916</v>
      </c>
      <c r="C292" s="50" t="s">
        <v>28</v>
      </c>
      <c r="D292" s="53">
        <v>0</v>
      </c>
      <c r="E292" s="53">
        <v>0</v>
      </c>
      <c r="F292" s="53">
        <v>0</v>
      </c>
      <c r="G292" s="54">
        <v>0</v>
      </c>
      <c r="H292" s="55">
        <v>50487.1</v>
      </c>
      <c r="I292" s="55">
        <v>46869.561831817962</v>
      </c>
      <c r="J292" s="55">
        <v>0</v>
      </c>
      <c r="K292" s="55">
        <v>0</v>
      </c>
      <c r="L292" s="54">
        <v>3617.5381681820363</v>
      </c>
      <c r="M292" s="53">
        <v>46116</v>
      </c>
      <c r="N292" s="53">
        <v>328645</v>
      </c>
      <c r="O292" s="53">
        <v>10705575</v>
      </c>
      <c r="P292" s="53">
        <v>1571152</v>
      </c>
      <c r="Q292" s="53">
        <v>12768074</v>
      </c>
      <c r="R292" s="55">
        <v>1317354.9567773496</v>
      </c>
      <c r="S292" s="56">
        <v>0.83846436040392625</v>
      </c>
      <c r="T292" s="57">
        <v>2.746061833654639E-3</v>
      </c>
      <c r="U292" s="57">
        <v>2.9351711355744065E-2</v>
      </c>
      <c r="V292" s="58">
        <v>3.2097773189398701E-2</v>
      </c>
    </row>
    <row r="293" spans="1:22" x14ac:dyDescent="0.2">
      <c r="A293" s="49" t="s">
        <v>918</v>
      </c>
      <c r="B293" s="50" t="s">
        <v>919</v>
      </c>
      <c r="C293" s="50" t="s">
        <v>28</v>
      </c>
      <c r="D293" s="53">
        <v>0</v>
      </c>
      <c r="E293" s="53">
        <v>0</v>
      </c>
      <c r="F293" s="53">
        <v>0</v>
      </c>
      <c r="G293" s="54">
        <v>0</v>
      </c>
      <c r="H293" s="55">
        <v>14443512.35</v>
      </c>
      <c r="I293" s="55">
        <v>730057.36659700645</v>
      </c>
      <c r="J293" s="55">
        <v>0</v>
      </c>
      <c r="K293" s="55">
        <v>0</v>
      </c>
      <c r="L293" s="54">
        <v>13713454.983402994</v>
      </c>
      <c r="M293" s="53">
        <v>0</v>
      </c>
      <c r="N293" s="53">
        <v>0</v>
      </c>
      <c r="O293" s="53">
        <v>372941443</v>
      </c>
      <c r="P293" s="53">
        <v>1118406550</v>
      </c>
      <c r="Q293" s="53">
        <v>2561511341</v>
      </c>
      <c r="R293" s="55">
        <v>162833615.42909196</v>
      </c>
      <c r="S293" s="56">
        <v>0.14559429701935486</v>
      </c>
      <c r="T293" s="57">
        <v>8.4217591971202641E-2</v>
      </c>
      <c r="U293" s="57">
        <v>0</v>
      </c>
      <c r="V293" s="58">
        <v>8.4217591971202641E-2</v>
      </c>
    </row>
    <row r="294" spans="1:22" x14ac:dyDescent="0.2">
      <c r="A294" s="49" t="s">
        <v>921</v>
      </c>
      <c r="B294" s="50" t="s">
        <v>922</v>
      </c>
      <c r="C294" s="50" t="s">
        <v>28</v>
      </c>
      <c r="D294" s="53">
        <v>0</v>
      </c>
      <c r="E294" s="53">
        <v>0</v>
      </c>
      <c r="F294" s="53">
        <v>0</v>
      </c>
      <c r="G294" s="54">
        <v>0</v>
      </c>
      <c r="H294" s="55">
        <v>1915834.79</v>
      </c>
      <c r="I294" s="55">
        <v>683099.5055418727</v>
      </c>
      <c r="J294" s="55">
        <v>0</v>
      </c>
      <c r="K294" s="55">
        <v>0</v>
      </c>
      <c r="L294" s="54">
        <v>1232735.2844581273</v>
      </c>
      <c r="M294" s="53">
        <v>0</v>
      </c>
      <c r="N294" s="53">
        <v>0</v>
      </c>
      <c r="O294" s="53">
        <v>85207706</v>
      </c>
      <c r="P294" s="53">
        <v>195984855</v>
      </c>
      <c r="Q294" s="53">
        <v>455539870</v>
      </c>
      <c r="R294" s="55">
        <v>36658525.422357939</v>
      </c>
      <c r="S294" s="56">
        <v>0.18704774622691095</v>
      </c>
      <c r="T294" s="57">
        <v>3.3627519663032741E-2</v>
      </c>
      <c r="U294" s="57">
        <v>0</v>
      </c>
      <c r="V294" s="58">
        <v>3.3627519663032741E-2</v>
      </c>
    </row>
    <row r="295" spans="1:22" x14ac:dyDescent="0.2">
      <c r="A295" s="49" t="s">
        <v>924</v>
      </c>
      <c r="B295" s="50" t="s">
        <v>925</v>
      </c>
      <c r="C295" s="50" t="s">
        <v>28</v>
      </c>
      <c r="D295" s="53">
        <v>0</v>
      </c>
      <c r="E295" s="53">
        <v>0</v>
      </c>
      <c r="F295" s="53">
        <v>99132</v>
      </c>
      <c r="G295" s="54">
        <v>99132</v>
      </c>
      <c r="H295" s="55">
        <v>134359.75</v>
      </c>
      <c r="I295" s="55">
        <v>-125627.96598131199</v>
      </c>
      <c r="J295" s="55">
        <v>0</v>
      </c>
      <c r="K295" s="55">
        <v>10820.067146372719</v>
      </c>
      <c r="L295" s="54">
        <v>249167.64883493926</v>
      </c>
      <c r="M295" s="53">
        <v>580617</v>
      </c>
      <c r="N295" s="53">
        <v>1598674</v>
      </c>
      <c r="O295" s="53">
        <v>27192803</v>
      </c>
      <c r="P295" s="53">
        <v>16206591</v>
      </c>
      <c r="Q295" s="53">
        <v>57920051</v>
      </c>
      <c r="R295" s="55">
        <v>7608809.5358302258</v>
      </c>
      <c r="S295" s="56">
        <v>0.46948858867544851</v>
      </c>
      <c r="T295" s="57">
        <v>4.5775840122529096E-2</v>
      </c>
      <c r="U295" s="57">
        <v>2.9709209049577422E-2</v>
      </c>
      <c r="V295" s="58">
        <v>7.5485049172106522E-2</v>
      </c>
    </row>
    <row r="296" spans="1:22" x14ac:dyDescent="0.2">
      <c r="A296" s="49" t="s">
        <v>928</v>
      </c>
      <c r="B296" s="50" t="s">
        <v>929</v>
      </c>
      <c r="C296" s="50" t="s">
        <v>28</v>
      </c>
      <c r="D296" s="53">
        <v>0</v>
      </c>
      <c r="E296" s="53">
        <v>0</v>
      </c>
      <c r="F296" s="53">
        <v>0</v>
      </c>
      <c r="G296" s="54">
        <v>0</v>
      </c>
      <c r="H296" s="55">
        <v>-99373.2</v>
      </c>
      <c r="I296" s="55">
        <v>-138563.33624291685</v>
      </c>
      <c r="J296" s="55">
        <v>0</v>
      </c>
      <c r="K296" s="55">
        <v>0</v>
      </c>
      <c r="L296" s="54">
        <v>39190.136242916851</v>
      </c>
      <c r="M296" s="53">
        <v>0</v>
      </c>
      <c r="N296" s="53">
        <v>0</v>
      </c>
      <c r="O296" s="53">
        <v>74687436</v>
      </c>
      <c r="P296" s="53">
        <v>20344011</v>
      </c>
      <c r="Q296" s="53">
        <v>312238530</v>
      </c>
      <c r="R296" s="55">
        <v>4866286.1035945695</v>
      </c>
      <c r="S296" s="56">
        <v>0.23919993474219856</v>
      </c>
      <c r="T296" s="57">
        <v>8.0533974798498494E-3</v>
      </c>
      <c r="U296" s="57">
        <v>0</v>
      </c>
      <c r="V296" s="58">
        <v>8.0533974798498494E-3</v>
      </c>
    </row>
    <row r="297" spans="1:22" x14ac:dyDescent="0.2">
      <c r="A297" s="49" t="s">
        <v>931</v>
      </c>
      <c r="B297" s="50" t="s">
        <v>932</v>
      </c>
      <c r="C297" s="50" t="s">
        <v>28</v>
      </c>
      <c r="D297" s="53">
        <v>0</v>
      </c>
      <c r="E297" s="53">
        <v>0</v>
      </c>
      <c r="F297" s="53">
        <v>0</v>
      </c>
      <c r="G297" s="54">
        <v>0</v>
      </c>
      <c r="H297" s="55">
        <v>1236788.7099999997</v>
      </c>
      <c r="I297" s="55">
        <v>2202.1424141265006</v>
      </c>
      <c r="J297" s="55">
        <v>0</v>
      </c>
      <c r="K297" s="55">
        <v>0</v>
      </c>
      <c r="L297" s="54">
        <v>1234586.5675858732</v>
      </c>
      <c r="M297" s="53">
        <v>0</v>
      </c>
      <c r="N297" s="53">
        <v>0</v>
      </c>
      <c r="O297" s="53">
        <v>12636407</v>
      </c>
      <c r="P297" s="53">
        <v>35758600</v>
      </c>
      <c r="Q297" s="53">
        <v>39297850</v>
      </c>
      <c r="R297" s="55">
        <v>11498344.651175573</v>
      </c>
      <c r="S297" s="56">
        <v>0.32155466520433051</v>
      </c>
      <c r="T297" s="57">
        <v>0.10737080901985756</v>
      </c>
      <c r="U297" s="57">
        <v>0</v>
      </c>
      <c r="V297" s="58">
        <v>0.10737080901985756</v>
      </c>
    </row>
    <row r="298" spans="1:22" x14ac:dyDescent="0.2">
      <c r="A298" s="49" t="s">
        <v>933</v>
      </c>
      <c r="B298" s="50" t="s">
        <v>934</v>
      </c>
      <c r="C298" s="50" t="s">
        <v>28</v>
      </c>
      <c r="D298" s="53">
        <v>0</v>
      </c>
      <c r="E298" s="53">
        <v>0</v>
      </c>
      <c r="F298" s="53">
        <v>0</v>
      </c>
      <c r="G298" s="54">
        <v>0</v>
      </c>
      <c r="H298" s="55">
        <v>-170423.53000000003</v>
      </c>
      <c r="I298" s="55">
        <v>-185271.66903345753</v>
      </c>
      <c r="J298" s="55">
        <v>0</v>
      </c>
      <c r="K298" s="55">
        <v>-88.94886411823245</v>
      </c>
      <c r="L298" s="54">
        <v>14937.08789757573</v>
      </c>
      <c r="M298" s="53">
        <v>0</v>
      </c>
      <c r="N298" s="53">
        <v>0</v>
      </c>
      <c r="O298" s="53">
        <v>11452131</v>
      </c>
      <c r="P298" s="53">
        <v>3377755</v>
      </c>
      <c r="Q298" s="53">
        <v>27773169</v>
      </c>
      <c r="R298" s="55">
        <v>1392800.8267945584</v>
      </c>
      <c r="S298" s="56">
        <v>0.41234513065469769</v>
      </c>
      <c r="T298" s="57">
        <v>1.0724496719285038E-2</v>
      </c>
      <c r="U298" s="57">
        <v>0</v>
      </c>
      <c r="V298" s="58">
        <v>1.0724496719285038E-2</v>
      </c>
    </row>
    <row r="299" spans="1:22" x14ac:dyDescent="0.2">
      <c r="A299" s="49" t="s">
        <v>937</v>
      </c>
      <c r="B299" s="50" t="s">
        <v>206</v>
      </c>
      <c r="C299" s="50" t="s">
        <v>28</v>
      </c>
      <c r="D299" s="53">
        <v>0</v>
      </c>
      <c r="E299" s="53">
        <v>3165</v>
      </c>
      <c r="F299" s="53">
        <v>0</v>
      </c>
      <c r="G299" s="54">
        <v>3165</v>
      </c>
      <c r="H299" s="55">
        <v>443362.07999999996</v>
      </c>
      <c r="I299" s="55">
        <v>378030.84960244509</v>
      </c>
      <c r="J299" s="55">
        <v>0</v>
      </c>
      <c r="K299" s="55">
        <v>0</v>
      </c>
      <c r="L299" s="54">
        <v>65331.230397554871</v>
      </c>
      <c r="M299" s="53">
        <v>1017396.01</v>
      </c>
      <c r="N299" s="53">
        <v>2674329.209999999</v>
      </c>
      <c r="O299" s="53">
        <v>12105303</v>
      </c>
      <c r="P299" s="53">
        <v>10499756</v>
      </c>
      <c r="Q299" s="53">
        <v>62787257</v>
      </c>
      <c r="R299" s="55">
        <v>2024339.5535827915</v>
      </c>
      <c r="S299" s="56">
        <v>0.19279872347345894</v>
      </c>
      <c r="T299" s="57">
        <v>3.3836334559746335E-2</v>
      </c>
      <c r="U299" s="57">
        <v>9.6595674223286715E-2</v>
      </c>
      <c r="V299" s="58">
        <v>0.13043200878303304</v>
      </c>
    </row>
    <row r="300" spans="1:22" x14ac:dyDescent="0.2">
      <c r="A300" s="49" t="s">
        <v>940</v>
      </c>
      <c r="B300" s="50" t="s">
        <v>941</v>
      </c>
      <c r="C300" s="50" t="s">
        <v>34</v>
      </c>
      <c r="D300" s="53">
        <v>0</v>
      </c>
      <c r="E300" s="53">
        <v>1093913.29</v>
      </c>
      <c r="F300" s="53">
        <v>305243</v>
      </c>
      <c r="G300" s="54">
        <v>1399156.29</v>
      </c>
      <c r="H300" s="55">
        <v>56221746.849999994</v>
      </c>
      <c r="I300" s="55">
        <v>10085786.671724137</v>
      </c>
      <c r="J300" s="55">
        <v>0</v>
      </c>
      <c r="K300" s="55">
        <v>0</v>
      </c>
      <c r="L300" s="54">
        <v>46135960.178275853</v>
      </c>
      <c r="M300" s="53">
        <v>726946.85</v>
      </c>
      <c r="N300" s="53">
        <v>581104.4</v>
      </c>
      <c r="O300" s="53">
        <v>96842609</v>
      </c>
      <c r="P300" s="53">
        <v>184116991</v>
      </c>
      <c r="Q300" s="53">
        <v>354432702</v>
      </c>
      <c r="R300" s="55">
        <v>50306785.093632586</v>
      </c>
      <c r="S300" s="56">
        <v>0.2732327137240288</v>
      </c>
      <c r="T300" s="57">
        <v>0.94490467597565586</v>
      </c>
      <c r="U300" s="57">
        <v>0</v>
      </c>
      <c r="V300" s="58">
        <v>0.94490467597565586</v>
      </c>
    </row>
    <row r="301" spans="1:22" x14ac:dyDescent="0.2">
      <c r="A301" s="49" t="s">
        <v>943</v>
      </c>
      <c r="B301" s="50" t="s">
        <v>944</v>
      </c>
      <c r="C301" s="50" t="s">
        <v>28</v>
      </c>
      <c r="D301" s="53">
        <v>0</v>
      </c>
      <c r="E301" s="53">
        <v>1617254.1000000006</v>
      </c>
      <c r="F301" s="53">
        <v>1250737.9900000002</v>
      </c>
      <c r="G301" s="54">
        <v>2867992.0900000008</v>
      </c>
      <c r="H301" s="107">
        <v>61650108.560000002</v>
      </c>
      <c r="I301" s="107">
        <v>28838834.871583302</v>
      </c>
      <c r="J301" s="55">
        <v>0</v>
      </c>
      <c r="K301" s="55">
        <v>0</v>
      </c>
      <c r="L301" s="54">
        <v>32811273.688416701</v>
      </c>
      <c r="M301" s="53">
        <v>42751823.340000011</v>
      </c>
      <c r="N301" s="53">
        <v>5785858.5899999989</v>
      </c>
      <c r="O301" s="53">
        <v>261403721</v>
      </c>
      <c r="P301" s="53">
        <v>2178144645</v>
      </c>
      <c r="Q301" s="53">
        <v>3380560706</v>
      </c>
      <c r="R301" s="55">
        <v>168426235.94028842</v>
      </c>
      <c r="S301" s="56">
        <v>7.7325551508673304E-2</v>
      </c>
      <c r="T301" s="57">
        <v>0.21183912102070576</v>
      </c>
      <c r="U301" s="57">
        <v>1.8310919498186039E-2</v>
      </c>
      <c r="V301" s="58">
        <v>0.23015004051889179</v>
      </c>
    </row>
    <row r="302" spans="1:22" x14ac:dyDescent="0.2">
      <c r="A302" s="49" t="s">
        <v>945</v>
      </c>
      <c r="B302" s="50" t="s">
        <v>946</v>
      </c>
      <c r="C302" s="50" t="s">
        <v>34</v>
      </c>
      <c r="D302" s="53">
        <v>0</v>
      </c>
      <c r="E302" s="53">
        <v>3688324.8500000015</v>
      </c>
      <c r="F302" s="53">
        <v>190189.99</v>
      </c>
      <c r="G302" s="54">
        <v>3878514.8400000017</v>
      </c>
      <c r="H302" s="55">
        <v>35773556.049999997</v>
      </c>
      <c r="I302" s="55">
        <v>14456243.435324688</v>
      </c>
      <c r="J302" s="55">
        <v>0</v>
      </c>
      <c r="K302" s="55">
        <v>0</v>
      </c>
      <c r="L302" s="54">
        <v>21317312.61467531</v>
      </c>
      <c r="M302" s="53">
        <v>22682363.639999993</v>
      </c>
      <c r="N302" s="53">
        <v>8537738.9900000002</v>
      </c>
      <c r="O302" s="53">
        <v>123522372</v>
      </c>
      <c r="P302" s="53">
        <v>1237303267</v>
      </c>
      <c r="Q302" s="53">
        <v>1823958562</v>
      </c>
      <c r="R302" s="55">
        <v>83792821.617396653</v>
      </c>
      <c r="S302" s="56">
        <v>6.7722137209386885E-2</v>
      </c>
      <c r="T302" s="57">
        <v>0.30069195628380985</v>
      </c>
      <c r="U302" s="57">
        <v>1.5197445364863803E-2</v>
      </c>
      <c r="V302" s="58">
        <v>0.31588940164867363</v>
      </c>
    </row>
    <row r="303" spans="1:22" x14ac:dyDescent="0.2">
      <c r="A303" s="49" t="s">
        <v>947</v>
      </c>
      <c r="B303" s="50" t="s">
        <v>948</v>
      </c>
      <c r="C303" s="50" t="s">
        <v>28</v>
      </c>
      <c r="D303" s="53">
        <v>0</v>
      </c>
      <c r="E303" s="53">
        <v>0</v>
      </c>
      <c r="F303" s="53">
        <v>0</v>
      </c>
      <c r="G303" s="54">
        <v>0</v>
      </c>
      <c r="H303" s="55">
        <v>7519814.2000000002</v>
      </c>
      <c r="I303" s="55">
        <v>-340011.2065079016</v>
      </c>
      <c r="J303" s="55">
        <v>0</v>
      </c>
      <c r="K303" s="55">
        <v>0</v>
      </c>
      <c r="L303" s="54">
        <v>7859825.4065079018</v>
      </c>
      <c r="M303" s="53">
        <v>13089185</v>
      </c>
      <c r="N303" s="53">
        <v>9371696</v>
      </c>
      <c r="O303" s="53">
        <v>97589452</v>
      </c>
      <c r="P303" s="53">
        <v>257280843</v>
      </c>
      <c r="Q303" s="53">
        <v>415646999</v>
      </c>
      <c r="R303" s="55">
        <v>60406779.16326791</v>
      </c>
      <c r="S303" s="56">
        <v>0.23478926164459088</v>
      </c>
      <c r="T303" s="57">
        <v>0.1301149558936805</v>
      </c>
      <c r="U303" s="57">
        <v>5.0875085946449579E-2</v>
      </c>
      <c r="V303" s="58">
        <v>0.18099004184013007</v>
      </c>
    </row>
    <row r="304" spans="1:22" x14ac:dyDescent="0.2">
      <c r="A304" s="49" t="s">
        <v>950</v>
      </c>
      <c r="B304" s="50" t="s">
        <v>951</v>
      </c>
      <c r="C304" s="50" t="s">
        <v>28</v>
      </c>
      <c r="D304" s="53">
        <v>0</v>
      </c>
      <c r="E304" s="53">
        <v>0</v>
      </c>
      <c r="F304" s="53">
        <v>0</v>
      </c>
      <c r="G304" s="54">
        <v>0</v>
      </c>
      <c r="H304" s="55">
        <v>2351326.7400000002</v>
      </c>
      <c r="I304" s="55">
        <v>14439.242823586806</v>
      </c>
      <c r="J304" s="55">
        <v>0</v>
      </c>
      <c r="K304" s="55">
        <v>-143299.59664958366</v>
      </c>
      <c r="L304" s="54">
        <v>2480187.0938259969</v>
      </c>
      <c r="M304" s="53">
        <v>1603210.7500000002</v>
      </c>
      <c r="N304" s="53">
        <v>2139200.160000002</v>
      </c>
      <c r="O304" s="53">
        <v>32741918</v>
      </c>
      <c r="P304" s="53">
        <v>78460815</v>
      </c>
      <c r="Q304" s="53">
        <v>180718426</v>
      </c>
      <c r="R304" s="55">
        <v>14215249.810460225</v>
      </c>
      <c r="S304" s="56">
        <v>0.18117642303945256</v>
      </c>
      <c r="T304" s="57">
        <v>0.17447369036040175</v>
      </c>
      <c r="U304" s="57">
        <v>2.0433266593012069E-2</v>
      </c>
      <c r="V304" s="58">
        <v>0.19490695695341381</v>
      </c>
    </row>
    <row r="305" spans="1:22" x14ac:dyDescent="0.2">
      <c r="A305" s="49" t="s">
        <v>954</v>
      </c>
      <c r="B305" s="50" t="s">
        <v>955</v>
      </c>
      <c r="C305" s="50" t="s">
        <v>28</v>
      </c>
      <c r="D305" s="53">
        <v>0</v>
      </c>
      <c r="E305" s="53">
        <v>0</v>
      </c>
      <c r="F305" s="53">
        <v>0</v>
      </c>
      <c r="G305" s="54">
        <v>0</v>
      </c>
      <c r="H305" s="55">
        <v>255048.74999999997</v>
      </c>
      <c r="I305" s="55">
        <v>-233643.39299539299</v>
      </c>
      <c r="J305" s="55">
        <v>0</v>
      </c>
      <c r="K305" s="55">
        <v>64427.56709838051</v>
      </c>
      <c r="L305" s="54">
        <v>424264.57589701243</v>
      </c>
      <c r="M305" s="53">
        <v>1141694</v>
      </c>
      <c r="N305" s="53">
        <v>2876662</v>
      </c>
      <c r="O305" s="53">
        <v>21808325</v>
      </c>
      <c r="P305" s="53">
        <v>24685981</v>
      </c>
      <c r="Q305" s="53">
        <v>86885886</v>
      </c>
      <c r="R305" s="55">
        <v>6196172.0295034451</v>
      </c>
      <c r="S305" s="56">
        <v>0.25099962725821773</v>
      </c>
      <c r="T305" s="57">
        <v>6.8472045946570109E-2</v>
      </c>
      <c r="U305" s="57">
        <v>4.624867855160384E-2</v>
      </c>
      <c r="V305" s="58">
        <v>0.11472072449817394</v>
      </c>
    </row>
    <row r="306" spans="1:22" x14ac:dyDescent="0.2">
      <c r="A306" s="49" t="s">
        <v>957</v>
      </c>
      <c r="B306" s="50" t="s">
        <v>958</v>
      </c>
      <c r="C306" s="50" t="s">
        <v>34</v>
      </c>
      <c r="D306" s="53">
        <v>0</v>
      </c>
      <c r="E306" s="53">
        <v>1142257.6599999999</v>
      </c>
      <c r="F306" s="53">
        <v>308208.62354067655</v>
      </c>
      <c r="G306" s="54">
        <v>1450466.2835406763</v>
      </c>
      <c r="H306" s="55">
        <v>8179246.5100000007</v>
      </c>
      <c r="I306" s="55">
        <v>4297077.4845944755</v>
      </c>
      <c r="J306" s="55">
        <v>0</v>
      </c>
      <c r="K306" s="55">
        <v>0</v>
      </c>
      <c r="L306" s="54">
        <v>3882169.0254055252</v>
      </c>
      <c r="M306" s="53">
        <v>9298618.5500000026</v>
      </c>
      <c r="N306" s="53">
        <v>34164536.7600004</v>
      </c>
      <c r="O306" s="53">
        <v>85139722</v>
      </c>
      <c r="P306" s="53">
        <v>136794648</v>
      </c>
      <c r="Q306" s="53">
        <v>432964858</v>
      </c>
      <c r="R306" s="55">
        <v>26899777.399042062</v>
      </c>
      <c r="S306" s="56">
        <v>0.19664349294602565</v>
      </c>
      <c r="T306" s="57">
        <v>0.19824087128453724</v>
      </c>
      <c r="U306" s="57">
        <v>5.7371778656569415E-2</v>
      </c>
      <c r="V306" s="58">
        <v>0.25561264994110666</v>
      </c>
    </row>
    <row r="307" spans="1:22" x14ac:dyDescent="0.2">
      <c r="A307" s="49" t="s">
        <v>960</v>
      </c>
      <c r="B307" s="50" t="s">
        <v>961</v>
      </c>
      <c r="C307" s="50" t="s">
        <v>28</v>
      </c>
      <c r="D307" s="53">
        <v>0</v>
      </c>
      <c r="E307" s="53">
        <v>3388836</v>
      </c>
      <c r="F307" s="53">
        <v>349752</v>
      </c>
      <c r="G307" s="54">
        <v>3738588</v>
      </c>
      <c r="H307" s="55">
        <v>19455160.599999998</v>
      </c>
      <c r="I307" s="55">
        <v>10616164.344715888</v>
      </c>
      <c r="J307" s="55">
        <v>0</v>
      </c>
      <c r="K307" s="55">
        <v>0</v>
      </c>
      <c r="L307" s="54">
        <v>8838996.2552841101</v>
      </c>
      <c r="M307" s="53">
        <v>56812895.390000008</v>
      </c>
      <c r="N307" s="53">
        <v>41572369.980000645</v>
      </c>
      <c r="O307" s="53">
        <v>201162722</v>
      </c>
      <c r="P307" s="53">
        <v>686498207</v>
      </c>
      <c r="Q307" s="53">
        <v>1256903838</v>
      </c>
      <c r="R307" s="55">
        <v>109871450.6178789</v>
      </c>
      <c r="S307" s="56">
        <v>0.16004623099893822</v>
      </c>
      <c r="T307" s="57">
        <v>0.11447545458399011</v>
      </c>
      <c r="U307" s="57">
        <v>7.7311647501506153E-2</v>
      </c>
      <c r="V307" s="58">
        <v>0.19178710208549626</v>
      </c>
    </row>
    <row r="308" spans="1:22" x14ac:dyDescent="0.2">
      <c r="A308" s="49" t="s">
        <v>963</v>
      </c>
      <c r="B308" s="50" t="s">
        <v>964</v>
      </c>
      <c r="C308" s="50" t="s">
        <v>28</v>
      </c>
      <c r="D308" s="53">
        <v>0</v>
      </c>
      <c r="E308" s="53">
        <v>0</v>
      </c>
      <c r="F308" s="53">
        <v>0</v>
      </c>
      <c r="G308" s="54">
        <v>0</v>
      </c>
      <c r="H308" s="55">
        <v>6849395.1200000001</v>
      </c>
      <c r="I308" s="55">
        <v>3988589.4731968329</v>
      </c>
      <c r="J308" s="55">
        <v>0</v>
      </c>
      <c r="K308" s="55">
        <v>0</v>
      </c>
      <c r="L308" s="54">
        <v>2860805.6468031672</v>
      </c>
      <c r="M308" s="53">
        <v>0</v>
      </c>
      <c r="N308" s="53">
        <v>0</v>
      </c>
      <c r="O308" s="53">
        <v>159080471</v>
      </c>
      <c r="P308" s="53">
        <v>397117707</v>
      </c>
      <c r="Q308" s="53">
        <v>698518036</v>
      </c>
      <c r="R308" s="55">
        <v>90439571.515945792</v>
      </c>
      <c r="S308" s="56">
        <v>0.227739962035855</v>
      </c>
      <c r="T308" s="57">
        <v>3.1632233532848684E-2</v>
      </c>
      <c r="U308" s="57">
        <v>0</v>
      </c>
      <c r="V308" s="58">
        <v>3.1632233532848684E-2</v>
      </c>
    </row>
    <row r="309" spans="1:22" x14ac:dyDescent="0.2">
      <c r="A309" s="49" t="s">
        <v>966</v>
      </c>
      <c r="B309" s="50" t="s">
        <v>967</v>
      </c>
      <c r="C309" s="50" t="s">
        <v>34</v>
      </c>
      <c r="D309" s="53">
        <v>0</v>
      </c>
      <c r="E309" s="53">
        <v>0</v>
      </c>
      <c r="F309" s="53">
        <v>0</v>
      </c>
      <c r="G309" s="54">
        <v>0</v>
      </c>
      <c r="H309" s="55">
        <v>16981679.91</v>
      </c>
      <c r="I309" s="55">
        <v>1827804.9516596631</v>
      </c>
      <c r="J309" s="55">
        <v>0</v>
      </c>
      <c r="K309" s="55">
        <v>0</v>
      </c>
      <c r="L309" s="54">
        <v>15153874.958340337</v>
      </c>
      <c r="M309" s="53">
        <v>3068988.6100000008</v>
      </c>
      <c r="N309" s="53">
        <v>13018255.67</v>
      </c>
      <c r="O309" s="53">
        <v>150272126</v>
      </c>
      <c r="P309" s="53">
        <v>68182508</v>
      </c>
      <c r="Q309" s="53">
        <v>233400498</v>
      </c>
      <c r="R309" s="55">
        <v>43898494.30900532</v>
      </c>
      <c r="S309" s="56">
        <v>0.64383806927438514</v>
      </c>
      <c r="T309" s="57">
        <v>0.34520261336689351</v>
      </c>
      <c r="U309" s="57">
        <v>4.5011377551556195E-2</v>
      </c>
      <c r="V309" s="58">
        <v>0.39021399091844972</v>
      </c>
    </row>
    <row r="310" spans="1:22" x14ac:dyDescent="0.2">
      <c r="A310" s="49" t="s">
        <v>969</v>
      </c>
      <c r="B310" s="50" t="s">
        <v>970</v>
      </c>
      <c r="C310" s="50" t="s">
        <v>28</v>
      </c>
      <c r="D310" s="53">
        <v>0</v>
      </c>
      <c r="E310" s="53">
        <v>0</v>
      </c>
      <c r="F310" s="53">
        <v>0</v>
      </c>
      <c r="G310" s="54">
        <v>0</v>
      </c>
      <c r="H310" s="55">
        <v>-114173.29000000001</v>
      </c>
      <c r="I310" s="55">
        <v>-124478.24531356177</v>
      </c>
      <c r="J310" s="55">
        <v>0</v>
      </c>
      <c r="K310" s="55">
        <v>2706.7779980198711</v>
      </c>
      <c r="L310" s="54">
        <v>7598.1773155418896</v>
      </c>
      <c r="M310" s="53">
        <v>0</v>
      </c>
      <c r="N310" s="53">
        <v>0</v>
      </c>
      <c r="O310" s="53">
        <v>10815809</v>
      </c>
      <c r="P310" s="53">
        <v>2706837</v>
      </c>
      <c r="Q310" s="53">
        <v>15261122</v>
      </c>
      <c r="R310" s="55">
        <v>1918380.0500469755</v>
      </c>
      <c r="S310" s="56">
        <v>0.70871650197148017</v>
      </c>
      <c r="T310" s="57">
        <v>3.9607257776454836E-3</v>
      </c>
      <c r="U310" s="57">
        <v>0</v>
      </c>
      <c r="V310" s="58">
        <v>3.9607257776454836E-3</v>
      </c>
    </row>
    <row r="311" spans="1:22" x14ac:dyDescent="0.2">
      <c r="A311" s="49" t="s">
        <v>973</v>
      </c>
      <c r="B311" s="50" t="s">
        <v>974</v>
      </c>
      <c r="C311" s="50" t="s">
        <v>28</v>
      </c>
      <c r="D311" s="53">
        <v>0</v>
      </c>
      <c r="E311" s="53">
        <v>0</v>
      </c>
      <c r="F311" s="53">
        <v>40582</v>
      </c>
      <c r="G311" s="54">
        <v>40582</v>
      </c>
      <c r="H311" s="55">
        <v>6579730.4799999995</v>
      </c>
      <c r="I311" s="55">
        <v>4113830.0095251836</v>
      </c>
      <c r="J311" s="55">
        <v>0</v>
      </c>
      <c r="K311" s="55">
        <v>0</v>
      </c>
      <c r="L311" s="54">
        <v>2465900.4704748159</v>
      </c>
      <c r="M311" s="53">
        <v>5751091</v>
      </c>
      <c r="N311" s="53">
        <v>6829784</v>
      </c>
      <c r="O311" s="53">
        <v>117400895</v>
      </c>
      <c r="P311" s="53">
        <v>272189526</v>
      </c>
      <c r="Q311" s="53">
        <v>489059034</v>
      </c>
      <c r="R311" s="55">
        <v>65340361.266132481</v>
      </c>
      <c r="S311" s="56">
        <v>0.24005464951701513</v>
      </c>
      <c r="T311" s="57">
        <v>3.836040116561136E-2</v>
      </c>
      <c r="U311" s="57">
        <v>2.0979899865801597E-2</v>
      </c>
      <c r="V311" s="58">
        <v>5.9340301031412954E-2</v>
      </c>
    </row>
    <row r="312" spans="1:22" x14ac:dyDescent="0.2">
      <c r="A312" s="49" t="s">
        <v>976</v>
      </c>
      <c r="B312" s="50" t="s">
        <v>977</v>
      </c>
      <c r="C312" s="50" t="s">
        <v>28</v>
      </c>
      <c r="D312" s="53">
        <v>0</v>
      </c>
      <c r="E312" s="53">
        <v>0</v>
      </c>
      <c r="F312" s="53">
        <v>0</v>
      </c>
      <c r="G312" s="54">
        <v>0</v>
      </c>
      <c r="H312" s="55">
        <v>187652.18</v>
      </c>
      <c r="I312" s="55">
        <v>-155641.84288611446</v>
      </c>
      <c r="J312" s="55">
        <v>0</v>
      </c>
      <c r="K312" s="55">
        <v>25580.539082159499</v>
      </c>
      <c r="L312" s="54">
        <v>317713.48380395491</v>
      </c>
      <c r="M312" s="53">
        <v>42793</v>
      </c>
      <c r="N312" s="53">
        <v>2389801</v>
      </c>
      <c r="O312" s="53">
        <v>9121951</v>
      </c>
      <c r="P312" s="53">
        <v>4454538</v>
      </c>
      <c r="Q312" s="53">
        <v>19487615</v>
      </c>
      <c r="R312" s="55">
        <v>2085123.1596908087</v>
      </c>
      <c r="S312" s="56">
        <v>0.46808965591736085</v>
      </c>
      <c r="T312" s="57">
        <v>0.15237156727522361</v>
      </c>
      <c r="U312" s="57">
        <v>9.6066079130989572E-3</v>
      </c>
      <c r="V312" s="58">
        <v>0.16197817518832255</v>
      </c>
    </row>
    <row r="313" spans="1:22" x14ac:dyDescent="0.2">
      <c r="A313" s="49" t="s">
        <v>980</v>
      </c>
      <c r="B313" s="50" t="s">
        <v>981</v>
      </c>
      <c r="C313" s="50" t="s">
        <v>28</v>
      </c>
      <c r="D313" s="53">
        <v>0</v>
      </c>
      <c r="E313" s="53">
        <v>9027737</v>
      </c>
      <c r="F313" s="53">
        <v>4138064</v>
      </c>
      <c r="G313" s="54">
        <v>13165801</v>
      </c>
      <c r="H313" s="55">
        <v>17831774.400000002</v>
      </c>
      <c r="I313" s="55">
        <v>4608362.1770521756</v>
      </c>
      <c r="J313" s="55">
        <v>0</v>
      </c>
      <c r="K313" s="55">
        <v>0</v>
      </c>
      <c r="L313" s="54">
        <v>13223412.222947827</v>
      </c>
      <c r="M313" s="53">
        <v>45035354.329999983</v>
      </c>
      <c r="N313" s="53">
        <v>39775021.040001228</v>
      </c>
      <c r="O313" s="53">
        <v>398507778</v>
      </c>
      <c r="P313" s="53">
        <v>1205209181</v>
      </c>
      <c r="Q313" s="53">
        <v>2267334866</v>
      </c>
      <c r="R313" s="55">
        <v>211828098.24330106</v>
      </c>
      <c r="S313" s="56">
        <v>0.17576044190730494</v>
      </c>
      <c r="T313" s="57">
        <v>0.12457843620272586</v>
      </c>
      <c r="U313" s="57">
        <v>2.6443171718586487E-2</v>
      </c>
      <c r="V313" s="58">
        <v>0.15102160792131236</v>
      </c>
    </row>
    <row r="314" spans="1:22" x14ac:dyDescent="0.2">
      <c r="A314" s="49" t="s">
        <v>982</v>
      </c>
      <c r="B314" s="50" t="s">
        <v>983</v>
      </c>
      <c r="C314" s="50" t="s">
        <v>28</v>
      </c>
      <c r="D314" s="53">
        <v>0</v>
      </c>
      <c r="E314" s="53">
        <v>0</v>
      </c>
      <c r="F314" s="53">
        <v>0</v>
      </c>
      <c r="G314" s="54">
        <v>0</v>
      </c>
      <c r="H314" s="55">
        <v>-46490.96</v>
      </c>
      <c r="I314" s="55">
        <v>-105352.93780014609</v>
      </c>
      <c r="J314" s="55">
        <v>0</v>
      </c>
      <c r="K314" s="55">
        <v>11365.235838055694</v>
      </c>
      <c r="L314" s="54">
        <v>47496.741962090397</v>
      </c>
      <c r="M314" s="53">
        <v>125061</v>
      </c>
      <c r="N314" s="53">
        <v>2226866</v>
      </c>
      <c r="O314" s="53">
        <v>12790577</v>
      </c>
      <c r="P314" s="53">
        <v>1278852</v>
      </c>
      <c r="Q314" s="53">
        <v>24050467</v>
      </c>
      <c r="R314" s="55">
        <v>680122.13557449833</v>
      </c>
      <c r="S314" s="56">
        <v>0.531822396629554</v>
      </c>
      <c r="T314" s="57">
        <v>6.9835606691392216E-2</v>
      </c>
      <c r="U314" s="57">
        <v>9.7791613103001759E-2</v>
      </c>
      <c r="V314" s="58">
        <v>0.16762721979439399</v>
      </c>
    </row>
    <row r="315" spans="1:22" ht="13.5" customHeight="1" x14ac:dyDescent="0.2">
      <c r="A315" s="49" t="s">
        <v>986</v>
      </c>
      <c r="B315" s="50" t="s">
        <v>987</v>
      </c>
      <c r="C315" s="50" t="s">
        <v>28</v>
      </c>
      <c r="D315" s="53">
        <v>0</v>
      </c>
      <c r="E315" s="53">
        <v>0</v>
      </c>
      <c r="F315" s="53">
        <v>0</v>
      </c>
      <c r="G315" s="54">
        <v>0</v>
      </c>
      <c r="H315" s="55">
        <v>9361627.8200000003</v>
      </c>
      <c r="I315" s="55">
        <v>2183873.2179940119</v>
      </c>
      <c r="J315" s="55">
        <v>0</v>
      </c>
      <c r="K315" s="55">
        <v>0</v>
      </c>
      <c r="L315" s="54">
        <v>7177754.6020059884</v>
      </c>
      <c r="M315" s="53">
        <v>11816624.74</v>
      </c>
      <c r="N315" s="53">
        <v>21117744.43</v>
      </c>
      <c r="O315" s="53">
        <v>210518073</v>
      </c>
      <c r="P315" s="53">
        <v>331806630</v>
      </c>
      <c r="Q315" s="53">
        <v>1308519551</v>
      </c>
      <c r="R315" s="55">
        <v>53381924.865273938</v>
      </c>
      <c r="S315" s="56">
        <v>0.16088263476011294</v>
      </c>
      <c r="T315" s="57">
        <v>0.13446039310349539</v>
      </c>
      <c r="U315" s="57">
        <v>3.5612985611529223E-2</v>
      </c>
      <c r="V315" s="58">
        <v>0.17007337871502462</v>
      </c>
    </row>
    <row r="316" spans="1:22" x14ac:dyDescent="0.2">
      <c r="A316" s="49" t="s">
        <v>988</v>
      </c>
      <c r="B316" s="50" t="s">
        <v>989</v>
      </c>
      <c r="C316" s="50" t="s">
        <v>28</v>
      </c>
      <c r="D316" s="53">
        <v>0</v>
      </c>
      <c r="E316" s="53">
        <v>0</v>
      </c>
      <c r="F316" s="53">
        <v>0</v>
      </c>
      <c r="G316" s="54">
        <v>0</v>
      </c>
      <c r="H316" s="55">
        <v>51213.7</v>
      </c>
      <c r="I316" s="55">
        <v>0</v>
      </c>
      <c r="J316" s="55">
        <v>0</v>
      </c>
      <c r="K316" s="55">
        <v>0</v>
      </c>
      <c r="L316" s="54">
        <v>51213.7</v>
      </c>
      <c r="M316" s="53">
        <v>0</v>
      </c>
      <c r="N316" s="53">
        <v>0</v>
      </c>
      <c r="O316" s="53">
        <v>44057635</v>
      </c>
      <c r="P316" s="53">
        <v>84700667</v>
      </c>
      <c r="Q316" s="53">
        <v>225774706</v>
      </c>
      <c r="R316" s="55">
        <v>16528472.728661399</v>
      </c>
      <c r="S316" s="56">
        <v>0.19513981783238377</v>
      </c>
      <c r="T316" s="57">
        <v>3.0985137490164025E-3</v>
      </c>
      <c r="U316" s="57">
        <v>0</v>
      </c>
      <c r="V316" s="58">
        <v>3.0985137490164025E-3</v>
      </c>
    </row>
    <row r="317" spans="1:22" x14ac:dyDescent="0.2">
      <c r="A317" s="49" t="s">
        <v>991</v>
      </c>
      <c r="B317" s="50" t="s">
        <v>992</v>
      </c>
      <c r="C317" s="50" t="s">
        <v>28</v>
      </c>
      <c r="D317" s="53">
        <v>0</v>
      </c>
      <c r="E317" s="53">
        <v>1800</v>
      </c>
      <c r="F317" s="53">
        <v>0</v>
      </c>
      <c r="G317" s="54">
        <v>1800</v>
      </c>
      <c r="H317" s="55">
        <v>254208.04</v>
      </c>
      <c r="I317" s="55">
        <v>139471.1063182512</v>
      </c>
      <c r="J317" s="55">
        <v>0</v>
      </c>
      <c r="K317" s="55">
        <v>5264.3222852694362</v>
      </c>
      <c r="L317" s="54">
        <v>109472.61139647938</v>
      </c>
      <c r="M317" s="53">
        <v>556423.14999999991</v>
      </c>
      <c r="N317" s="53">
        <v>2085276.5199999996</v>
      </c>
      <c r="O317" s="53">
        <v>18215458</v>
      </c>
      <c r="P317" s="53">
        <v>29671682</v>
      </c>
      <c r="Q317" s="53">
        <v>71179986</v>
      </c>
      <c r="R317" s="55">
        <v>7593191.6769463252</v>
      </c>
      <c r="S317" s="56">
        <v>0.25590701858244252</v>
      </c>
      <c r="T317" s="57">
        <v>1.4654260833993423E-2</v>
      </c>
      <c r="U317" s="57">
        <v>1.8692002361039052E-2</v>
      </c>
      <c r="V317" s="58">
        <v>3.3346263195032477E-2</v>
      </c>
    </row>
    <row r="318" spans="1:22" x14ac:dyDescent="0.2">
      <c r="A318" s="49" t="s">
        <v>994</v>
      </c>
      <c r="B318" s="50" t="s">
        <v>995</v>
      </c>
      <c r="C318" s="50" t="s">
        <v>34</v>
      </c>
      <c r="D318" s="53">
        <v>0</v>
      </c>
      <c r="E318" s="53">
        <v>0</v>
      </c>
      <c r="F318" s="53">
        <v>0</v>
      </c>
      <c r="G318" s="54">
        <v>0</v>
      </c>
      <c r="H318" s="55">
        <v>4254172.0199999996</v>
      </c>
      <c r="I318" s="55">
        <v>283449.58692765597</v>
      </c>
      <c r="J318" s="55">
        <v>0</v>
      </c>
      <c r="K318" s="55">
        <v>0</v>
      </c>
      <c r="L318" s="54">
        <v>3970722.4330723435</v>
      </c>
      <c r="M318" s="53">
        <v>0</v>
      </c>
      <c r="N318" s="53">
        <v>0</v>
      </c>
      <c r="O318" s="53">
        <v>11453551</v>
      </c>
      <c r="P318" s="53">
        <v>31128900</v>
      </c>
      <c r="Q318" s="53">
        <v>34995130</v>
      </c>
      <c r="R318" s="55">
        <v>10188173.14648924</v>
      </c>
      <c r="S318" s="56">
        <v>0.32728985433115981</v>
      </c>
      <c r="T318" s="57">
        <v>0.38973841295979755</v>
      </c>
      <c r="U318" s="57">
        <v>0</v>
      </c>
      <c r="V318" s="58">
        <v>0.38973841295979755</v>
      </c>
    </row>
    <row r="319" spans="1:22" x14ac:dyDescent="0.2">
      <c r="A319" s="49" t="s">
        <v>996</v>
      </c>
      <c r="B319" s="50" t="s">
        <v>997</v>
      </c>
      <c r="C319" s="50" t="s">
        <v>34</v>
      </c>
      <c r="D319" s="53">
        <v>0</v>
      </c>
      <c r="E319" s="53">
        <v>0</v>
      </c>
      <c r="F319" s="53">
        <v>0</v>
      </c>
      <c r="G319" s="54">
        <v>0</v>
      </c>
      <c r="H319" s="55">
        <v>7147710.9699999997</v>
      </c>
      <c r="I319" s="55">
        <v>904688.3392152912</v>
      </c>
      <c r="J319" s="55">
        <v>0</v>
      </c>
      <c r="K319" s="55">
        <v>0</v>
      </c>
      <c r="L319" s="54">
        <v>6243022.630784709</v>
      </c>
      <c r="M319" s="53">
        <v>3163453.6300000008</v>
      </c>
      <c r="N319" s="53">
        <v>27363</v>
      </c>
      <c r="O319" s="53">
        <v>19698950</v>
      </c>
      <c r="P319" s="53">
        <v>42918550</v>
      </c>
      <c r="Q319" s="53">
        <v>45851670</v>
      </c>
      <c r="R319" s="55">
        <v>18438813.036090072</v>
      </c>
      <c r="S319" s="56">
        <v>0.4296233921250851</v>
      </c>
      <c r="T319" s="57">
        <v>0.338580505077269</v>
      </c>
      <c r="U319" s="57">
        <v>7.3708306315101529E-2</v>
      </c>
      <c r="V319" s="58">
        <v>0.4122888113923705</v>
      </c>
    </row>
    <row r="320" spans="1:22" x14ac:dyDescent="0.2">
      <c r="A320" s="49" t="s">
        <v>998</v>
      </c>
      <c r="B320" s="50" t="s">
        <v>999</v>
      </c>
      <c r="C320" s="50" t="s">
        <v>34</v>
      </c>
      <c r="D320" s="53">
        <v>0</v>
      </c>
      <c r="E320" s="53">
        <v>2666405.8199999998</v>
      </c>
      <c r="F320" s="53">
        <v>0</v>
      </c>
      <c r="G320" s="54">
        <v>2666405.8199999998</v>
      </c>
      <c r="H320" s="55">
        <v>3867373.82</v>
      </c>
      <c r="I320" s="55">
        <v>78741.252086811481</v>
      </c>
      <c r="J320" s="55">
        <v>0</v>
      </c>
      <c r="K320" s="55">
        <v>0</v>
      </c>
      <c r="L320" s="54">
        <v>3788632.5679131881</v>
      </c>
      <c r="M320" s="53">
        <v>0</v>
      </c>
      <c r="N320" s="53">
        <v>0</v>
      </c>
      <c r="O320" s="53">
        <v>16319468</v>
      </c>
      <c r="P320" s="53">
        <v>34198276</v>
      </c>
      <c r="Q320" s="53">
        <v>39006176</v>
      </c>
      <c r="R320" s="55">
        <v>14307930.898870168</v>
      </c>
      <c r="S320" s="56">
        <v>0.41838164294802954</v>
      </c>
      <c r="T320" s="57">
        <v>0.4511510737323251</v>
      </c>
      <c r="U320" s="57">
        <v>0</v>
      </c>
      <c r="V320" s="58">
        <v>0.4511510737323251</v>
      </c>
    </row>
    <row r="321" spans="1:22" x14ac:dyDescent="0.2">
      <c r="A321" s="49" t="s">
        <v>1000</v>
      </c>
      <c r="B321" s="50" t="s">
        <v>1001</v>
      </c>
      <c r="C321" s="50" t="s">
        <v>28</v>
      </c>
      <c r="D321" s="53">
        <v>0</v>
      </c>
      <c r="E321" s="53">
        <v>0</v>
      </c>
      <c r="F321" s="53">
        <v>0</v>
      </c>
      <c r="G321" s="54">
        <v>0</v>
      </c>
      <c r="H321" s="55">
        <v>3069317.3499999996</v>
      </c>
      <c r="I321" s="55">
        <v>-592395.72687032167</v>
      </c>
      <c r="J321" s="55">
        <v>0</v>
      </c>
      <c r="K321" s="55">
        <v>0</v>
      </c>
      <c r="L321" s="54">
        <v>3661713.0768703213</v>
      </c>
      <c r="M321" s="53">
        <v>0</v>
      </c>
      <c r="N321" s="53">
        <v>0</v>
      </c>
      <c r="O321" s="53">
        <v>201010861</v>
      </c>
      <c r="P321" s="53">
        <v>535583882</v>
      </c>
      <c r="Q321" s="53">
        <v>1460752977</v>
      </c>
      <c r="R321" s="55">
        <v>73700467.466883957</v>
      </c>
      <c r="S321" s="56">
        <v>0.13760770244180717</v>
      </c>
      <c r="T321" s="57">
        <v>4.9683715758189043E-2</v>
      </c>
      <c r="U321" s="57">
        <v>0</v>
      </c>
      <c r="V321" s="58">
        <v>4.9683715758189043E-2</v>
      </c>
    </row>
    <row r="322" spans="1:22" x14ac:dyDescent="0.2">
      <c r="A322" s="49" t="s">
        <v>1003</v>
      </c>
      <c r="B322" s="50" t="s">
        <v>1004</v>
      </c>
      <c r="C322" s="50" t="s">
        <v>34</v>
      </c>
      <c r="D322" s="53">
        <v>0</v>
      </c>
      <c r="E322" s="53">
        <v>3395882</v>
      </c>
      <c r="F322" s="53">
        <v>0</v>
      </c>
      <c r="G322" s="54">
        <v>3395882</v>
      </c>
      <c r="H322" s="55">
        <v>2371714.3200000003</v>
      </c>
      <c r="I322" s="55">
        <v>55210.314035558607</v>
      </c>
      <c r="J322" s="55">
        <v>0</v>
      </c>
      <c r="K322" s="55">
        <v>0</v>
      </c>
      <c r="L322" s="54">
        <v>2316504.0059644417</v>
      </c>
      <c r="M322" s="53">
        <v>0</v>
      </c>
      <c r="N322" s="53">
        <v>0</v>
      </c>
      <c r="O322" s="53">
        <v>12041659</v>
      </c>
      <c r="P322" s="53">
        <v>20434455</v>
      </c>
      <c r="Q322" s="53">
        <v>22248955</v>
      </c>
      <c r="R322" s="55">
        <v>11059608.820317404</v>
      </c>
      <c r="S322" s="56">
        <v>0.54122357656797815</v>
      </c>
      <c r="T322" s="57">
        <v>0.51650886561831388</v>
      </c>
      <c r="U322" s="57">
        <v>0</v>
      </c>
      <c r="V322" s="58">
        <v>0.51650886561831388</v>
      </c>
    </row>
    <row r="323" spans="1:22" x14ac:dyDescent="0.2">
      <c r="A323" s="49" t="s">
        <v>1006</v>
      </c>
      <c r="B323" s="50" t="s">
        <v>1007</v>
      </c>
      <c r="C323" s="50" t="s">
        <v>28</v>
      </c>
      <c r="D323" s="53">
        <v>0</v>
      </c>
      <c r="E323" s="53">
        <v>0</v>
      </c>
      <c r="F323" s="53">
        <v>0</v>
      </c>
      <c r="G323" s="54">
        <v>0</v>
      </c>
      <c r="H323" s="55">
        <v>-44508.819999999992</v>
      </c>
      <c r="I323" s="55">
        <v>-75342.257001014921</v>
      </c>
      <c r="J323" s="55">
        <v>0</v>
      </c>
      <c r="K323" s="55">
        <v>8102.3357373035578</v>
      </c>
      <c r="L323" s="54">
        <v>22731.101263711371</v>
      </c>
      <c r="M323" s="53">
        <v>0</v>
      </c>
      <c r="N323" s="53">
        <v>0</v>
      </c>
      <c r="O323" s="53">
        <v>11135037</v>
      </c>
      <c r="P323" s="53">
        <v>3558300</v>
      </c>
      <c r="Q323" s="53">
        <v>28254136</v>
      </c>
      <c r="R323" s="55">
        <v>1402336.3573071214</v>
      </c>
      <c r="S323" s="56">
        <v>0.39410290231490358</v>
      </c>
      <c r="T323" s="57">
        <v>1.6209450140308314E-2</v>
      </c>
      <c r="U323" s="57">
        <v>0</v>
      </c>
      <c r="V323" s="58">
        <v>1.6209450140308314E-2</v>
      </c>
    </row>
    <row r="324" spans="1:22" x14ac:dyDescent="0.2">
      <c r="A324" s="49" t="s">
        <v>1009</v>
      </c>
      <c r="B324" s="50" t="s">
        <v>1010</v>
      </c>
      <c r="C324" s="50" t="s">
        <v>28</v>
      </c>
      <c r="D324" s="53">
        <v>0</v>
      </c>
      <c r="E324" s="53">
        <v>0</v>
      </c>
      <c r="F324" s="53">
        <v>0</v>
      </c>
      <c r="G324" s="54">
        <v>0</v>
      </c>
      <c r="H324" s="55">
        <v>7053185.3899999997</v>
      </c>
      <c r="I324" s="55">
        <v>1082569.0005846736</v>
      </c>
      <c r="J324" s="55">
        <v>0</v>
      </c>
      <c r="K324" s="55">
        <v>0</v>
      </c>
      <c r="L324" s="54">
        <v>5970616.3894153256</v>
      </c>
      <c r="M324" s="53">
        <v>11686309</v>
      </c>
      <c r="N324" s="53">
        <v>11427349</v>
      </c>
      <c r="O324" s="53">
        <v>109802962</v>
      </c>
      <c r="P324" s="53">
        <v>263073486</v>
      </c>
      <c r="Q324" s="53">
        <v>482256617</v>
      </c>
      <c r="R324" s="55">
        <v>59898085.310181513</v>
      </c>
      <c r="S324" s="56">
        <v>0.22768575511323674</v>
      </c>
      <c r="T324" s="57">
        <v>9.9679586726296177E-2</v>
      </c>
      <c r="U324" s="57">
        <v>4.4422222770104623E-2</v>
      </c>
      <c r="V324" s="58">
        <v>0.14410180949640081</v>
      </c>
    </row>
    <row r="325" spans="1:22" x14ac:dyDescent="0.2">
      <c r="A325" s="49" t="s">
        <v>1011</v>
      </c>
      <c r="B325" s="50" t="s">
        <v>1012</v>
      </c>
      <c r="C325" s="50" t="s">
        <v>34</v>
      </c>
      <c r="D325" s="53">
        <v>0</v>
      </c>
      <c r="E325" s="53">
        <v>160625</v>
      </c>
      <c r="F325" s="53">
        <v>11035.17</v>
      </c>
      <c r="G325" s="54">
        <v>171660.17</v>
      </c>
      <c r="H325" s="55">
        <v>3591493.36</v>
      </c>
      <c r="I325" s="55">
        <v>-76908.327316728333</v>
      </c>
      <c r="J325" s="55">
        <v>0</v>
      </c>
      <c r="K325" s="55">
        <v>0</v>
      </c>
      <c r="L325" s="54">
        <v>3668401.6873167283</v>
      </c>
      <c r="M325" s="53">
        <v>540824</v>
      </c>
      <c r="N325" s="53">
        <v>33400</v>
      </c>
      <c r="O325" s="53">
        <v>27149573</v>
      </c>
      <c r="P325" s="53">
        <v>37379104</v>
      </c>
      <c r="Q325" s="53">
        <v>70279887</v>
      </c>
      <c r="R325" s="55">
        <v>14439788.622918418</v>
      </c>
      <c r="S325" s="56">
        <v>0.38630644070329823</v>
      </c>
      <c r="T325" s="57">
        <v>0.26593615444078539</v>
      </c>
      <c r="U325" s="57">
        <v>9.8762086432034307E-3</v>
      </c>
      <c r="V325" s="58">
        <v>0.27581236308398882</v>
      </c>
    </row>
    <row r="326" spans="1:22" x14ac:dyDescent="0.2">
      <c r="A326" s="49" t="s">
        <v>1013</v>
      </c>
      <c r="B326" s="50" t="s">
        <v>1014</v>
      </c>
      <c r="C326" s="50" t="s">
        <v>28</v>
      </c>
      <c r="D326" s="53">
        <v>0</v>
      </c>
      <c r="E326" s="53">
        <v>45886</v>
      </c>
      <c r="F326" s="53">
        <v>0</v>
      </c>
      <c r="G326" s="54">
        <v>45886</v>
      </c>
      <c r="H326" s="55">
        <v>4132353.69</v>
      </c>
      <c r="I326" s="55">
        <v>1742995.9612479818</v>
      </c>
      <c r="J326" s="55">
        <v>0</v>
      </c>
      <c r="K326" s="55">
        <v>0</v>
      </c>
      <c r="L326" s="54">
        <v>2389357.728752018</v>
      </c>
      <c r="M326" s="53">
        <v>1026471.03</v>
      </c>
      <c r="N326" s="53">
        <v>0</v>
      </c>
      <c r="O326" s="53">
        <v>85661220</v>
      </c>
      <c r="P326" s="53">
        <v>415152058</v>
      </c>
      <c r="Q326" s="53">
        <v>786873094</v>
      </c>
      <c r="R326" s="55">
        <v>45194621.654951081</v>
      </c>
      <c r="S326" s="56">
        <v>0.1088628149229868</v>
      </c>
      <c r="T326" s="57">
        <v>5.3883485237346519E-2</v>
      </c>
      <c r="U326" s="57">
        <v>2.3619900494387049E-3</v>
      </c>
      <c r="V326" s="58">
        <v>5.6245475286785224E-2</v>
      </c>
    </row>
    <row r="327" spans="1:22" x14ac:dyDescent="0.2">
      <c r="A327" s="49" t="s">
        <v>1017</v>
      </c>
      <c r="B327" s="50" t="s">
        <v>1018</v>
      </c>
      <c r="C327" s="50" t="s">
        <v>34</v>
      </c>
      <c r="D327" s="53">
        <v>0</v>
      </c>
      <c r="E327" s="53">
        <v>1138983</v>
      </c>
      <c r="F327" s="53">
        <v>0</v>
      </c>
      <c r="G327" s="54">
        <v>1138983</v>
      </c>
      <c r="H327" s="55">
        <v>4761999.22</v>
      </c>
      <c r="I327" s="55">
        <v>197354.89927443152</v>
      </c>
      <c r="J327" s="55">
        <v>0</v>
      </c>
      <c r="K327" s="55">
        <v>0</v>
      </c>
      <c r="L327" s="54">
        <v>4564644.3207255686</v>
      </c>
      <c r="M327" s="53">
        <v>3345076</v>
      </c>
      <c r="N327" s="53">
        <v>0</v>
      </c>
      <c r="O327" s="53">
        <v>19948834</v>
      </c>
      <c r="P327" s="53">
        <v>40865160</v>
      </c>
      <c r="Q327" s="53">
        <v>49808581</v>
      </c>
      <c r="R327" s="55">
        <v>16366904.594680985</v>
      </c>
      <c r="S327" s="56">
        <v>0.40050998441413138</v>
      </c>
      <c r="T327" s="57">
        <v>0.34848540160606589</v>
      </c>
      <c r="U327" s="57">
        <v>5.398469013702626E-2</v>
      </c>
      <c r="V327" s="58">
        <v>0.40247009174309217</v>
      </c>
    </row>
    <row r="328" spans="1:22" x14ac:dyDescent="0.2">
      <c r="A328" s="49" t="s">
        <v>1019</v>
      </c>
      <c r="B328" s="50" t="s">
        <v>1020</v>
      </c>
      <c r="C328" s="50" t="s">
        <v>34</v>
      </c>
      <c r="D328" s="53">
        <v>0</v>
      </c>
      <c r="E328" s="53">
        <v>0</v>
      </c>
      <c r="F328" s="53">
        <v>0</v>
      </c>
      <c r="G328" s="54">
        <v>0</v>
      </c>
      <c r="H328" s="55">
        <v>4660136.6800000006</v>
      </c>
      <c r="I328" s="55">
        <v>87123.423693949822</v>
      </c>
      <c r="J328" s="55">
        <v>0</v>
      </c>
      <c r="K328" s="55">
        <v>0</v>
      </c>
      <c r="L328" s="54">
        <v>4573013.2563060503</v>
      </c>
      <c r="M328" s="53">
        <v>2676040.9500000002</v>
      </c>
      <c r="N328" s="53">
        <v>19423</v>
      </c>
      <c r="O328" s="53">
        <v>16280913</v>
      </c>
      <c r="P328" s="53">
        <v>55540650</v>
      </c>
      <c r="Q328" s="53">
        <v>59030625</v>
      </c>
      <c r="R328" s="55">
        <v>15318362.131748563</v>
      </c>
      <c r="S328" s="56">
        <v>0.27580451672331097</v>
      </c>
      <c r="T328" s="57">
        <v>0.29853147594860063</v>
      </c>
      <c r="U328" s="57">
        <v>4.8181664240515731E-2</v>
      </c>
      <c r="V328" s="58">
        <v>0.34671314018911636</v>
      </c>
    </row>
    <row r="329" spans="1:22" x14ac:dyDescent="0.2">
      <c r="A329" s="49" t="s">
        <v>1021</v>
      </c>
      <c r="B329" s="50" t="s">
        <v>1022</v>
      </c>
      <c r="C329" s="50" t="s">
        <v>28</v>
      </c>
      <c r="D329" s="53">
        <v>696351</v>
      </c>
      <c r="E329" s="53">
        <v>0</v>
      </c>
      <c r="F329" s="53">
        <v>69008</v>
      </c>
      <c r="G329" s="54">
        <v>765359</v>
      </c>
      <c r="H329" s="55">
        <v>65439.499999999985</v>
      </c>
      <c r="I329" s="55">
        <v>-53500.328062278539</v>
      </c>
      <c r="J329" s="55">
        <v>0</v>
      </c>
      <c r="K329" s="55">
        <v>-13261.059860776619</v>
      </c>
      <c r="L329" s="54">
        <v>132200.88792305515</v>
      </c>
      <c r="M329" s="53">
        <v>963456</v>
      </c>
      <c r="N329" s="53">
        <v>3284462</v>
      </c>
      <c r="O329" s="53">
        <v>19195639</v>
      </c>
      <c r="P329" s="53">
        <v>13865839</v>
      </c>
      <c r="Q329" s="53">
        <v>62684562</v>
      </c>
      <c r="R329" s="55">
        <v>4246079.5989309298</v>
      </c>
      <c r="S329" s="56">
        <v>0.30622594124531011</v>
      </c>
      <c r="T329" s="57">
        <v>0.21138555389989416</v>
      </c>
      <c r="U329" s="57">
        <v>1.4286694083206937E-2</v>
      </c>
      <c r="V329" s="58">
        <v>0.22567224798310109</v>
      </c>
    </row>
    <row r="330" spans="1:22" x14ac:dyDescent="0.2">
      <c r="A330" s="49" t="s">
        <v>1023</v>
      </c>
      <c r="B330" s="50" t="s">
        <v>1024</v>
      </c>
      <c r="C330" s="50" t="s">
        <v>34</v>
      </c>
      <c r="D330" s="53">
        <v>0</v>
      </c>
      <c r="E330" s="53">
        <v>0</v>
      </c>
      <c r="F330" s="53">
        <v>0</v>
      </c>
      <c r="G330" s="54">
        <v>0</v>
      </c>
      <c r="H330" s="55">
        <v>8794409.3099999987</v>
      </c>
      <c r="I330" s="55">
        <v>510938.28489246574</v>
      </c>
      <c r="J330" s="55">
        <v>0</v>
      </c>
      <c r="K330" s="55">
        <v>0</v>
      </c>
      <c r="L330" s="54">
        <v>8283471.0251075327</v>
      </c>
      <c r="M330" s="53">
        <v>2057864</v>
      </c>
      <c r="N330" s="53">
        <v>31896</v>
      </c>
      <c r="O330" s="53">
        <v>25153393</v>
      </c>
      <c r="P330" s="53">
        <v>90956715</v>
      </c>
      <c r="Q330" s="53">
        <v>95660715</v>
      </c>
      <c r="R330" s="55">
        <v>23916505.311339092</v>
      </c>
      <c r="S330" s="56">
        <v>0.26294381136498929</v>
      </c>
      <c r="T330" s="57">
        <v>0.34634955723151756</v>
      </c>
      <c r="U330" s="57">
        <v>2.2624651736817891E-2</v>
      </c>
      <c r="V330" s="58">
        <v>0.36897420896833544</v>
      </c>
    </row>
    <row r="331" spans="1:22" x14ac:dyDescent="0.2">
      <c r="A331" s="49" t="s">
        <v>1025</v>
      </c>
      <c r="B331" s="50" t="s">
        <v>1026</v>
      </c>
      <c r="C331" s="50" t="s">
        <v>34</v>
      </c>
      <c r="D331" s="53">
        <v>0</v>
      </c>
      <c r="E331" s="53">
        <v>0</v>
      </c>
      <c r="F331" s="53">
        <v>0</v>
      </c>
      <c r="G331" s="54">
        <v>0</v>
      </c>
      <c r="H331" s="55">
        <v>12871271.410000002</v>
      </c>
      <c r="I331" s="55">
        <v>-269317.84089478396</v>
      </c>
      <c r="J331" s="55">
        <v>0</v>
      </c>
      <c r="K331" s="55">
        <v>0</v>
      </c>
      <c r="L331" s="54">
        <v>13140589.250894787</v>
      </c>
      <c r="M331" s="53">
        <v>5842938</v>
      </c>
      <c r="N331" s="53">
        <v>6885</v>
      </c>
      <c r="O331" s="53">
        <v>29937476</v>
      </c>
      <c r="P331" s="53">
        <v>115165850</v>
      </c>
      <c r="Q331" s="53">
        <v>124786755</v>
      </c>
      <c r="R331" s="55">
        <v>27629333.500936057</v>
      </c>
      <c r="S331" s="56">
        <v>0.23990908329974603</v>
      </c>
      <c r="T331" s="57">
        <v>0.47560283169514733</v>
      </c>
      <c r="U331" s="57">
        <v>5.0734987845789357E-2</v>
      </c>
      <c r="V331" s="58">
        <v>0.52633781954093672</v>
      </c>
    </row>
    <row r="332" spans="1:22" x14ac:dyDescent="0.2">
      <c r="A332" s="49" t="s">
        <v>1027</v>
      </c>
      <c r="B332" s="50" t="s">
        <v>1028</v>
      </c>
      <c r="C332" s="50" t="s">
        <v>34</v>
      </c>
      <c r="D332" s="53">
        <v>0</v>
      </c>
      <c r="E332" s="53">
        <v>1606402.6600000001</v>
      </c>
      <c r="F332" s="53">
        <v>1354955.4800000002</v>
      </c>
      <c r="G332" s="54">
        <v>2961358.1400000006</v>
      </c>
      <c r="H332" s="55">
        <v>2979768</v>
      </c>
      <c r="I332" s="55">
        <v>-1012468.1222402469</v>
      </c>
      <c r="J332" s="55">
        <v>0</v>
      </c>
      <c r="K332" s="55">
        <v>0</v>
      </c>
      <c r="L332" s="54">
        <v>3992236.1222402467</v>
      </c>
      <c r="M332" s="53">
        <v>55780296.909999982</v>
      </c>
      <c r="N332" s="53">
        <v>4926208.4200000018</v>
      </c>
      <c r="O332" s="53">
        <v>64523767</v>
      </c>
      <c r="P332" s="53">
        <v>434469783</v>
      </c>
      <c r="Q332" s="53">
        <v>660674669</v>
      </c>
      <c r="R332" s="55">
        <v>42431817.598311104</v>
      </c>
      <c r="S332" s="56">
        <v>9.7663449239946576E-2</v>
      </c>
      <c r="T332" s="57">
        <v>0.16387688899089298</v>
      </c>
      <c r="U332" s="57">
        <v>0.12157102941725174</v>
      </c>
      <c r="V332" s="58">
        <v>0.28544791840814471</v>
      </c>
    </row>
    <row r="333" spans="1:22" x14ac:dyDescent="0.2">
      <c r="A333" s="49" t="s">
        <v>1029</v>
      </c>
      <c r="B333" s="50" t="s">
        <v>1030</v>
      </c>
      <c r="C333" s="50" t="s">
        <v>28</v>
      </c>
      <c r="D333" s="53">
        <v>0</v>
      </c>
      <c r="E333" s="53">
        <v>0</v>
      </c>
      <c r="F333" s="53">
        <v>0</v>
      </c>
      <c r="G333" s="54">
        <v>0</v>
      </c>
      <c r="H333" s="55">
        <v>44055.99</v>
      </c>
      <c r="I333" s="55">
        <v>24813.943912978062</v>
      </c>
      <c r="J333" s="55">
        <v>0</v>
      </c>
      <c r="K333" s="55">
        <v>10173.623508942426</v>
      </c>
      <c r="L333" s="54">
        <v>9068.4225780795095</v>
      </c>
      <c r="M333" s="53">
        <v>0</v>
      </c>
      <c r="N333" s="53">
        <v>0</v>
      </c>
      <c r="O333" s="53">
        <v>8189971</v>
      </c>
      <c r="P333" s="53">
        <v>1320851</v>
      </c>
      <c r="Q333" s="53">
        <v>12632207</v>
      </c>
      <c r="R333" s="55">
        <v>856361.15568095108</v>
      </c>
      <c r="S333" s="56">
        <v>0.64834046813830715</v>
      </c>
      <c r="T333" s="57">
        <v>1.0589483791880528E-2</v>
      </c>
      <c r="U333" s="57">
        <v>0</v>
      </c>
      <c r="V333" s="58">
        <v>1.0589483791880528E-2</v>
      </c>
    </row>
    <row r="334" spans="1:22" x14ac:dyDescent="0.2">
      <c r="A334" s="49" t="s">
        <v>1033</v>
      </c>
      <c r="B334" s="50" t="s">
        <v>1034</v>
      </c>
      <c r="C334" s="50" t="s">
        <v>28</v>
      </c>
      <c r="D334" s="53">
        <v>0</v>
      </c>
      <c r="E334" s="53">
        <v>0</v>
      </c>
      <c r="F334" s="53">
        <v>0</v>
      </c>
      <c r="G334" s="54">
        <v>0</v>
      </c>
      <c r="H334" s="55">
        <v>7406335.7199999997</v>
      </c>
      <c r="I334" s="55">
        <v>2029822.1217218314</v>
      </c>
      <c r="J334" s="55">
        <v>0</v>
      </c>
      <c r="K334" s="55">
        <v>0</v>
      </c>
      <c r="L334" s="54">
        <v>5376513.5982781686</v>
      </c>
      <c r="M334" s="53">
        <v>0</v>
      </c>
      <c r="N334" s="53">
        <v>0</v>
      </c>
      <c r="O334" s="53">
        <v>81882739</v>
      </c>
      <c r="P334" s="53">
        <v>434667053</v>
      </c>
      <c r="Q334" s="53">
        <v>841291448</v>
      </c>
      <c r="R334" s="55">
        <v>42306062.82437589</v>
      </c>
      <c r="S334" s="56">
        <v>9.7329812628738369E-2</v>
      </c>
      <c r="T334" s="57">
        <v>0.12708612523452151</v>
      </c>
      <c r="U334" s="57">
        <v>0</v>
      </c>
      <c r="V334" s="58">
        <v>0.12708612523452151</v>
      </c>
    </row>
    <row r="335" spans="1:22" x14ac:dyDescent="0.2">
      <c r="A335" s="49" t="s">
        <v>1035</v>
      </c>
      <c r="B335" s="50" t="s">
        <v>1036</v>
      </c>
      <c r="C335" s="50" t="s">
        <v>34</v>
      </c>
      <c r="D335" s="53">
        <v>0</v>
      </c>
      <c r="E335" s="53">
        <v>0</v>
      </c>
      <c r="F335" s="53">
        <v>19551</v>
      </c>
      <c r="G335" s="54">
        <v>19551</v>
      </c>
      <c r="H335" s="55">
        <v>3464998.53</v>
      </c>
      <c r="I335" s="55">
        <v>-789208.16043376038</v>
      </c>
      <c r="J335" s="55">
        <v>0</v>
      </c>
      <c r="K335" s="55">
        <v>380561.18507672375</v>
      </c>
      <c r="L335" s="54">
        <v>3873645.5053570364</v>
      </c>
      <c r="M335" s="53">
        <v>5883359</v>
      </c>
      <c r="N335" s="53">
        <v>18380234</v>
      </c>
      <c r="O335" s="53">
        <v>81040288</v>
      </c>
      <c r="P335" s="53">
        <v>86502859</v>
      </c>
      <c r="Q335" s="53">
        <v>481124127</v>
      </c>
      <c r="R335" s="55">
        <v>14570494.832372837</v>
      </c>
      <c r="S335" s="56">
        <v>0.16843945969893129</v>
      </c>
      <c r="T335" s="57">
        <v>0.26719727436484197</v>
      </c>
      <c r="U335" s="57">
        <v>6.7787447348994556E-2</v>
      </c>
      <c r="V335" s="58">
        <v>0.33498472171383653</v>
      </c>
    </row>
    <row r="336" spans="1:22" x14ac:dyDescent="0.2">
      <c r="A336" s="49" t="s">
        <v>1038</v>
      </c>
      <c r="B336" s="50" t="s">
        <v>1039</v>
      </c>
      <c r="C336" s="50" t="s">
        <v>28</v>
      </c>
      <c r="D336" s="53">
        <v>0</v>
      </c>
      <c r="E336" s="53">
        <v>0</v>
      </c>
      <c r="F336" s="53">
        <v>0</v>
      </c>
      <c r="G336" s="54">
        <v>0</v>
      </c>
      <c r="H336" s="55">
        <v>17555454.84</v>
      </c>
      <c r="I336" s="55">
        <v>8571293.4314654656</v>
      </c>
      <c r="J336" s="55">
        <v>0</v>
      </c>
      <c r="K336" s="55">
        <v>0</v>
      </c>
      <c r="L336" s="54">
        <v>8984161.4085345343</v>
      </c>
      <c r="M336" s="53">
        <v>31032722</v>
      </c>
      <c r="N336" s="53">
        <v>30098927.309999999</v>
      </c>
      <c r="O336" s="53">
        <v>90766799</v>
      </c>
      <c r="P336" s="53">
        <v>434201872</v>
      </c>
      <c r="Q336" s="53">
        <v>707041400</v>
      </c>
      <c r="R336" s="55">
        <v>55740885.952714689</v>
      </c>
      <c r="S336" s="56">
        <v>0.12837550813856161</v>
      </c>
      <c r="T336" s="57">
        <v>0.16117722664393694</v>
      </c>
      <c r="U336" s="57">
        <v>7.147072364533702E-2</v>
      </c>
      <c r="V336" s="58">
        <v>0.23264795028927396</v>
      </c>
    </row>
    <row r="337" spans="1:22" x14ac:dyDescent="0.2">
      <c r="A337" s="49" t="s">
        <v>1041</v>
      </c>
      <c r="B337" s="50" t="s">
        <v>1042</v>
      </c>
      <c r="C337" s="50" t="s">
        <v>34</v>
      </c>
      <c r="D337" s="53">
        <v>0</v>
      </c>
      <c r="E337" s="53">
        <v>0</v>
      </c>
      <c r="F337" s="53">
        <v>0</v>
      </c>
      <c r="G337" s="54">
        <v>0</v>
      </c>
      <c r="H337" s="55">
        <v>25398296.02</v>
      </c>
      <c r="I337" s="55">
        <v>6583932.3113824949</v>
      </c>
      <c r="J337" s="55">
        <v>0</v>
      </c>
      <c r="K337" s="55">
        <v>0</v>
      </c>
      <c r="L337" s="54">
        <v>18814363.708617505</v>
      </c>
      <c r="M337" s="53">
        <v>2148260.36</v>
      </c>
      <c r="N337" s="53">
        <v>4776465.9800000004</v>
      </c>
      <c r="O337" s="53">
        <v>165572789</v>
      </c>
      <c r="P337" s="53">
        <v>190287843</v>
      </c>
      <c r="Q337" s="53">
        <v>595126774</v>
      </c>
      <c r="R337" s="55">
        <v>52940802.287453674</v>
      </c>
      <c r="S337" s="56">
        <v>0.27821431707255029</v>
      </c>
      <c r="T337" s="57">
        <v>0.35538493743371702</v>
      </c>
      <c r="U337" s="57">
        <v>1.1289530251283576E-2</v>
      </c>
      <c r="V337" s="58">
        <v>0.36667446768500062</v>
      </c>
    </row>
    <row r="338" spans="1:22" x14ac:dyDescent="0.2">
      <c r="A338" s="49" t="s">
        <v>1043</v>
      </c>
      <c r="B338" s="50" t="s">
        <v>1044</v>
      </c>
      <c r="C338" s="50" t="s">
        <v>34</v>
      </c>
      <c r="D338" s="53">
        <v>0</v>
      </c>
      <c r="E338" s="53">
        <v>1871134</v>
      </c>
      <c r="F338" s="53">
        <v>0</v>
      </c>
      <c r="G338" s="54">
        <v>1871134</v>
      </c>
      <c r="H338" s="55">
        <v>10074901.920000002</v>
      </c>
      <c r="I338" s="55">
        <v>180951.77777784457</v>
      </c>
      <c r="J338" s="55">
        <v>0</v>
      </c>
      <c r="K338" s="55">
        <v>0</v>
      </c>
      <c r="L338" s="54">
        <v>9893950.1422221567</v>
      </c>
      <c r="M338" s="53">
        <v>0</v>
      </c>
      <c r="N338" s="53">
        <v>0</v>
      </c>
      <c r="O338" s="53">
        <v>28382721</v>
      </c>
      <c r="P338" s="53">
        <v>81320100</v>
      </c>
      <c r="Q338" s="53">
        <v>88827950</v>
      </c>
      <c r="R338" s="55">
        <v>25983777.741038717</v>
      </c>
      <c r="S338" s="56">
        <v>0.31952466537840851</v>
      </c>
      <c r="T338" s="57">
        <v>0.45278574422380508</v>
      </c>
      <c r="U338" s="57">
        <v>0</v>
      </c>
      <c r="V338" s="58">
        <v>0.45278574422380508</v>
      </c>
    </row>
    <row r="339" spans="1:22" x14ac:dyDescent="0.2">
      <c r="A339" s="49" t="s">
        <v>1046</v>
      </c>
      <c r="B339" s="50" t="s">
        <v>1047</v>
      </c>
      <c r="C339" s="50" t="s">
        <v>28</v>
      </c>
      <c r="D339" s="53">
        <v>0</v>
      </c>
      <c r="E339" s="53">
        <v>0</v>
      </c>
      <c r="F339" s="53">
        <v>0</v>
      </c>
      <c r="G339" s="54">
        <v>0</v>
      </c>
      <c r="H339" s="55">
        <v>-13093.890000000001</v>
      </c>
      <c r="I339" s="55">
        <v>-66746.75122330054</v>
      </c>
      <c r="J339" s="55">
        <v>0</v>
      </c>
      <c r="K339" s="55">
        <v>10612.264297969938</v>
      </c>
      <c r="L339" s="54">
        <v>43040.596925330603</v>
      </c>
      <c r="M339" s="53">
        <v>0</v>
      </c>
      <c r="N339" s="53">
        <v>0</v>
      </c>
      <c r="O339" s="53">
        <v>5473876</v>
      </c>
      <c r="P339" s="53">
        <v>882732</v>
      </c>
      <c r="Q339" s="53">
        <v>5745539</v>
      </c>
      <c r="R339" s="55">
        <v>840994.29300401581</v>
      </c>
      <c r="S339" s="56">
        <v>0.95271757793307121</v>
      </c>
      <c r="T339" s="57">
        <v>5.1178227109711288E-2</v>
      </c>
      <c r="U339" s="57">
        <v>0</v>
      </c>
      <c r="V339" s="58">
        <v>5.1178227109711288E-2</v>
      </c>
    </row>
    <row r="340" spans="1:22" x14ac:dyDescent="0.2">
      <c r="A340" s="49" t="s">
        <v>1049</v>
      </c>
      <c r="B340" s="50" t="s">
        <v>1050</v>
      </c>
      <c r="C340" s="50" t="s">
        <v>28</v>
      </c>
      <c r="D340" s="53">
        <v>0</v>
      </c>
      <c r="E340" s="53">
        <v>260730</v>
      </c>
      <c r="F340" s="53">
        <v>16355.35</v>
      </c>
      <c r="G340" s="54">
        <v>277085.34999999998</v>
      </c>
      <c r="H340" s="55">
        <v>6364056.2800000003</v>
      </c>
      <c r="I340" s="55">
        <v>-243230.21734643573</v>
      </c>
      <c r="J340" s="55">
        <v>0</v>
      </c>
      <c r="K340" s="55">
        <v>827941.02011948335</v>
      </c>
      <c r="L340" s="54">
        <v>5779345.4772269521</v>
      </c>
      <c r="M340" s="53">
        <v>8669661.3199999966</v>
      </c>
      <c r="N340" s="53">
        <v>18619380.129999928</v>
      </c>
      <c r="O340" s="53">
        <v>92937456</v>
      </c>
      <c r="P340" s="53">
        <v>213081290</v>
      </c>
      <c r="Q340" s="53">
        <v>577512509</v>
      </c>
      <c r="R340" s="55">
        <v>34290569.823481068</v>
      </c>
      <c r="S340" s="56">
        <v>0.16092717396014014</v>
      </c>
      <c r="T340" s="57">
        <v>0.17662088610378543</v>
      </c>
      <c r="U340" s="57">
        <v>3.9386733438679655E-2</v>
      </c>
      <c r="V340" s="58">
        <v>0.21600761954246508</v>
      </c>
    </row>
    <row r="341" spans="1:22" x14ac:dyDescent="0.2">
      <c r="A341" s="49" t="s">
        <v>1052</v>
      </c>
      <c r="B341" s="50" t="s">
        <v>1053</v>
      </c>
      <c r="C341" s="50" t="s">
        <v>28</v>
      </c>
      <c r="D341" s="53">
        <v>0</v>
      </c>
      <c r="E341" s="53">
        <v>0</v>
      </c>
      <c r="F341" s="53">
        <v>0</v>
      </c>
      <c r="G341" s="54">
        <v>0</v>
      </c>
      <c r="H341" s="55">
        <v>10004285.58</v>
      </c>
      <c r="I341" s="55">
        <v>3305573.8412438133</v>
      </c>
      <c r="J341" s="55">
        <v>0</v>
      </c>
      <c r="K341" s="55">
        <v>0</v>
      </c>
      <c r="L341" s="54">
        <v>6698711.7387561873</v>
      </c>
      <c r="M341" s="53">
        <v>0</v>
      </c>
      <c r="N341" s="53">
        <v>0</v>
      </c>
      <c r="O341" s="53">
        <v>120986647</v>
      </c>
      <c r="P341" s="53">
        <v>742667477</v>
      </c>
      <c r="Q341" s="53">
        <v>1287253886</v>
      </c>
      <c r="R341" s="55">
        <v>69801962.810450286</v>
      </c>
      <c r="S341" s="56">
        <v>9.3988177713685297E-2</v>
      </c>
      <c r="T341" s="57">
        <v>9.5967383566946063E-2</v>
      </c>
      <c r="U341" s="57">
        <v>0</v>
      </c>
      <c r="V341" s="58">
        <v>9.5967383566946063E-2</v>
      </c>
    </row>
    <row r="342" spans="1:22" x14ac:dyDescent="0.2">
      <c r="A342" s="49" t="s">
        <v>1055</v>
      </c>
      <c r="B342" s="50" t="s">
        <v>1056</v>
      </c>
      <c r="C342" s="50" t="s">
        <v>34</v>
      </c>
      <c r="D342" s="53">
        <v>0</v>
      </c>
      <c r="E342" s="53">
        <v>2862825</v>
      </c>
      <c r="F342" s="53">
        <v>0</v>
      </c>
      <c r="G342" s="54">
        <v>2862825</v>
      </c>
      <c r="H342" s="55">
        <v>4844184.879999999</v>
      </c>
      <c r="I342" s="55">
        <v>202484.77150518796</v>
      </c>
      <c r="J342" s="55">
        <v>0</v>
      </c>
      <c r="K342" s="55">
        <v>0</v>
      </c>
      <c r="L342" s="54">
        <v>4641700.1084948108</v>
      </c>
      <c r="M342" s="53">
        <v>0</v>
      </c>
      <c r="N342" s="53">
        <v>0</v>
      </c>
      <c r="O342" s="53">
        <v>12332944</v>
      </c>
      <c r="P342" s="53">
        <v>31087215</v>
      </c>
      <c r="Q342" s="53">
        <v>34158315</v>
      </c>
      <c r="R342" s="55">
        <v>11224115.75954376</v>
      </c>
      <c r="S342" s="56">
        <v>0.36105246994765405</v>
      </c>
      <c r="T342" s="57">
        <v>0.66860724437145824</v>
      </c>
      <c r="U342" s="57">
        <v>0</v>
      </c>
      <c r="V342" s="58">
        <v>0.66860724437145824</v>
      </c>
    </row>
    <row r="343" spans="1:22" x14ac:dyDescent="0.2">
      <c r="A343" s="49" t="s">
        <v>1058</v>
      </c>
      <c r="B343" s="50" t="s">
        <v>1059</v>
      </c>
      <c r="C343" s="50" t="s">
        <v>34</v>
      </c>
      <c r="D343" s="53">
        <v>527723.88050942402</v>
      </c>
      <c r="E343" s="53">
        <v>47680.738004666222</v>
      </c>
      <c r="F343" s="53">
        <v>44584.52</v>
      </c>
      <c r="G343" s="54">
        <v>619989.13851409021</v>
      </c>
      <c r="H343" s="55">
        <v>375316.68</v>
      </c>
      <c r="I343" s="55">
        <v>186875.29988594708</v>
      </c>
      <c r="J343" s="55">
        <v>0</v>
      </c>
      <c r="K343" s="55">
        <v>63646.37801895132</v>
      </c>
      <c r="L343" s="54">
        <v>124795.00209510159</v>
      </c>
      <c r="M343" s="53">
        <v>81270.55</v>
      </c>
      <c r="N343" s="53">
        <v>701320.36999999965</v>
      </c>
      <c r="O343" s="53">
        <v>9725547</v>
      </c>
      <c r="P343" s="53">
        <v>12252672</v>
      </c>
      <c r="Q343" s="53">
        <v>53613377</v>
      </c>
      <c r="R343" s="55">
        <v>2222653.0780104375</v>
      </c>
      <c r="S343" s="56">
        <v>0.18140149985329221</v>
      </c>
      <c r="T343" s="57">
        <v>0.33508789472258538</v>
      </c>
      <c r="U343" s="57">
        <v>0</v>
      </c>
      <c r="V343" s="58">
        <v>0.33508789472258538</v>
      </c>
    </row>
    <row r="344" spans="1:22" x14ac:dyDescent="0.2">
      <c r="A344" s="49" t="s">
        <v>1061</v>
      </c>
      <c r="B344" s="50" t="s">
        <v>1062</v>
      </c>
      <c r="C344" s="50" t="s">
        <v>28</v>
      </c>
      <c r="D344" s="53">
        <v>0</v>
      </c>
      <c r="E344" s="53">
        <v>0</v>
      </c>
      <c r="F344" s="53">
        <v>0</v>
      </c>
      <c r="G344" s="54">
        <v>0</v>
      </c>
      <c r="H344" s="55">
        <v>3442407.32</v>
      </c>
      <c r="I344" s="55">
        <v>470851.77524219477</v>
      </c>
      <c r="J344" s="55">
        <v>0</v>
      </c>
      <c r="K344" s="55">
        <v>0</v>
      </c>
      <c r="L344" s="54">
        <v>2971555.5447578048</v>
      </c>
      <c r="M344" s="53">
        <v>0</v>
      </c>
      <c r="N344" s="53">
        <v>0</v>
      </c>
      <c r="O344" s="53">
        <v>400166217</v>
      </c>
      <c r="P344" s="53">
        <v>1274593476</v>
      </c>
      <c r="Q344" s="53">
        <v>2698158180</v>
      </c>
      <c r="R344" s="55">
        <v>189036081.45901969</v>
      </c>
      <c r="S344" s="56">
        <v>0.14831088109148591</v>
      </c>
      <c r="T344" s="57">
        <v>1.5719515141356732E-2</v>
      </c>
      <c r="U344" s="57">
        <v>0</v>
      </c>
      <c r="V344" s="58">
        <v>1.5719515141356732E-2</v>
      </c>
    </row>
    <row r="345" spans="1:22" x14ac:dyDescent="0.2">
      <c r="A345" s="49" t="s">
        <v>1063</v>
      </c>
      <c r="B345" s="50" t="s">
        <v>1064</v>
      </c>
      <c r="C345" s="50" t="s">
        <v>28</v>
      </c>
      <c r="D345" s="53">
        <v>0</v>
      </c>
      <c r="E345" s="53">
        <v>2058405.7599999995</v>
      </c>
      <c r="F345" s="53">
        <v>2522660.4706933312</v>
      </c>
      <c r="G345" s="54">
        <v>4581066.230693331</v>
      </c>
      <c r="H345" s="55">
        <v>9619053.3100000005</v>
      </c>
      <c r="I345" s="55">
        <v>-316545.89977547817</v>
      </c>
      <c r="J345" s="55">
        <v>0</v>
      </c>
      <c r="K345" s="55">
        <v>0</v>
      </c>
      <c r="L345" s="54">
        <v>9935599.2097754795</v>
      </c>
      <c r="M345" s="53">
        <v>63118013.970000021</v>
      </c>
      <c r="N345" s="53">
        <v>9150006</v>
      </c>
      <c r="O345" s="53">
        <v>176138924</v>
      </c>
      <c r="P345" s="53">
        <v>1087869548</v>
      </c>
      <c r="Q345" s="53">
        <v>1910455645</v>
      </c>
      <c r="R345" s="55">
        <v>100298675.9407787</v>
      </c>
      <c r="S345" s="56">
        <v>9.2197337562369849E-2</v>
      </c>
      <c r="T345" s="57">
        <v>0.14473436767041839</v>
      </c>
      <c r="U345" s="57">
        <v>5.3808793386049159E-2</v>
      </c>
      <c r="V345" s="58">
        <v>0.19854316105646755</v>
      </c>
    </row>
    <row r="346" spans="1:22" x14ac:dyDescent="0.2">
      <c r="A346" s="49" t="s">
        <v>1065</v>
      </c>
      <c r="B346" s="50" t="s">
        <v>1066</v>
      </c>
      <c r="C346" s="50" t="s">
        <v>28</v>
      </c>
      <c r="D346" s="53">
        <v>0</v>
      </c>
      <c r="E346" s="53">
        <v>3483326.1800000006</v>
      </c>
      <c r="F346" s="53">
        <v>2201568.36</v>
      </c>
      <c r="G346" s="54">
        <v>5684894.540000001</v>
      </c>
      <c r="H346" s="55">
        <v>8948168.7199999988</v>
      </c>
      <c r="I346" s="55">
        <v>2515670.9153741612</v>
      </c>
      <c r="J346" s="55">
        <v>0</v>
      </c>
      <c r="K346" s="55">
        <v>0</v>
      </c>
      <c r="L346" s="54">
        <v>6432497.8046258371</v>
      </c>
      <c r="M346" s="53">
        <v>33039451.500000022</v>
      </c>
      <c r="N346" s="53">
        <v>2285198.8299999987</v>
      </c>
      <c r="O346" s="53">
        <v>124505239</v>
      </c>
      <c r="P346" s="53">
        <v>881066917</v>
      </c>
      <c r="Q346" s="53">
        <v>1307767244</v>
      </c>
      <c r="R346" s="55">
        <v>83881476.294323027</v>
      </c>
      <c r="S346" s="56">
        <v>9.5204433029827437E-2</v>
      </c>
      <c r="T346" s="57">
        <v>0.14445850120839998</v>
      </c>
      <c r="U346" s="57">
        <v>3.104708215936795E-2</v>
      </c>
      <c r="V346" s="58">
        <v>0.17550558336776792</v>
      </c>
    </row>
    <row r="347" spans="1:22" x14ac:dyDescent="0.2">
      <c r="A347" s="49" t="s">
        <v>1067</v>
      </c>
      <c r="B347" s="50" t="s">
        <v>1068</v>
      </c>
      <c r="C347" s="50" t="s">
        <v>34</v>
      </c>
      <c r="D347" s="53">
        <v>0</v>
      </c>
      <c r="E347" s="53">
        <v>731310.38</v>
      </c>
      <c r="F347" s="53">
        <v>727647</v>
      </c>
      <c r="G347" s="54">
        <v>1458957.38</v>
      </c>
      <c r="H347" s="55">
        <v>3362169.28</v>
      </c>
      <c r="I347" s="55">
        <v>769234.30880734662</v>
      </c>
      <c r="J347" s="55">
        <v>0</v>
      </c>
      <c r="K347" s="55">
        <v>499624.87748318585</v>
      </c>
      <c r="L347" s="54">
        <v>2093310.0937094674</v>
      </c>
      <c r="M347" s="53">
        <v>6220631</v>
      </c>
      <c r="N347" s="53">
        <v>2714417</v>
      </c>
      <c r="O347" s="53">
        <v>31631276</v>
      </c>
      <c r="P347" s="53">
        <v>119444689</v>
      </c>
      <c r="Q347" s="53">
        <v>319596132</v>
      </c>
      <c r="R347" s="55">
        <v>11821757.356228467</v>
      </c>
      <c r="S347" s="56">
        <v>9.8972649643957522E-2</v>
      </c>
      <c r="T347" s="57">
        <v>0.30048556798011955</v>
      </c>
      <c r="U347" s="57">
        <v>3.986509287156334E-2</v>
      </c>
      <c r="V347" s="58">
        <v>0.34035066085168286</v>
      </c>
    </row>
    <row r="348" spans="1:22" x14ac:dyDescent="0.2">
      <c r="A348" s="49" t="s">
        <v>1070</v>
      </c>
      <c r="B348" s="50" t="s">
        <v>1071</v>
      </c>
      <c r="C348" s="50" t="s">
        <v>28</v>
      </c>
      <c r="D348" s="53">
        <v>0</v>
      </c>
      <c r="E348" s="53">
        <v>0</v>
      </c>
      <c r="F348" s="53">
        <v>0</v>
      </c>
      <c r="G348" s="54">
        <v>0</v>
      </c>
      <c r="H348" s="55">
        <v>7857469.1600000001</v>
      </c>
      <c r="I348" s="55">
        <v>5118343.9255675515</v>
      </c>
      <c r="J348" s="55">
        <v>0</v>
      </c>
      <c r="K348" s="55">
        <v>0</v>
      </c>
      <c r="L348" s="54">
        <v>2739125.2344324486</v>
      </c>
      <c r="M348" s="53">
        <v>0</v>
      </c>
      <c r="N348" s="53">
        <v>0</v>
      </c>
      <c r="O348" s="53">
        <v>89951682</v>
      </c>
      <c r="P348" s="53">
        <v>504932645</v>
      </c>
      <c r="Q348" s="53">
        <v>922982849</v>
      </c>
      <c r="R348" s="55">
        <v>49209517.558932334</v>
      </c>
      <c r="S348" s="56">
        <v>9.7457587751990829E-2</v>
      </c>
      <c r="T348" s="57">
        <v>5.5662509415015646E-2</v>
      </c>
      <c r="U348" s="57">
        <v>0</v>
      </c>
      <c r="V348" s="58">
        <v>5.5662509415015646E-2</v>
      </c>
    </row>
    <row r="349" spans="1:22" x14ac:dyDescent="0.2">
      <c r="A349" s="49" t="s">
        <v>1073</v>
      </c>
      <c r="B349" s="50" t="s">
        <v>1074</v>
      </c>
      <c r="C349" s="50" t="s">
        <v>34</v>
      </c>
      <c r="D349" s="53">
        <v>0</v>
      </c>
      <c r="E349" s="53">
        <v>77122.66</v>
      </c>
      <c r="F349" s="53">
        <v>304408</v>
      </c>
      <c r="G349" s="54">
        <v>381530.66000000003</v>
      </c>
      <c r="H349" s="55">
        <v>1689283.7699999998</v>
      </c>
      <c r="I349" s="55">
        <v>-723201.2962567308</v>
      </c>
      <c r="J349" s="55">
        <v>0</v>
      </c>
      <c r="K349" s="55">
        <v>-186517.59773644331</v>
      </c>
      <c r="L349" s="54">
        <v>2599002.6639931742</v>
      </c>
      <c r="M349" s="53">
        <v>2260495.1000000006</v>
      </c>
      <c r="N349" s="53">
        <v>7879324.7299999949</v>
      </c>
      <c r="O349" s="53">
        <v>28353286</v>
      </c>
      <c r="P349" s="53">
        <v>62205449</v>
      </c>
      <c r="Q349" s="53">
        <v>238374270</v>
      </c>
      <c r="R349" s="55">
        <v>7398990.1940986076</v>
      </c>
      <c r="S349" s="56">
        <v>0.11894440620625707</v>
      </c>
      <c r="T349" s="57">
        <v>0.40282974376293007</v>
      </c>
      <c r="U349" s="57">
        <v>3.0205785348482901E-2</v>
      </c>
      <c r="V349" s="58">
        <v>0.43303552911141296</v>
      </c>
    </row>
    <row r="350" spans="1:22" x14ac:dyDescent="0.2">
      <c r="A350" s="49" t="s">
        <v>1077</v>
      </c>
      <c r="B350" s="50" t="s">
        <v>1078</v>
      </c>
      <c r="C350" s="50" t="s">
        <v>34</v>
      </c>
      <c r="D350" s="53">
        <v>0</v>
      </c>
      <c r="E350" s="53">
        <v>931302</v>
      </c>
      <c r="F350" s="53">
        <v>649057</v>
      </c>
      <c r="G350" s="54">
        <v>1580359</v>
      </c>
      <c r="H350" s="55">
        <v>2268652.46</v>
      </c>
      <c r="I350" s="55">
        <v>-1231980.9088615594</v>
      </c>
      <c r="J350" s="55">
        <v>0</v>
      </c>
      <c r="K350" s="55">
        <v>-504.19956286616798</v>
      </c>
      <c r="L350" s="54">
        <v>3501137.5684244256</v>
      </c>
      <c r="M350" s="53">
        <v>3897477.3099999996</v>
      </c>
      <c r="N350" s="53">
        <v>6836647.6299999906</v>
      </c>
      <c r="O350" s="53">
        <v>29985020</v>
      </c>
      <c r="P350" s="53">
        <v>108600532</v>
      </c>
      <c r="Q350" s="53">
        <v>236956108</v>
      </c>
      <c r="R350" s="55">
        <v>13742583.601308305</v>
      </c>
      <c r="S350" s="56">
        <v>0.12654250718871529</v>
      </c>
      <c r="T350" s="57">
        <v>0.36976282741628463</v>
      </c>
      <c r="U350" s="57">
        <v>2.1336159844962819E-2</v>
      </c>
      <c r="V350" s="58">
        <v>0.39109898726124748</v>
      </c>
    </row>
    <row r="351" spans="1:22" x14ac:dyDescent="0.2">
      <c r="A351" s="49" t="s">
        <v>1080</v>
      </c>
      <c r="B351" s="50" t="s">
        <v>1081</v>
      </c>
      <c r="C351" s="50" t="s">
        <v>28</v>
      </c>
      <c r="D351" s="53">
        <v>0</v>
      </c>
      <c r="E351" s="53">
        <v>413740.27999999997</v>
      </c>
      <c r="F351" s="53">
        <v>486367.05368698295</v>
      </c>
      <c r="G351" s="54">
        <v>900107.33368698298</v>
      </c>
      <c r="H351" s="55">
        <v>9166165.5499999989</v>
      </c>
      <c r="I351" s="55">
        <v>4572573.456449707</v>
      </c>
      <c r="J351" s="55">
        <v>0</v>
      </c>
      <c r="K351" s="55">
        <v>0</v>
      </c>
      <c r="L351" s="54">
        <v>4593592.0935502918</v>
      </c>
      <c r="M351" s="53">
        <v>12012315.059999997</v>
      </c>
      <c r="N351" s="53">
        <v>27408208.540000137</v>
      </c>
      <c r="O351" s="53">
        <v>77913129</v>
      </c>
      <c r="P351" s="53">
        <v>244525915</v>
      </c>
      <c r="Q351" s="53">
        <v>645780948</v>
      </c>
      <c r="R351" s="55">
        <v>29501922.00349341</v>
      </c>
      <c r="S351" s="56">
        <v>0.12064946982610579</v>
      </c>
      <c r="T351" s="57">
        <v>0.1862149668278138</v>
      </c>
      <c r="U351" s="57">
        <v>4.5443885676955807E-2</v>
      </c>
      <c r="V351" s="58">
        <v>0.23165885250476961</v>
      </c>
    </row>
    <row r="352" spans="1:22" x14ac:dyDescent="0.2">
      <c r="A352" s="49" t="s">
        <v>1084</v>
      </c>
      <c r="B352" s="50" t="s">
        <v>1085</v>
      </c>
      <c r="C352" s="50" t="s">
        <v>34</v>
      </c>
      <c r="D352" s="53">
        <v>0</v>
      </c>
      <c r="E352" s="53">
        <v>5207.3100000000004</v>
      </c>
      <c r="F352" s="53">
        <v>51147</v>
      </c>
      <c r="G352" s="54">
        <v>56354.31</v>
      </c>
      <c r="H352" s="55">
        <v>788311.11999999988</v>
      </c>
      <c r="I352" s="55">
        <v>203737.98447206483</v>
      </c>
      <c r="J352" s="55">
        <v>0</v>
      </c>
      <c r="K352" s="55">
        <v>-172904.20931475289</v>
      </c>
      <c r="L352" s="54">
        <v>757477.34484268795</v>
      </c>
      <c r="M352" s="53">
        <v>1181061.6300000001</v>
      </c>
      <c r="N352" s="53">
        <v>3559829.5300000012</v>
      </c>
      <c r="O352" s="53">
        <v>13039475</v>
      </c>
      <c r="P352" s="53">
        <v>29985954</v>
      </c>
      <c r="Q352" s="53">
        <v>102573939</v>
      </c>
      <c r="R352" s="55">
        <v>3811895.1202034852</v>
      </c>
      <c r="S352" s="56">
        <v>0.12712268951668121</v>
      </c>
      <c r="T352" s="57">
        <v>0.21349791355205083</v>
      </c>
      <c r="U352" s="57">
        <v>3.7507805154373276E-2</v>
      </c>
      <c r="V352" s="58">
        <v>0.25100571870642413</v>
      </c>
    </row>
    <row r="353" spans="1:22" x14ac:dyDescent="0.2">
      <c r="A353" s="49" t="s">
        <v>1088</v>
      </c>
      <c r="B353" s="50" t="s">
        <v>1089</v>
      </c>
      <c r="C353" s="50" t="s">
        <v>28</v>
      </c>
      <c r="D353" s="53">
        <v>0</v>
      </c>
      <c r="E353" s="53">
        <v>0</v>
      </c>
      <c r="F353" s="53">
        <v>0</v>
      </c>
      <c r="G353" s="54">
        <v>0</v>
      </c>
      <c r="H353" s="55">
        <v>1849617.3699999999</v>
      </c>
      <c r="I353" s="55">
        <v>868775.16039754555</v>
      </c>
      <c r="J353" s="55">
        <v>0</v>
      </c>
      <c r="K353" s="55">
        <v>0</v>
      </c>
      <c r="L353" s="54">
        <v>980842.20960245433</v>
      </c>
      <c r="M353" s="53">
        <v>0</v>
      </c>
      <c r="N353" s="53">
        <v>0</v>
      </c>
      <c r="O353" s="53">
        <v>75360044</v>
      </c>
      <c r="P353" s="53">
        <v>173063172</v>
      </c>
      <c r="Q353" s="53">
        <v>286907966</v>
      </c>
      <c r="R353" s="55">
        <v>45457253.901063062</v>
      </c>
      <c r="S353" s="56">
        <v>0.26266278016135669</v>
      </c>
      <c r="T353" s="57">
        <v>2.1577242913468568E-2</v>
      </c>
      <c r="U353" s="57">
        <v>0</v>
      </c>
      <c r="V353" s="58">
        <v>2.1577242913468568E-2</v>
      </c>
    </row>
    <row r="354" spans="1:22" x14ac:dyDescent="0.2">
      <c r="A354" s="49" t="s">
        <v>1090</v>
      </c>
      <c r="B354" s="50" t="s">
        <v>1091</v>
      </c>
      <c r="C354" s="50" t="s">
        <v>28</v>
      </c>
      <c r="D354" s="53">
        <v>0</v>
      </c>
      <c r="E354" s="53">
        <v>3939080.6199999982</v>
      </c>
      <c r="F354" s="53">
        <v>9505926.5600000061</v>
      </c>
      <c r="G354" s="54">
        <v>13445007.180000003</v>
      </c>
      <c r="H354" s="55">
        <v>35708251.960000001</v>
      </c>
      <c r="I354" s="55">
        <v>14526363.292568041</v>
      </c>
      <c r="J354" s="55">
        <v>0</v>
      </c>
      <c r="K354" s="55">
        <v>0</v>
      </c>
      <c r="L354" s="54">
        <v>21181888.667431958</v>
      </c>
      <c r="M354" s="53">
        <v>88816757.720000088</v>
      </c>
      <c r="N354" s="53">
        <v>35809448.350000016</v>
      </c>
      <c r="O354" s="53">
        <v>402610995</v>
      </c>
      <c r="P354" s="53">
        <v>2278396087</v>
      </c>
      <c r="Q354" s="53">
        <v>3627611445</v>
      </c>
      <c r="R354" s="55">
        <v>252868128.10548308</v>
      </c>
      <c r="S354" s="56">
        <v>0.11098514852105391</v>
      </c>
      <c r="T354" s="57">
        <v>0.13693657681124394</v>
      </c>
      <c r="U354" s="57">
        <v>3.3081056875954896E-2</v>
      </c>
      <c r="V354" s="58">
        <v>0.17001763368719883</v>
      </c>
    </row>
    <row r="355" spans="1:22" x14ac:dyDescent="0.2">
      <c r="A355" s="49" t="s">
        <v>1093</v>
      </c>
      <c r="B355" s="50" t="s">
        <v>1094</v>
      </c>
      <c r="C355" s="50" t="s">
        <v>28</v>
      </c>
      <c r="D355" s="53">
        <v>0</v>
      </c>
      <c r="E355" s="53">
        <v>0</v>
      </c>
      <c r="F355" s="53">
        <v>0</v>
      </c>
      <c r="G355" s="54">
        <v>0</v>
      </c>
      <c r="H355" s="55">
        <v>206139.52000000002</v>
      </c>
      <c r="I355" s="55">
        <v>-16851.070459827355</v>
      </c>
      <c r="J355" s="55">
        <v>0</v>
      </c>
      <c r="K355" s="55">
        <v>0</v>
      </c>
      <c r="L355" s="54">
        <v>222990.59045982736</v>
      </c>
      <c r="M355" s="53">
        <v>0</v>
      </c>
      <c r="N355" s="53">
        <v>0</v>
      </c>
      <c r="O355" s="53">
        <v>20489709</v>
      </c>
      <c r="P355" s="53">
        <v>47641951</v>
      </c>
      <c r="Q355" s="53">
        <v>47641951</v>
      </c>
      <c r="R355" s="55">
        <v>20489709</v>
      </c>
      <c r="S355" s="56">
        <v>0.43007703441867862</v>
      </c>
      <c r="T355" s="57">
        <v>1.0883053071169891E-2</v>
      </c>
      <c r="U355" s="57">
        <v>0</v>
      </c>
      <c r="V355" s="58">
        <v>1.0883053071169891E-2</v>
      </c>
    </row>
    <row r="356" spans="1:22" x14ac:dyDescent="0.2">
      <c r="A356" s="49" t="s">
        <v>1096</v>
      </c>
      <c r="B356" s="50" t="s">
        <v>1097</v>
      </c>
      <c r="C356" s="50" t="s">
        <v>28</v>
      </c>
      <c r="D356" s="53">
        <v>0</v>
      </c>
      <c r="E356" s="53">
        <v>6377.3099999999995</v>
      </c>
      <c r="F356" s="53">
        <v>152098.60202702705</v>
      </c>
      <c r="G356" s="54">
        <v>158475.91202702705</v>
      </c>
      <c r="H356" s="55">
        <v>539657.09000000008</v>
      </c>
      <c r="I356" s="55">
        <v>-189760.13984150067</v>
      </c>
      <c r="J356" s="55">
        <v>0</v>
      </c>
      <c r="K356" s="55">
        <v>-37857.84924701698</v>
      </c>
      <c r="L356" s="54">
        <v>767275.0790885177</v>
      </c>
      <c r="M356" s="53">
        <v>1816883.8100000003</v>
      </c>
      <c r="N356" s="53">
        <v>6479717.8499999959</v>
      </c>
      <c r="O356" s="53">
        <v>23779761</v>
      </c>
      <c r="P356" s="53">
        <v>27459835</v>
      </c>
      <c r="Q356" s="53">
        <v>120700292</v>
      </c>
      <c r="R356" s="55">
        <v>5409997.7935383543</v>
      </c>
      <c r="S356" s="56">
        <v>0.19701494176998349</v>
      </c>
      <c r="T356" s="57">
        <v>0.17111855243661137</v>
      </c>
      <c r="U356" s="57">
        <v>6.0393949853412204E-2</v>
      </c>
      <c r="V356" s="58">
        <v>0.23151250229002357</v>
      </c>
    </row>
    <row r="357" spans="1:22" x14ac:dyDescent="0.2">
      <c r="A357" s="49" t="s">
        <v>1100</v>
      </c>
      <c r="B357" s="50" t="s">
        <v>1101</v>
      </c>
      <c r="C357" s="50" t="s">
        <v>28</v>
      </c>
      <c r="D357" s="53">
        <v>0</v>
      </c>
      <c r="E357" s="53">
        <v>56794.46</v>
      </c>
      <c r="F357" s="53">
        <v>89294</v>
      </c>
      <c r="G357" s="54">
        <v>146088.46</v>
      </c>
      <c r="H357" s="55">
        <v>662491.25</v>
      </c>
      <c r="I357" s="55">
        <v>-44520.574778630958</v>
      </c>
      <c r="J357" s="55">
        <v>0</v>
      </c>
      <c r="K357" s="55">
        <v>107865.12476183745</v>
      </c>
      <c r="L357" s="54">
        <v>599146.70001679356</v>
      </c>
      <c r="M357" s="53">
        <v>1064126.2000000002</v>
      </c>
      <c r="N357" s="53">
        <v>4730837.259999997</v>
      </c>
      <c r="O357" s="53">
        <v>20147031</v>
      </c>
      <c r="P357" s="53">
        <v>30070427</v>
      </c>
      <c r="Q357" s="53">
        <v>116516418</v>
      </c>
      <c r="R357" s="55">
        <v>5199523.254759144</v>
      </c>
      <c r="S357" s="56">
        <v>0.17291152050348815</v>
      </c>
      <c r="T357" s="57">
        <v>0.14332759437794165</v>
      </c>
      <c r="U357" s="57">
        <v>3.0529587757433582E-2</v>
      </c>
      <c r="V357" s="58">
        <v>0.17385718213537524</v>
      </c>
    </row>
    <row r="358" spans="1:22" x14ac:dyDescent="0.2">
      <c r="A358" s="49" t="s">
        <v>1103</v>
      </c>
      <c r="B358" s="50" t="s">
        <v>1104</v>
      </c>
      <c r="C358" s="50" t="s">
        <v>28</v>
      </c>
      <c r="D358" s="53">
        <v>0</v>
      </c>
      <c r="E358" s="53">
        <v>30360.05</v>
      </c>
      <c r="F358" s="53">
        <v>285877</v>
      </c>
      <c r="G358" s="54">
        <v>316237.05</v>
      </c>
      <c r="H358" s="55">
        <v>74096.14</v>
      </c>
      <c r="I358" s="55">
        <v>-18830.750217391302</v>
      </c>
      <c r="J358" s="55">
        <v>0</v>
      </c>
      <c r="K358" s="55">
        <v>0</v>
      </c>
      <c r="L358" s="54">
        <v>92926.890217391308</v>
      </c>
      <c r="M358" s="53">
        <v>5535661.9800000004</v>
      </c>
      <c r="N358" s="53">
        <v>299.73</v>
      </c>
      <c r="O358" s="53">
        <v>11407749</v>
      </c>
      <c r="P358" s="53">
        <v>143275355</v>
      </c>
      <c r="Q358" s="53">
        <v>143275355</v>
      </c>
      <c r="R358" s="55">
        <v>11407749</v>
      </c>
      <c r="S358" s="56">
        <v>7.962115326812487E-2</v>
      </c>
      <c r="T358" s="57">
        <v>3.5867193450468737E-2</v>
      </c>
      <c r="U358" s="57">
        <v>3.6429328198139869E-2</v>
      </c>
      <c r="V358" s="58">
        <v>7.2296521648608614E-2</v>
      </c>
    </row>
    <row r="359" spans="1:22" x14ac:dyDescent="0.2">
      <c r="A359" s="49" t="s">
        <v>1106</v>
      </c>
      <c r="B359" s="50" t="s">
        <v>1107</v>
      </c>
      <c r="C359" s="50" t="s">
        <v>28</v>
      </c>
      <c r="D359" s="53">
        <v>0</v>
      </c>
      <c r="E359" s="53">
        <v>203203.84</v>
      </c>
      <c r="F359" s="53">
        <v>661245</v>
      </c>
      <c r="G359" s="54">
        <v>864448.84</v>
      </c>
      <c r="H359" s="55">
        <v>86851.57</v>
      </c>
      <c r="I359" s="55">
        <v>86851.5690118247</v>
      </c>
      <c r="J359" s="55">
        <v>0</v>
      </c>
      <c r="K359" s="55">
        <v>0</v>
      </c>
      <c r="L359" s="54">
        <v>9.8817530670203269E-4</v>
      </c>
      <c r="M359" s="53">
        <v>1294573.02</v>
      </c>
      <c r="N359" s="53">
        <v>19441.350000000002</v>
      </c>
      <c r="O359" s="53">
        <v>24139828</v>
      </c>
      <c r="P359" s="53">
        <v>97806074</v>
      </c>
      <c r="Q359" s="53">
        <v>149201447</v>
      </c>
      <c r="R359" s="55">
        <v>15824389.449220771</v>
      </c>
      <c r="S359" s="56">
        <v>0.1617935246968483</v>
      </c>
      <c r="T359" s="57">
        <v>5.4627626788516799E-2</v>
      </c>
      <c r="U359" s="57">
        <v>4.3977246239328659E-3</v>
      </c>
      <c r="V359" s="58">
        <v>5.9025351412449661E-2</v>
      </c>
    </row>
    <row r="360" spans="1:22" x14ac:dyDescent="0.2">
      <c r="A360" s="49" t="s">
        <v>1109</v>
      </c>
      <c r="B360" s="50" t="s">
        <v>1110</v>
      </c>
      <c r="C360" s="50" t="s">
        <v>34</v>
      </c>
      <c r="D360" s="53">
        <v>0</v>
      </c>
      <c r="E360" s="53">
        <v>1414325</v>
      </c>
      <c r="F360" s="53">
        <v>0</v>
      </c>
      <c r="G360" s="54">
        <v>1414325</v>
      </c>
      <c r="H360" s="55">
        <v>3888518.43</v>
      </c>
      <c r="I360" s="55">
        <v>239555.74340415938</v>
      </c>
      <c r="J360" s="55">
        <v>0</v>
      </c>
      <c r="K360" s="55">
        <v>0</v>
      </c>
      <c r="L360" s="54">
        <v>3648962.6865958408</v>
      </c>
      <c r="M360" s="53">
        <v>5815235</v>
      </c>
      <c r="N360" s="53">
        <v>0</v>
      </c>
      <c r="O360" s="53">
        <v>20881996</v>
      </c>
      <c r="P360" s="53">
        <v>54134018</v>
      </c>
      <c r="Q360" s="53">
        <v>64731415</v>
      </c>
      <c r="R360" s="55">
        <v>17463334.415599104</v>
      </c>
      <c r="S360" s="56">
        <v>0.32259446205524783</v>
      </c>
      <c r="T360" s="57">
        <v>0.28993819657218867</v>
      </c>
      <c r="U360" s="57">
        <v>8.1296570300767257E-2</v>
      </c>
      <c r="V360" s="58">
        <v>0.37123476687295592</v>
      </c>
    </row>
    <row r="361" spans="1:22" x14ac:dyDescent="0.2">
      <c r="A361" s="49" t="s">
        <v>1111</v>
      </c>
      <c r="B361" s="50" t="s">
        <v>1112</v>
      </c>
      <c r="C361" s="50" t="s">
        <v>28</v>
      </c>
      <c r="D361" s="53">
        <v>0</v>
      </c>
      <c r="E361" s="53">
        <v>947131.70999999985</v>
      </c>
      <c r="F361" s="53">
        <v>37925.050000000003</v>
      </c>
      <c r="G361" s="54">
        <v>985056.75999999989</v>
      </c>
      <c r="H361" s="55">
        <v>16856913.460000001</v>
      </c>
      <c r="I361" s="55">
        <v>3616056.2848025579</v>
      </c>
      <c r="J361" s="55">
        <v>0</v>
      </c>
      <c r="K361" s="55">
        <v>0</v>
      </c>
      <c r="L361" s="54">
        <v>13240857.175197443</v>
      </c>
      <c r="M361" s="53">
        <v>8839606.6500000004</v>
      </c>
      <c r="N361" s="53">
        <v>10952783.559999935</v>
      </c>
      <c r="O361" s="53">
        <v>106853362</v>
      </c>
      <c r="P361" s="53">
        <v>433283102</v>
      </c>
      <c r="Q361" s="53">
        <v>650089999</v>
      </c>
      <c r="R361" s="55">
        <v>71217456.379434198</v>
      </c>
      <c r="S361" s="56">
        <v>0.16436702943341233</v>
      </c>
      <c r="T361" s="57">
        <v>0.19975318774942272</v>
      </c>
      <c r="U361" s="57">
        <v>1.8127985729755047E-2</v>
      </c>
      <c r="V361" s="58">
        <v>0.21788117347917776</v>
      </c>
    </row>
    <row r="362" spans="1:22" x14ac:dyDescent="0.2">
      <c r="A362" s="49" t="s">
        <v>1114</v>
      </c>
      <c r="B362" s="50" t="s">
        <v>1115</v>
      </c>
      <c r="C362" s="50" t="s">
        <v>28</v>
      </c>
      <c r="D362" s="53">
        <v>0</v>
      </c>
      <c r="E362" s="53">
        <v>0</v>
      </c>
      <c r="F362" s="53">
        <v>0</v>
      </c>
      <c r="G362" s="54">
        <v>0</v>
      </c>
      <c r="H362" s="55">
        <v>-261129.48</v>
      </c>
      <c r="I362" s="55">
        <v>-342894.1948618184</v>
      </c>
      <c r="J362" s="55">
        <v>0</v>
      </c>
      <c r="K362" s="55">
        <v>-3.9670520076833782</v>
      </c>
      <c r="L362" s="54">
        <v>81768.681913826062</v>
      </c>
      <c r="M362" s="53">
        <v>0</v>
      </c>
      <c r="N362" s="53">
        <v>0</v>
      </c>
      <c r="O362" s="53">
        <v>17272801</v>
      </c>
      <c r="P362" s="53">
        <v>11083983</v>
      </c>
      <c r="Q362" s="53">
        <v>66037126</v>
      </c>
      <c r="R362" s="55">
        <v>2899148.4675814481</v>
      </c>
      <c r="S362" s="56">
        <v>0.26156197348745919</v>
      </c>
      <c r="T362" s="57">
        <v>2.8204378916144236E-2</v>
      </c>
      <c r="U362" s="57">
        <v>0</v>
      </c>
      <c r="V362" s="58">
        <v>2.8204378916144236E-2</v>
      </c>
    </row>
    <row r="363" spans="1:22" x14ac:dyDescent="0.2">
      <c r="A363" s="49" t="s">
        <v>1118</v>
      </c>
      <c r="B363" s="50" t="s">
        <v>1119</v>
      </c>
      <c r="C363" s="50" t="s">
        <v>28</v>
      </c>
      <c r="D363" s="53">
        <v>0</v>
      </c>
      <c r="E363" s="53">
        <v>0</v>
      </c>
      <c r="F363" s="53">
        <v>0</v>
      </c>
      <c r="G363" s="54">
        <v>0</v>
      </c>
      <c r="H363" s="55">
        <v>445447.85000000003</v>
      </c>
      <c r="I363" s="55">
        <v>170427.56010931707</v>
      </c>
      <c r="J363" s="55">
        <v>0</v>
      </c>
      <c r="K363" s="55">
        <v>0</v>
      </c>
      <c r="L363" s="54">
        <v>275020.28989068297</v>
      </c>
      <c r="M363" s="53">
        <v>0</v>
      </c>
      <c r="N363" s="53">
        <v>0</v>
      </c>
      <c r="O363" s="53">
        <v>32933202</v>
      </c>
      <c r="P363" s="53">
        <v>37718867</v>
      </c>
      <c r="Q363" s="53">
        <v>136148235</v>
      </c>
      <c r="R363" s="55">
        <v>9123901.3573854547</v>
      </c>
      <c r="S363" s="56">
        <v>0.24189224340660748</v>
      </c>
      <c r="T363" s="57">
        <v>3.0142839024455737E-2</v>
      </c>
      <c r="U363" s="57">
        <v>0</v>
      </c>
      <c r="V363" s="58">
        <v>3.0142839024455737E-2</v>
      </c>
    </row>
    <row r="364" spans="1:22" x14ac:dyDescent="0.2">
      <c r="A364" s="49" t="s">
        <v>1121</v>
      </c>
      <c r="B364" s="50" t="s">
        <v>1122</v>
      </c>
      <c r="C364" s="50" t="s">
        <v>28</v>
      </c>
      <c r="D364" s="53">
        <v>0</v>
      </c>
      <c r="E364" s="53">
        <v>209608.53</v>
      </c>
      <c r="F364" s="53">
        <v>230896.37</v>
      </c>
      <c r="G364" s="54">
        <v>440504.9</v>
      </c>
      <c r="H364" s="55">
        <v>1690940.41</v>
      </c>
      <c r="I364" s="55">
        <v>118681.45920519152</v>
      </c>
      <c r="J364" s="55">
        <v>0</v>
      </c>
      <c r="K364" s="55">
        <v>63738.08184256425</v>
      </c>
      <c r="L364" s="54">
        <v>1508520.8689522441</v>
      </c>
      <c r="M364" s="53">
        <v>394465</v>
      </c>
      <c r="N364" s="53">
        <v>1769979</v>
      </c>
      <c r="O364" s="53">
        <v>33360502</v>
      </c>
      <c r="P364" s="53">
        <v>56263655</v>
      </c>
      <c r="Q364" s="53">
        <v>135891300</v>
      </c>
      <c r="R364" s="55">
        <v>13812391.044568785</v>
      </c>
      <c r="S364" s="56">
        <v>0.24549402353204364</v>
      </c>
      <c r="T364" s="57">
        <v>0.14110705110094798</v>
      </c>
      <c r="U364" s="57">
        <v>0</v>
      </c>
      <c r="V364" s="58">
        <v>0.14110705110094798</v>
      </c>
    </row>
    <row r="365" spans="1:22" x14ac:dyDescent="0.2">
      <c r="A365" s="49" t="s">
        <v>1124</v>
      </c>
      <c r="B365" s="50" t="s">
        <v>1125</v>
      </c>
      <c r="C365" s="50" t="s">
        <v>34</v>
      </c>
      <c r="D365" s="53">
        <v>1603681</v>
      </c>
      <c r="E365" s="53">
        <v>0</v>
      </c>
      <c r="F365" s="53">
        <v>33647</v>
      </c>
      <c r="G365" s="54">
        <v>1637328</v>
      </c>
      <c r="H365" s="55">
        <v>542046.70999999985</v>
      </c>
      <c r="I365" s="55">
        <v>-135504.19015671124</v>
      </c>
      <c r="J365" s="55">
        <v>0</v>
      </c>
      <c r="K365" s="55">
        <v>-120728.61294531559</v>
      </c>
      <c r="L365" s="54">
        <v>798279.51310202666</v>
      </c>
      <c r="M365" s="53">
        <v>814003</v>
      </c>
      <c r="N365" s="53">
        <v>2040854</v>
      </c>
      <c r="O365" s="53">
        <v>14715319</v>
      </c>
      <c r="P365" s="53">
        <v>9277233</v>
      </c>
      <c r="Q365" s="53">
        <v>32536956</v>
      </c>
      <c r="R365" s="55">
        <v>4195765.6712670671</v>
      </c>
      <c r="S365" s="56">
        <v>0.45226477240218793</v>
      </c>
      <c r="T365" s="57">
        <v>0.580491787179932</v>
      </c>
      <c r="U365" s="57">
        <v>0</v>
      </c>
      <c r="V365" s="58">
        <v>0.580491787179932</v>
      </c>
    </row>
    <row r="366" spans="1:22" x14ac:dyDescent="0.2">
      <c r="A366" s="49" t="s">
        <v>1128</v>
      </c>
      <c r="B366" s="50" t="s">
        <v>1129</v>
      </c>
      <c r="C366" s="50" t="s">
        <v>28</v>
      </c>
      <c r="D366" s="53">
        <v>0</v>
      </c>
      <c r="E366" s="53">
        <v>0</v>
      </c>
      <c r="F366" s="53">
        <v>0</v>
      </c>
      <c r="G366" s="54">
        <v>0</v>
      </c>
      <c r="H366" s="55">
        <v>7925.9200000000019</v>
      </c>
      <c r="I366" s="55">
        <v>-72583.397182072411</v>
      </c>
      <c r="J366" s="55">
        <v>0</v>
      </c>
      <c r="K366" s="55">
        <v>28587.729039373069</v>
      </c>
      <c r="L366" s="54">
        <v>51921.588142699344</v>
      </c>
      <c r="M366" s="53">
        <v>0</v>
      </c>
      <c r="N366" s="53">
        <v>0</v>
      </c>
      <c r="O366" s="53">
        <v>22343686</v>
      </c>
      <c r="P366" s="53">
        <v>3967914</v>
      </c>
      <c r="Q366" s="53">
        <v>24006064</v>
      </c>
      <c r="R366" s="55">
        <v>3693142.8863558806</v>
      </c>
      <c r="S366" s="56">
        <v>0.93075174672532734</v>
      </c>
      <c r="T366" s="57">
        <v>1.4058916684355995E-2</v>
      </c>
      <c r="U366" s="57">
        <v>0</v>
      </c>
      <c r="V366" s="58">
        <v>1.4058916684355995E-2</v>
      </c>
    </row>
    <row r="367" spans="1:22" x14ac:dyDescent="0.2">
      <c r="A367" s="49" t="s">
        <v>1132</v>
      </c>
      <c r="B367" s="50" t="s">
        <v>1133</v>
      </c>
      <c r="C367" s="50" t="s">
        <v>34</v>
      </c>
      <c r="D367" s="53">
        <v>0</v>
      </c>
      <c r="E367" s="53">
        <v>1246427.8899999999</v>
      </c>
      <c r="F367" s="53">
        <v>845893.30202702701</v>
      </c>
      <c r="G367" s="54">
        <v>2092321.1920270268</v>
      </c>
      <c r="H367" s="55">
        <v>3454104.9099999997</v>
      </c>
      <c r="I367" s="55">
        <v>130779.61382914416</v>
      </c>
      <c r="J367" s="55">
        <v>0</v>
      </c>
      <c r="K367" s="55">
        <v>-275482.68241125136</v>
      </c>
      <c r="L367" s="54">
        <v>3598807.9785821065</v>
      </c>
      <c r="M367" s="53">
        <v>0</v>
      </c>
      <c r="N367" s="53">
        <v>0</v>
      </c>
      <c r="O367" s="53">
        <v>44970254</v>
      </c>
      <c r="P367" s="53">
        <v>89346041</v>
      </c>
      <c r="Q367" s="53">
        <v>204500879</v>
      </c>
      <c r="R367" s="55">
        <v>19647417.543199968</v>
      </c>
      <c r="S367" s="56">
        <v>0.21990249733840997</v>
      </c>
      <c r="T367" s="57">
        <v>0.28966296247818335</v>
      </c>
      <c r="U367" s="57">
        <v>0</v>
      </c>
      <c r="V367" s="58">
        <v>0.28966296247818335</v>
      </c>
    </row>
    <row r="368" spans="1:22" x14ac:dyDescent="0.2">
      <c r="A368" s="49" t="s">
        <v>1134</v>
      </c>
      <c r="B368" s="50" t="s">
        <v>1135</v>
      </c>
      <c r="C368" s="50" t="s">
        <v>34</v>
      </c>
      <c r="D368" s="53">
        <v>0</v>
      </c>
      <c r="E368" s="53">
        <v>0</v>
      </c>
      <c r="F368" s="53">
        <v>0</v>
      </c>
      <c r="G368" s="54">
        <v>0</v>
      </c>
      <c r="H368" s="55">
        <v>5397822.7200000007</v>
      </c>
      <c r="I368" s="55">
        <v>0</v>
      </c>
      <c r="J368" s="55">
        <v>0</v>
      </c>
      <c r="K368" s="55">
        <v>0</v>
      </c>
      <c r="L368" s="54">
        <v>5397822.7200000007</v>
      </c>
      <c r="M368" s="53">
        <v>0</v>
      </c>
      <c r="N368" s="53">
        <v>0</v>
      </c>
      <c r="O368" s="53">
        <v>13685228</v>
      </c>
      <c r="P368" s="53">
        <v>36332150</v>
      </c>
      <c r="Q368" s="53">
        <v>36332150</v>
      </c>
      <c r="R368" s="55">
        <v>13685228</v>
      </c>
      <c r="S368" s="56">
        <v>0.37666991906617142</v>
      </c>
      <c r="T368" s="57">
        <v>0.39442694853165766</v>
      </c>
      <c r="U368" s="57">
        <v>0</v>
      </c>
      <c r="V368" s="58">
        <v>0.39442694853165766</v>
      </c>
    </row>
    <row r="369" spans="1:22" x14ac:dyDescent="0.2">
      <c r="A369" s="49" t="s">
        <v>1136</v>
      </c>
      <c r="B369" s="50" t="s">
        <v>1119</v>
      </c>
      <c r="C369" s="50" t="s">
        <v>28</v>
      </c>
      <c r="D369" s="53">
        <v>0</v>
      </c>
      <c r="E369" s="53">
        <v>0</v>
      </c>
      <c r="F369" s="53">
        <v>0</v>
      </c>
      <c r="G369" s="54">
        <v>0</v>
      </c>
      <c r="H369" s="55">
        <v>107205.27</v>
      </c>
      <c r="I369" s="55">
        <v>-58041.165307043826</v>
      </c>
      <c r="J369" s="55">
        <v>0</v>
      </c>
      <c r="K369" s="55">
        <v>0</v>
      </c>
      <c r="L369" s="54">
        <v>165246.43530704384</v>
      </c>
      <c r="M369" s="53">
        <v>0</v>
      </c>
      <c r="N369" s="53">
        <v>0</v>
      </c>
      <c r="O369" s="53">
        <v>23878117</v>
      </c>
      <c r="P369" s="53">
        <v>12135580</v>
      </c>
      <c r="Q369" s="53">
        <v>56161750</v>
      </c>
      <c r="R369" s="55">
        <v>5159646.8967377264</v>
      </c>
      <c r="S369" s="56">
        <v>0.42516689739903046</v>
      </c>
      <c r="T369" s="57">
        <v>3.2026694580887631E-2</v>
      </c>
      <c r="U369" s="57">
        <v>0</v>
      </c>
      <c r="V369" s="58">
        <v>3.2026694580887631E-2</v>
      </c>
    </row>
    <row r="370" spans="1:22" x14ac:dyDescent="0.2">
      <c r="A370" s="17" t="s">
        <v>1138</v>
      </c>
      <c r="B370" s="50" t="s">
        <v>1139</v>
      </c>
      <c r="C370" s="50" t="s">
        <v>34</v>
      </c>
      <c r="D370" s="53">
        <v>0</v>
      </c>
      <c r="E370" s="53">
        <v>0</v>
      </c>
      <c r="F370" s="53">
        <v>0</v>
      </c>
      <c r="G370" s="54">
        <v>0</v>
      </c>
      <c r="H370" s="55">
        <v>4195106.29</v>
      </c>
      <c r="I370" s="55">
        <v>0</v>
      </c>
      <c r="J370" s="55">
        <v>0</v>
      </c>
      <c r="K370" s="55">
        <v>0</v>
      </c>
      <c r="L370" s="54">
        <v>4195106.29</v>
      </c>
      <c r="M370" s="53">
        <v>0</v>
      </c>
      <c r="N370" s="53">
        <v>0</v>
      </c>
      <c r="O370" s="53">
        <v>14802065</v>
      </c>
      <c r="P370" s="53">
        <v>37378825</v>
      </c>
      <c r="Q370" s="53">
        <v>37378825</v>
      </c>
      <c r="R370" s="55">
        <v>14802065</v>
      </c>
      <c r="S370" s="56">
        <v>0.39600134568167938</v>
      </c>
      <c r="T370" s="57">
        <v>0.28341358384792931</v>
      </c>
      <c r="U370" s="57">
        <v>0</v>
      </c>
      <c r="V370" s="58">
        <v>0.28341358384792931</v>
      </c>
    </row>
    <row r="371" spans="1:22" x14ac:dyDescent="0.2">
      <c r="A371" s="17" t="s">
        <v>1141</v>
      </c>
      <c r="B371" s="50" t="s">
        <v>1142</v>
      </c>
      <c r="C371" s="50" t="s">
        <v>28</v>
      </c>
      <c r="D371" s="53">
        <v>0</v>
      </c>
      <c r="E371" s="53">
        <v>26249.68</v>
      </c>
      <c r="F371" s="53">
        <v>0</v>
      </c>
      <c r="G371" s="54">
        <v>26249.68</v>
      </c>
      <c r="H371" s="55">
        <v>21846300.919999998</v>
      </c>
      <c r="I371" s="55">
        <v>6589894.2550667338</v>
      </c>
      <c r="J371" s="55">
        <v>0</v>
      </c>
      <c r="K371" s="55">
        <v>0</v>
      </c>
      <c r="L371" s="54">
        <v>15256406.664933264</v>
      </c>
      <c r="M371" s="53">
        <v>154767032</v>
      </c>
      <c r="N371" s="53">
        <v>75660986</v>
      </c>
      <c r="O371" s="53">
        <v>374732159</v>
      </c>
      <c r="P371" s="53">
        <v>2540544319</v>
      </c>
      <c r="Q371" s="53">
        <v>3849145010</v>
      </c>
      <c r="R371" s="55">
        <v>247333798.86201134</v>
      </c>
      <c r="S371" s="56">
        <v>9.7354648376835246E-2</v>
      </c>
      <c r="T371" s="57">
        <v>6.1789599380469337E-2</v>
      </c>
      <c r="U371" s="57">
        <v>6.0908515219647304E-2</v>
      </c>
      <c r="V371" s="58">
        <v>0.12269811460011665</v>
      </c>
    </row>
    <row r="372" spans="1:22" x14ac:dyDescent="0.2">
      <c r="A372" s="17" t="s">
        <v>1143</v>
      </c>
      <c r="B372" s="50" t="s">
        <v>1119</v>
      </c>
      <c r="C372" s="50" t="s">
        <v>28</v>
      </c>
      <c r="D372" s="53">
        <v>0</v>
      </c>
      <c r="E372" s="53">
        <v>0</v>
      </c>
      <c r="F372" s="53">
        <v>0</v>
      </c>
      <c r="G372" s="54">
        <v>0</v>
      </c>
      <c r="H372" s="55">
        <v>-14149.9</v>
      </c>
      <c r="I372" s="55">
        <v>-54687.329795127211</v>
      </c>
      <c r="J372" s="55">
        <v>0</v>
      </c>
      <c r="K372" s="55">
        <v>0</v>
      </c>
      <c r="L372" s="54">
        <v>40537.429795127209</v>
      </c>
      <c r="M372" s="53">
        <v>0</v>
      </c>
      <c r="N372" s="53">
        <v>0</v>
      </c>
      <c r="O372" s="53">
        <v>29944582</v>
      </c>
      <c r="P372" s="53">
        <v>17387258</v>
      </c>
      <c r="Q372" s="53">
        <v>66173787</v>
      </c>
      <c r="R372" s="55">
        <v>7867982.1201128475</v>
      </c>
      <c r="S372" s="56">
        <v>0.45251425613589258</v>
      </c>
      <c r="T372" s="57">
        <v>5.1522015653164442E-3</v>
      </c>
      <c r="U372" s="57">
        <v>0</v>
      </c>
      <c r="V372" s="58">
        <v>5.1522015653164442E-3</v>
      </c>
    </row>
    <row r="373" spans="1:22" x14ac:dyDescent="0.2">
      <c r="A373" s="17" t="s">
        <v>1145</v>
      </c>
      <c r="B373" s="50" t="s">
        <v>1146</v>
      </c>
      <c r="C373" s="50" t="s">
        <v>34</v>
      </c>
      <c r="D373" s="53">
        <v>0</v>
      </c>
      <c r="E373" s="53">
        <v>294826.06999999995</v>
      </c>
      <c r="F373" s="53">
        <v>8435798.3199999891</v>
      </c>
      <c r="G373" s="54">
        <v>8730624.3899999894</v>
      </c>
      <c r="H373" s="55">
        <v>3032851.8919609962</v>
      </c>
      <c r="I373" s="55">
        <v>614408.801960996</v>
      </c>
      <c r="J373" s="55">
        <v>0</v>
      </c>
      <c r="K373" s="55">
        <v>0</v>
      </c>
      <c r="L373" s="54">
        <v>2418443.0900000003</v>
      </c>
      <c r="M373" s="53">
        <v>3882692.5</v>
      </c>
      <c r="N373" s="53">
        <v>13942074.580000011</v>
      </c>
      <c r="O373" s="53">
        <v>70906372</v>
      </c>
      <c r="P373" s="53">
        <v>162635401</v>
      </c>
      <c r="Q373" s="53">
        <v>371350249</v>
      </c>
      <c r="R373" s="55">
        <v>31053934.324075736</v>
      </c>
      <c r="S373" s="56">
        <v>0.19094203434881768</v>
      </c>
      <c r="T373" s="57">
        <v>0.35902270429406602</v>
      </c>
      <c r="U373" s="57">
        <v>0</v>
      </c>
      <c r="V373" s="58">
        <v>0.35902270429406602</v>
      </c>
    </row>
    <row r="374" spans="1:22" x14ac:dyDescent="0.2">
      <c r="A374" s="17" t="s">
        <v>1149</v>
      </c>
      <c r="B374" s="50" t="s">
        <v>1150</v>
      </c>
      <c r="C374" s="50" t="s">
        <v>28</v>
      </c>
      <c r="D374" s="53">
        <v>0</v>
      </c>
      <c r="E374" s="53">
        <v>0</v>
      </c>
      <c r="F374" s="53">
        <v>0</v>
      </c>
      <c r="G374" s="54">
        <v>0</v>
      </c>
      <c r="H374" s="55">
        <v>531144.73</v>
      </c>
      <c r="I374" s="55">
        <v>-9073.7999999999993</v>
      </c>
      <c r="J374" s="55">
        <v>0</v>
      </c>
      <c r="K374" s="55">
        <v>0</v>
      </c>
      <c r="L374" s="54">
        <v>540218.53</v>
      </c>
      <c r="M374" s="53">
        <v>0</v>
      </c>
      <c r="N374" s="53">
        <v>0</v>
      </c>
      <c r="O374" s="53">
        <v>69321552</v>
      </c>
      <c r="P374" s="53">
        <v>142127355</v>
      </c>
      <c r="Q374" s="53">
        <v>302920753</v>
      </c>
      <c r="R374" s="55">
        <v>32524971.408132475</v>
      </c>
      <c r="S374" s="56">
        <v>0.22884385210807923</v>
      </c>
      <c r="T374" s="57">
        <v>1.6609346806833007E-2</v>
      </c>
      <c r="U374" s="57">
        <v>0</v>
      </c>
      <c r="V374" s="58">
        <v>1.6609346806833007E-2</v>
      </c>
    </row>
    <row r="375" spans="1:22" x14ac:dyDescent="0.2">
      <c r="A375" s="17" t="s">
        <v>1152</v>
      </c>
      <c r="B375" s="50" t="s">
        <v>1153</v>
      </c>
      <c r="C375" s="50" t="s">
        <v>28</v>
      </c>
      <c r="D375" s="53">
        <v>0</v>
      </c>
      <c r="E375" s="53">
        <v>0</v>
      </c>
      <c r="F375" s="53">
        <v>0</v>
      </c>
      <c r="G375" s="54">
        <v>0</v>
      </c>
      <c r="H375" s="55">
        <v>344477.86</v>
      </c>
      <c r="I375" s="55">
        <v>0</v>
      </c>
      <c r="J375" s="55">
        <v>0</v>
      </c>
      <c r="K375" s="55">
        <v>0</v>
      </c>
      <c r="L375" s="54">
        <v>344477.86</v>
      </c>
      <c r="M375" s="53">
        <v>0</v>
      </c>
      <c r="N375" s="53">
        <v>0</v>
      </c>
      <c r="O375" s="53">
        <v>110014232</v>
      </c>
      <c r="P375" s="53">
        <v>192643566</v>
      </c>
      <c r="Q375" s="53">
        <v>399123760</v>
      </c>
      <c r="R375" s="55">
        <v>53100156.110052966</v>
      </c>
      <c r="S375" s="56">
        <v>0.27563939566013312</v>
      </c>
      <c r="T375" s="57">
        <v>6.4873229239863408E-3</v>
      </c>
      <c r="U375" s="57">
        <v>0</v>
      </c>
      <c r="V375" s="58">
        <v>6.4873229239863408E-3</v>
      </c>
    </row>
    <row r="376" spans="1:22" x14ac:dyDescent="0.2">
      <c r="A376" s="17" t="s">
        <v>1154</v>
      </c>
      <c r="B376" s="50" t="s">
        <v>206</v>
      </c>
      <c r="C376" s="50" t="s">
        <v>28</v>
      </c>
      <c r="D376" s="53">
        <v>0</v>
      </c>
      <c r="E376" s="53">
        <v>30</v>
      </c>
      <c r="F376" s="53">
        <v>0</v>
      </c>
      <c r="G376" s="54">
        <v>30</v>
      </c>
      <c r="H376" s="55">
        <v>11396.87</v>
      </c>
      <c r="I376" s="55">
        <v>1041.7818334544531</v>
      </c>
      <c r="J376" s="55">
        <v>0</v>
      </c>
      <c r="K376" s="55">
        <v>0</v>
      </c>
      <c r="L376" s="54">
        <v>10355.088166545547</v>
      </c>
      <c r="M376" s="53">
        <v>935390</v>
      </c>
      <c r="N376" s="53">
        <v>5365919.3299999973</v>
      </c>
      <c r="O376" s="53">
        <v>10353679</v>
      </c>
      <c r="P376" s="53">
        <v>5912624</v>
      </c>
      <c r="Q376" s="53">
        <v>86774486</v>
      </c>
      <c r="R376" s="55">
        <v>705477.07933062257</v>
      </c>
      <c r="S376" s="56">
        <v>0.11931708820493618</v>
      </c>
      <c r="T376" s="57">
        <v>1.47206599205168E-2</v>
      </c>
      <c r="U376" s="57">
        <v>0.15819710504168707</v>
      </c>
      <c r="V376" s="58">
        <v>0.17291776496220387</v>
      </c>
    </row>
    <row r="377" spans="1:22" x14ac:dyDescent="0.2">
      <c r="A377" s="17" t="s">
        <v>1156</v>
      </c>
      <c r="B377" s="50" t="s">
        <v>49</v>
      </c>
      <c r="C377" s="50" t="s">
        <v>34</v>
      </c>
      <c r="D377" s="53">
        <v>0</v>
      </c>
      <c r="E377" s="53">
        <v>3448530</v>
      </c>
      <c r="F377" s="53">
        <v>336308</v>
      </c>
      <c r="G377" s="54">
        <v>3784838</v>
      </c>
      <c r="H377" s="55">
        <v>5459253.1499999994</v>
      </c>
      <c r="I377" s="55">
        <v>2676955.2779993955</v>
      </c>
      <c r="J377" s="55">
        <v>0</v>
      </c>
      <c r="K377" s="55">
        <v>0</v>
      </c>
      <c r="L377" s="54">
        <v>2782297.8720006039</v>
      </c>
      <c r="M377" s="53">
        <v>11853353.549999947</v>
      </c>
      <c r="N377" s="53">
        <v>30183253.34999964</v>
      </c>
      <c r="O377" s="53">
        <v>50804484</v>
      </c>
      <c r="P377" s="53">
        <v>104360042</v>
      </c>
      <c r="Q377" s="53">
        <v>281660769</v>
      </c>
      <c r="R377" s="55">
        <v>18823913.968751281</v>
      </c>
      <c r="S377" s="56">
        <v>0.1803747258816864</v>
      </c>
      <c r="T377" s="57">
        <v>0.34887196588883723</v>
      </c>
      <c r="U377" s="57">
        <v>7.7314222909185368E-2</v>
      </c>
      <c r="V377" s="58">
        <v>0.42618618879802261</v>
      </c>
    </row>
    <row r="378" spans="1:22" x14ac:dyDescent="0.2">
      <c r="A378" s="50" t="s">
        <v>1158</v>
      </c>
      <c r="B378" s="50" t="s">
        <v>1159</v>
      </c>
      <c r="C378" s="50" t="s">
        <v>28</v>
      </c>
      <c r="D378" s="53">
        <v>0</v>
      </c>
      <c r="E378" s="53">
        <v>39889</v>
      </c>
      <c r="F378" s="53">
        <v>0</v>
      </c>
      <c r="G378" s="54">
        <v>39889</v>
      </c>
      <c r="H378" s="55">
        <v>6930781.3300000001</v>
      </c>
      <c r="I378" s="55">
        <v>2302123.1866516285</v>
      </c>
      <c r="J378" s="55">
        <v>0</v>
      </c>
      <c r="K378" s="55">
        <v>1040911.5011472678</v>
      </c>
      <c r="L378" s="54">
        <v>3587746.6422011037</v>
      </c>
      <c r="M378" s="53">
        <v>2800679</v>
      </c>
      <c r="N378" s="53">
        <v>6901324</v>
      </c>
      <c r="O378" s="53">
        <v>59878282</v>
      </c>
      <c r="P378" s="53">
        <v>151941539</v>
      </c>
      <c r="Q378" s="53">
        <v>407828977</v>
      </c>
      <c r="R378" s="55">
        <v>22308366.577287119</v>
      </c>
      <c r="S378" s="56">
        <v>0.14682203908232835</v>
      </c>
      <c r="T378" s="57">
        <v>0.16261323435013475</v>
      </c>
      <c r="U378" s="57">
        <v>1.8170080533408312E-2</v>
      </c>
      <c r="V378" s="58">
        <v>0.18078331488354307</v>
      </c>
    </row>
    <row r="379" spans="1:22" x14ac:dyDescent="0.2">
      <c r="A379" s="50" t="s">
        <v>1161</v>
      </c>
      <c r="B379" s="50" t="s">
        <v>1162</v>
      </c>
      <c r="C379" s="50" t="s">
        <v>28</v>
      </c>
      <c r="D379" s="53">
        <v>0</v>
      </c>
      <c r="E379" s="53">
        <v>0</v>
      </c>
      <c r="F379" s="53">
        <v>0</v>
      </c>
      <c r="G379" s="54">
        <v>0</v>
      </c>
      <c r="H379" s="55">
        <v>91197.48</v>
      </c>
      <c r="I379" s="55">
        <v>0</v>
      </c>
      <c r="J379" s="55">
        <v>0</v>
      </c>
      <c r="K379" s="55">
        <v>0</v>
      </c>
      <c r="L379" s="54">
        <v>91197.48</v>
      </c>
      <c r="M379" s="53">
        <v>0</v>
      </c>
      <c r="N379" s="53">
        <v>0</v>
      </c>
      <c r="O379" s="53">
        <v>11994485</v>
      </c>
      <c r="P379" s="53">
        <v>27774000</v>
      </c>
      <c r="Q379" s="53">
        <v>30505750</v>
      </c>
      <c r="R379" s="55">
        <v>10920394.561353188</v>
      </c>
      <c r="S379" s="56">
        <v>0.39318767773288643</v>
      </c>
      <c r="T379" s="57">
        <v>8.3511158399664429E-3</v>
      </c>
      <c r="U379" s="57">
        <v>0</v>
      </c>
      <c r="V379" s="58">
        <v>8.3511158399664429E-3</v>
      </c>
    </row>
    <row r="380" spans="1:22" x14ac:dyDescent="0.2">
      <c r="A380" s="50" t="s">
        <v>1164</v>
      </c>
      <c r="B380" s="50" t="s">
        <v>436</v>
      </c>
      <c r="C380" s="50" t="s">
        <v>28</v>
      </c>
      <c r="D380" s="53">
        <v>0</v>
      </c>
      <c r="E380" s="53">
        <v>0</v>
      </c>
      <c r="F380" s="53">
        <v>0</v>
      </c>
      <c r="G380" s="54">
        <v>0</v>
      </c>
      <c r="H380" s="55">
        <v>0</v>
      </c>
      <c r="I380" s="55">
        <v>0</v>
      </c>
      <c r="J380" s="55">
        <v>0</v>
      </c>
      <c r="K380" s="55">
        <v>0</v>
      </c>
      <c r="L380" s="54">
        <v>0</v>
      </c>
      <c r="M380" s="53">
        <v>9362393</v>
      </c>
      <c r="N380" s="53">
        <v>237052</v>
      </c>
      <c r="O380" s="53">
        <v>64206236</v>
      </c>
      <c r="P380" s="53">
        <v>80968334</v>
      </c>
      <c r="Q380" s="53">
        <v>205109783</v>
      </c>
      <c r="R380" s="55">
        <v>25345802.064111318</v>
      </c>
      <c r="S380" s="56">
        <v>0.31303351337463997</v>
      </c>
      <c r="T380" s="57">
        <v>0</v>
      </c>
      <c r="U380" s="57">
        <v>0.11563030307626189</v>
      </c>
      <c r="V380" s="58">
        <v>0.11563030307626189</v>
      </c>
    </row>
    <row r="381" spans="1:22" x14ac:dyDescent="0.2">
      <c r="A381" s="50" t="s">
        <v>1166</v>
      </c>
      <c r="B381" s="50" t="s">
        <v>1167</v>
      </c>
      <c r="C381" s="50" t="s">
        <v>34</v>
      </c>
      <c r="D381" s="53">
        <v>21172906</v>
      </c>
      <c r="E381" s="53">
        <v>0</v>
      </c>
      <c r="F381" s="53">
        <v>0</v>
      </c>
      <c r="G381" s="54">
        <v>21172906</v>
      </c>
      <c r="H381" s="55">
        <v>0</v>
      </c>
      <c r="I381" s="55">
        <v>0</v>
      </c>
      <c r="J381" s="55">
        <v>0</v>
      </c>
      <c r="K381" s="55">
        <v>0</v>
      </c>
      <c r="L381" s="54">
        <v>0</v>
      </c>
      <c r="M381" s="53">
        <v>11697075</v>
      </c>
      <c r="N381" s="53">
        <v>0</v>
      </c>
      <c r="O381" s="53">
        <v>19964769</v>
      </c>
      <c r="P381" s="53">
        <v>14343390</v>
      </c>
      <c r="Q381" s="53">
        <v>14343390</v>
      </c>
      <c r="R381" s="55">
        <v>19964769</v>
      </c>
      <c r="S381" s="56">
        <v>1.3919142545799843</v>
      </c>
      <c r="T381" s="57">
        <v>1.0605134474633791</v>
      </c>
      <c r="U381" s="57">
        <v>0</v>
      </c>
      <c r="V381" s="58">
        <v>1</v>
      </c>
    </row>
    <row r="382" spans="1:22" x14ac:dyDescent="0.2">
      <c r="A382" s="50" t="s">
        <v>1169</v>
      </c>
      <c r="B382" s="50" t="s">
        <v>961</v>
      </c>
      <c r="C382" s="50" t="s">
        <v>28</v>
      </c>
      <c r="D382" s="53">
        <v>0</v>
      </c>
      <c r="E382" s="53">
        <v>253555</v>
      </c>
      <c r="F382" s="53">
        <v>54473.279999999999</v>
      </c>
      <c r="G382" s="54">
        <v>308028.28000000003</v>
      </c>
      <c r="H382" s="55">
        <v>5892.7</v>
      </c>
      <c r="I382" s="55">
        <v>0</v>
      </c>
      <c r="J382" s="55">
        <v>0</v>
      </c>
      <c r="K382" s="55">
        <v>0</v>
      </c>
      <c r="L382" s="54">
        <v>5892.7</v>
      </c>
      <c r="M382" s="53">
        <v>4893087</v>
      </c>
      <c r="N382" s="53">
        <v>7903483</v>
      </c>
      <c r="O382" s="53">
        <v>62546716</v>
      </c>
      <c r="P382" s="53">
        <v>67791625</v>
      </c>
      <c r="Q382" s="53">
        <v>140100737</v>
      </c>
      <c r="R382" s="55">
        <v>30264962.246797461</v>
      </c>
      <c r="S382" s="56">
        <v>0.44644102050655166</v>
      </c>
      <c r="T382" s="57">
        <v>1.0372422652971197E-2</v>
      </c>
      <c r="U382" s="57">
        <v>6.7634589375900042E-2</v>
      </c>
      <c r="V382" s="58">
        <v>7.8007012028871239E-2</v>
      </c>
    </row>
    <row r="383" spans="1:22" x14ac:dyDescent="0.2">
      <c r="A383" s="50" t="s">
        <v>1171</v>
      </c>
      <c r="B383" s="50" t="s">
        <v>436</v>
      </c>
      <c r="C383" s="50" t="s">
        <v>28</v>
      </c>
      <c r="D383" s="53">
        <v>0</v>
      </c>
      <c r="E383" s="53">
        <v>0</v>
      </c>
      <c r="F383" s="53">
        <v>0</v>
      </c>
      <c r="G383" s="54">
        <v>0</v>
      </c>
      <c r="H383" s="55">
        <v>0</v>
      </c>
      <c r="I383" s="55">
        <v>0</v>
      </c>
      <c r="J383" s="55">
        <v>0</v>
      </c>
      <c r="K383" s="55">
        <v>0</v>
      </c>
      <c r="L383" s="54">
        <v>0</v>
      </c>
      <c r="M383" s="53">
        <v>1396314.22</v>
      </c>
      <c r="N383" s="53">
        <v>757518.22</v>
      </c>
      <c r="O383" s="53">
        <v>55207104</v>
      </c>
      <c r="P383" s="53">
        <v>25688563</v>
      </c>
      <c r="Q383" s="53">
        <v>111236514</v>
      </c>
      <c r="R383" s="55">
        <v>12749331.295581162</v>
      </c>
      <c r="S383" s="56">
        <v>0.49630379463347801</v>
      </c>
      <c r="T383" s="57">
        <v>0</v>
      </c>
      <c r="U383" s="57">
        <v>5.4355481853928536E-2</v>
      </c>
      <c r="V383" s="58">
        <v>5.4355481853928536E-2</v>
      </c>
    </row>
    <row r="384" spans="1:22" x14ac:dyDescent="0.2">
      <c r="A384" s="50" t="s">
        <v>1173</v>
      </c>
      <c r="B384" s="50" t="s">
        <v>1174</v>
      </c>
      <c r="C384" s="50" t="s">
        <v>28</v>
      </c>
      <c r="D384" s="53">
        <v>0</v>
      </c>
      <c r="E384" s="53">
        <v>0</v>
      </c>
      <c r="F384" s="53">
        <v>0</v>
      </c>
      <c r="G384" s="54">
        <v>0</v>
      </c>
      <c r="H384" s="55">
        <v>-39428.69</v>
      </c>
      <c r="I384" s="55">
        <v>-39428.685645370497</v>
      </c>
      <c r="J384" s="55">
        <v>0</v>
      </c>
      <c r="K384" s="55">
        <v>0</v>
      </c>
      <c r="L384" s="54">
        <v>-4.3546295055421069E-3</v>
      </c>
      <c r="M384" s="53">
        <v>0</v>
      </c>
      <c r="N384" s="53">
        <v>0</v>
      </c>
      <c r="O384" s="53">
        <v>7699575</v>
      </c>
      <c r="P384" s="53">
        <v>930631</v>
      </c>
      <c r="Q384" s="53">
        <v>3189140</v>
      </c>
      <c r="R384" s="55">
        <v>2246832.4318860257</v>
      </c>
      <c r="S384" s="56">
        <v>2.4143107546235036</v>
      </c>
      <c r="T384" s="57">
        <v>-1.9381193914344398E-9</v>
      </c>
      <c r="U384" s="57">
        <v>0</v>
      </c>
      <c r="V384" s="58">
        <v>0</v>
      </c>
    </row>
  </sheetData>
  <autoFilter ref="A1:V384" xr:uid="{7FFCDA49-8667-47C6-98D8-44AABC0B62E3}"/>
  <conditionalFormatting sqref="A1:A1048576">
    <cfRule type="duplicateValues" dxfId="9" priority="1"/>
  </conditionalFormatting>
  <pageMargins left="0.2" right="0.2" top="0.75" bottom="0.25" header="0.3" footer="0.51180555555555496"/>
  <pageSetup firstPageNumber="0" fitToHeight="0" orientation="landscape" horizontalDpi="300" verticalDpi="300"/>
  <headerFooter>
    <oddHeader>&amp;C&amp;A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D7FA-0014-4F53-955A-15C544BF6CC7}">
  <sheetPr>
    <tabColor rgb="FFC00000"/>
    <pageSetUpPr fitToPage="1"/>
  </sheetPr>
  <dimension ref="A1:AMJ544"/>
  <sheetViews>
    <sheetView zoomScale="80" zoomScaleNormal="80" workbookViewId="0">
      <pane ySplit="9" topLeftCell="A10" activePane="bottomLeft" state="frozen"/>
      <selection activeCell="O548" sqref="O548"/>
      <selection pane="bottomLeft" activeCell="A10" sqref="A10:H392"/>
    </sheetView>
  </sheetViews>
  <sheetFormatPr defaultColWidth="6.19921875" defaultRowHeight="12.75" x14ac:dyDescent="0.2"/>
  <cols>
    <col min="1" max="1" width="9.69921875" style="20" customWidth="1"/>
    <col min="2" max="2" width="35.5" style="20" customWidth="1"/>
    <col min="3" max="3" width="9.59765625" style="21" customWidth="1"/>
    <col min="4" max="4" width="12.09765625" style="20" customWidth="1"/>
    <col min="5" max="5" width="13" style="20" customWidth="1"/>
    <col min="6" max="6" width="8.8984375" style="20" customWidth="1"/>
    <col min="7" max="7" width="17.19921875" style="20" customWidth="1"/>
    <col min="8" max="8" width="12.09765625" style="20" customWidth="1"/>
    <col min="9" max="9" width="7.69921875" style="20" customWidth="1"/>
    <col min="10" max="10" width="8.3984375" style="20" customWidth="1"/>
    <col min="11" max="1023" width="6.19921875" style="20" customWidth="1"/>
    <col min="1024" max="1024" width="8.09765625" style="2" customWidth="1"/>
    <col min="1025" max="16384" width="6.19921875" style="2"/>
  </cols>
  <sheetData>
    <row r="1" spans="1:1024" x14ac:dyDescent="0.2">
      <c r="E1" s="109" t="s">
        <v>1533</v>
      </c>
      <c r="F1" s="110"/>
      <c r="G1" s="110"/>
      <c r="H1" s="110"/>
      <c r="I1" s="60">
        <f>'Medicaid Days Threshold Calc'!G1</f>
        <v>5508.2567132710537</v>
      </c>
    </row>
    <row r="2" spans="1:1024" x14ac:dyDescent="0.2">
      <c r="E2" s="111" t="s">
        <v>1534</v>
      </c>
      <c r="F2" s="112"/>
      <c r="G2" s="112"/>
      <c r="H2" s="112"/>
      <c r="I2" s="61">
        <f>'Medicaid Days Threshold Calc'!G2</f>
        <v>12852.832184895429</v>
      </c>
    </row>
    <row r="3" spans="1:1024" x14ac:dyDescent="0.2">
      <c r="E3" s="111" t="s">
        <v>1535</v>
      </c>
      <c r="F3" s="112"/>
      <c r="G3" s="112"/>
      <c r="H3" s="112"/>
      <c r="I3" s="61">
        <f>'Medicaid Days Threshold Calc'!G3</f>
        <v>18361.088898166483</v>
      </c>
    </row>
    <row r="4" spans="1:1024" x14ac:dyDescent="0.2">
      <c r="E4" s="41"/>
      <c r="H4" s="62"/>
      <c r="I4" s="61"/>
    </row>
    <row r="5" spans="1:1024" x14ac:dyDescent="0.2">
      <c r="E5" s="111" t="s">
        <v>1536</v>
      </c>
      <c r="F5" s="112"/>
      <c r="G5" s="112"/>
      <c r="H5" s="112"/>
      <c r="I5" s="61">
        <f>'Medicaid Days Threshold Calc'!G5</f>
        <v>1965.3543725763197</v>
      </c>
    </row>
    <row r="6" spans="1:1024" ht="30" customHeight="1" x14ac:dyDescent="0.2">
      <c r="E6" s="119" t="s">
        <v>1537</v>
      </c>
      <c r="F6" s="120"/>
      <c r="G6" s="120"/>
      <c r="H6" s="120"/>
      <c r="I6" s="61">
        <f>'Medicaid Days Threshold Calc'!G6</f>
        <v>4225.9974603674564</v>
      </c>
    </row>
    <row r="7" spans="1:1024" ht="13.5" thickBot="1" x14ac:dyDescent="0.25">
      <c r="E7" s="117" t="s">
        <v>1538</v>
      </c>
      <c r="F7" s="118"/>
      <c r="G7" s="118"/>
      <c r="H7" s="118"/>
      <c r="I7" s="63">
        <f>'Medicaid Days Threshold Calc'!G7</f>
        <v>4333.9462830606426</v>
      </c>
    </row>
    <row r="8" spans="1:1024" x14ac:dyDescent="0.2">
      <c r="B8" s="26" t="str">
        <f>"Applicants: "&amp;COUNTA(A:A)-1</f>
        <v>Applicants: 383</v>
      </c>
      <c r="D8" s="21"/>
      <c r="E8" s="21"/>
      <c r="F8" s="21"/>
      <c r="G8" s="21"/>
      <c r="H8" s="21"/>
    </row>
    <row r="9" spans="1:1024" ht="57.2" customHeight="1" x14ac:dyDescent="0.2">
      <c r="A9" s="77" t="s">
        <v>0</v>
      </c>
      <c r="B9" s="26" t="s">
        <v>1</v>
      </c>
      <c r="C9" s="26" t="s">
        <v>14</v>
      </c>
      <c r="D9" s="26" t="s">
        <v>1179</v>
      </c>
      <c r="E9" s="26" t="s">
        <v>1182</v>
      </c>
      <c r="F9" s="26" t="s">
        <v>1539</v>
      </c>
      <c r="G9" s="26" t="s">
        <v>1540</v>
      </c>
      <c r="H9" s="26" t="s">
        <v>1541</v>
      </c>
      <c r="K9" s="64"/>
    </row>
    <row r="10" spans="1:1024" s="20" customFormat="1" x14ac:dyDescent="0.2">
      <c r="A10" s="28" t="s">
        <v>25</v>
      </c>
      <c r="B10" s="29" t="s">
        <v>26</v>
      </c>
      <c r="C10" s="30" t="s">
        <v>31</v>
      </c>
      <c r="D10" s="65">
        <v>8517</v>
      </c>
      <c r="E10" s="65">
        <v>188</v>
      </c>
      <c r="F10" s="33">
        <v>128</v>
      </c>
      <c r="G10" s="33">
        <v>60</v>
      </c>
      <c r="H10" s="66" t="s">
        <v>28</v>
      </c>
      <c r="AMJ10" s="2"/>
    </row>
    <row r="11" spans="1:1024" s="20" customFormat="1" x14ac:dyDescent="0.2">
      <c r="A11" s="28" t="s">
        <v>36</v>
      </c>
      <c r="B11" s="29" t="s">
        <v>37</v>
      </c>
      <c r="C11" s="30" t="s">
        <v>39</v>
      </c>
      <c r="D11" s="65">
        <v>31861</v>
      </c>
      <c r="E11" s="65">
        <v>1219</v>
      </c>
      <c r="F11" s="33">
        <v>416</v>
      </c>
      <c r="G11" s="33">
        <v>803</v>
      </c>
      <c r="H11" s="66" t="s">
        <v>28</v>
      </c>
      <c r="AMJ11" s="2"/>
    </row>
    <row r="12" spans="1:1024" s="20" customFormat="1" x14ac:dyDescent="0.2">
      <c r="A12" s="28" t="s">
        <v>40</v>
      </c>
      <c r="B12" s="29" t="s">
        <v>41</v>
      </c>
      <c r="C12" s="30" t="s">
        <v>42</v>
      </c>
      <c r="D12" s="65">
        <v>4092459</v>
      </c>
      <c r="E12" s="65">
        <v>22656</v>
      </c>
      <c r="F12" s="33">
        <v>3636</v>
      </c>
      <c r="G12" s="33">
        <v>19020</v>
      </c>
      <c r="H12" s="66" t="s">
        <v>34</v>
      </c>
      <c r="AMJ12" s="2"/>
    </row>
    <row r="13" spans="1:1024" s="20" customFormat="1" x14ac:dyDescent="0.2">
      <c r="A13" s="28" t="s">
        <v>43</v>
      </c>
      <c r="B13" s="29" t="s">
        <v>44</v>
      </c>
      <c r="C13" s="30" t="s">
        <v>42</v>
      </c>
      <c r="D13" s="65">
        <v>4092459</v>
      </c>
      <c r="E13" s="65">
        <v>103163</v>
      </c>
      <c r="F13" s="33">
        <v>19225</v>
      </c>
      <c r="G13" s="33">
        <v>83938</v>
      </c>
      <c r="H13" s="66" t="s">
        <v>34</v>
      </c>
      <c r="J13" s="64"/>
      <c r="AMJ13" s="2"/>
    </row>
    <row r="14" spans="1:1024" s="20" customFormat="1" x14ac:dyDescent="0.2">
      <c r="A14" s="28" t="s">
        <v>45</v>
      </c>
      <c r="B14" s="29" t="s">
        <v>46</v>
      </c>
      <c r="C14" s="30" t="s">
        <v>47</v>
      </c>
      <c r="D14" s="65">
        <v>455746</v>
      </c>
      <c r="E14" s="65">
        <v>13607</v>
      </c>
      <c r="F14" s="33">
        <v>2675</v>
      </c>
      <c r="G14" s="33">
        <v>10932</v>
      </c>
      <c r="H14" s="66" t="s">
        <v>28</v>
      </c>
      <c r="J14" s="64"/>
      <c r="AMJ14" s="2"/>
    </row>
    <row r="15" spans="1:1024" s="20" customFormat="1" x14ac:dyDescent="0.2">
      <c r="A15" s="28" t="s">
        <v>48</v>
      </c>
      <c r="B15" s="29" t="s">
        <v>49</v>
      </c>
      <c r="C15" s="30" t="s">
        <v>51</v>
      </c>
      <c r="D15" s="65">
        <v>1714773</v>
      </c>
      <c r="E15" s="65">
        <v>24450</v>
      </c>
      <c r="F15" s="33">
        <v>41</v>
      </c>
      <c r="G15" s="33">
        <v>24409</v>
      </c>
      <c r="H15" s="66" t="s">
        <v>34</v>
      </c>
      <c r="AMJ15" s="2"/>
    </row>
    <row r="16" spans="1:1024" s="20" customFormat="1" x14ac:dyDescent="0.2">
      <c r="A16" s="28" t="s">
        <v>53</v>
      </c>
      <c r="B16" s="29" t="s">
        <v>49</v>
      </c>
      <c r="C16" s="30" t="s">
        <v>51</v>
      </c>
      <c r="D16" s="65">
        <v>1714773</v>
      </c>
      <c r="E16" s="65">
        <v>17161</v>
      </c>
      <c r="F16" s="33">
        <v>5519</v>
      </c>
      <c r="G16" s="33">
        <v>11642</v>
      </c>
      <c r="H16" s="66" t="s">
        <v>28</v>
      </c>
      <c r="AMJ16" s="2"/>
    </row>
    <row r="17" spans="1:1024" s="20" customFormat="1" x14ac:dyDescent="0.2">
      <c r="A17" s="28" t="s">
        <v>56</v>
      </c>
      <c r="B17" s="29" t="s">
        <v>57</v>
      </c>
      <c r="C17" s="30" t="s">
        <v>59</v>
      </c>
      <c r="D17" s="65">
        <v>2368139</v>
      </c>
      <c r="E17" s="65">
        <v>26163</v>
      </c>
      <c r="F17" s="33">
        <v>5641</v>
      </c>
      <c r="G17" s="33">
        <v>20522</v>
      </c>
      <c r="H17" s="66" t="s">
        <v>34</v>
      </c>
      <c r="AMJ17" s="2"/>
    </row>
    <row r="18" spans="1:1024" s="20" customFormat="1" x14ac:dyDescent="0.2">
      <c r="A18" s="28" t="s">
        <v>60</v>
      </c>
      <c r="B18" s="29" t="s">
        <v>61</v>
      </c>
      <c r="C18" s="30" t="s">
        <v>42</v>
      </c>
      <c r="D18" s="65">
        <v>4092459</v>
      </c>
      <c r="E18" s="65">
        <v>21425</v>
      </c>
      <c r="F18" s="33">
        <v>3740</v>
      </c>
      <c r="G18" s="33">
        <v>17685</v>
      </c>
      <c r="H18" s="66" t="s">
        <v>28</v>
      </c>
      <c r="AMJ18" s="2"/>
    </row>
    <row r="19" spans="1:1024" s="20" customFormat="1" x14ac:dyDescent="0.2">
      <c r="A19" s="28" t="s">
        <v>62</v>
      </c>
      <c r="B19" s="29" t="s">
        <v>63</v>
      </c>
      <c r="C19" s="30" t="s">
        <v>59</v>
      </c>
      <c r="D19" s="65">
        <v>2368139</v>
      </c>
      <c r="E19" s="65">
        <v>44690</v>
      </c>
      <c r="F19" s="33">
        <v>6036</v>
      </c>
      <c r="G19" s="33">
        <v>38654</v>
      </c>
      <c r="H19" s="66" t="s">
        <v>34</v>
      </c>
      <c r="AMJ19" s="2"/>
    </row>
    <row r="20" spans="1:1024" s="20" customFormat="1" x14ac:dyDescent="0.2">
      <c r="A20" s="28" t="s">
        <v>65</v>
      </c>
      <c r="B20" s="29" t="s">
        <v>66</v>
      </c>
      <c r="C20" s="30" t="s">
        <v>68</v>
      </c>
      <c r="D20" s="65">
        <v>406220</v>
      </c>
      <c r="E20" s="65">
        <v>16538</v>
      </c>
      <c r="F20" s="33">
        <v>5039</v>
      </c>
      <c r="G20" s="33">
        <v>11499</v>
      </c>
      <c r="H20" s="66" t="s">
        <v>28</v>
      </c>
      <c r="AMJ20" s="2"/>
    </row>
    <row r="21" spans="1:1024" s="20" customFormat="1" x14ac:dyDescent="0.2">
      <c r="A21" s="28" t="s">
        <v>69</v>
      </c>
      <c r="B21" s="29" t="s">
        <v>70</v>
      </c>
      <c r="C21" s="30" t="s">
        <v>71</v>
      </c>
      <c r="D21" s="65">
        <v>1809034</v>
      </c>
      <c r="E21" s="65">
        <v>29330</v>
      </c>
      <c r="F21" s="33">
        <v>4742</v>
      </c>
      <c r="G21" s="33">
        <v>24588</v>
      </c>
      <c r="H21" s="66" t="s">
        <v>34</v>
      </c>
      <c r="AMJ21" s="2"/>
    </row>
    <row r="22" spans="1:1024" s="20" customFormat="1" x14ac:dyDescent="0.2">
      <c r="A22" s="28" t="s">
        <v>72</v>
      </c>
      <c r="B22" s="29" t="s">
        <v>73</v>
      </c>
      <c r="C22" s="30" t="s">
        <v>74</v>
      </c>
      <c r="D22" s="65">
        <v>422679</v>
      </c>
      <c r="E22" s="65">
        <v>5128</v>
      </c>
      <c r="F22" s="33">
        <v>1236</v>
      </c>
      <c r="G22" s="33">
        <v>3892</v>
      </c>
      <c r="H22" s="66" t="s">
        <v>28</v>
      </c>
      <c r="AMJ22" s="2"/>
    </row>
    <row r="23" spans="1:1024" s="20" customFormat="1" x14ac:dyDescent="0.2">
      <c r="A23" s="28" t="s">
        <v>75</v>
      </c>
      <c r="B23" s="29" t="s">
        <v>76</v>
      </c>
      <c r="C23" s="30" t="s">
        <v>78</v>
      </c>
      <c r="D23" s="65">
        <v>78337</v>
      </c>
      <c r="E23" s="65">
        <v>6988</v>
      </c>
      <c r="F23" s="33">
        <v>1575</v>
      </c>
      <c r="G23" s="33">
        <v>5413</v>
      </c>
      <c r="H23" s="66" t="s">
        <v>34</v>
      </c>
      <c r="AMJ23" s="2"/>
    </row>
    <row r="24" spans="1:1024" s="20" customFormat="1" x14ac:dyDescent="0.2">
      <c r="A24" s="28" t="s">
        <v>79</v>
      </c>
      <c r="B24" s="29" t="s">
        <v>80</v>
      </c>
      <c r="C24" s="30" t="s">
        <v>82</v>
      </c>
      <c r="D24" s="65">
        <v>662614</v>
      </c>
      <c r="E24" s="65">
        <v>9064</v>
      </c>
      <c r="F24" s="33">
        <v>1782</v>
      </c>
      <c r="G24" s="33">
        <v>7282</v>
      </c>
      <c r="H24" s="66" t="s">
        <v>28</v>
      </c>
      <c r="AMJ24" s="2"/>
    </row>
    <row r="25" spans="1:1024" s="20" customFormat="1" x14ac:dyDescent="0.2">
      <c r="A25" s="28" t="s">
        <v>84</v>
      </c>
      <c r="B25" s="29" t="s">
        <v>85</v>
      </c>
      <c r="C25" s="30" t="s">
        <v>87</v>
      </c>
      <c r="D25" s="65">
        <v>340223</v>
      </c>
      <c r="E25" s="65">
        <v>31873</v>
      </c>
      <c r="F25" s="33">
        <v>3638</v>
      </c>
      <c r="G25" s="33">
        <v>28235</v>
      </c>
      <c r="H25" s="66" t="s">
        <v>34</v>
      </c>
      <c r="AMJ25" s="2"/>
    </row>
    <row r="26" spans="1:1024" s="20" customFormat="1" x14ac:dyDescent="0.2">
      <c r="A26" s="28" t="s">
        <v>88</v>
      </c>
      <c r="B26" s="29" t="s">
        <v>89</v>
      </c>
      <c r="C26" s="30" t="s">
        <v>90</v>
      </c>
      <c r="D26" s="65">
        <v>92565</v>
      </c>
      <c r="E26" s="65">
        <v>16411</v>
      </c>
      <c r="F26" s="33">
        <v>2707</v>
      </c>
      <c r="G26" s="33">
        <v>13704</v>
      </c>
      <c r="H26" s="66" t="s">
        <v>34</v>
      </c>
      <c r="AMJ26" s="2"/>
    </row>
    <row r="27" spans="1:1024" s="20" customFormat="1" x14ac:dyDescent="0.2">
      <c r="A27" s="28" t="s">
        <v>91</v>
      </c>
      <c r="B27" s="29" t="s">
        <v>92</v>
      </c>
      <c r="C27" s="30" t="s">
        <v>42</v>
      </c>
      <c r="D27" s="65">
        <v>4092459</v>
      </c>
      <c r="E27" s="65">
        <v>193</v>
      </c>
      <c r="F27" s="33">
        <v>87</v>
      </c>
      <c r="G27" s="33">
        <v>106</v>
      </c>
      <c r="H27" s="66" t="s">
        <v>28</v>
      </c>
      <c r="AMJ27" s="2"/>
    </row>
    <row r="28" spans="1:1024" s="20" customFormat="1" x14ac:dyDescent="0.2">
      <c r="A28" s="28" t="s">
        <v>93</v>
      </c>
      <c r="B28" s="29" t="s">
        <v>94</v>
      </c>
      <c r="C28" s="30" t="s">
        <v>59</v>
      </c>
      <c r="D28" s="65">
        <v>2368139</v>
      </c>
      <c r="E28" s="65">
        <v>6365</v>
      </c>
      <c r="F28" s="33">
        <v>634</v>
      </c>
      <c r="G28" s="33">
        <v>5731</v>
      </c>
      <c r="H28" s="66" t="s">
        <v>28</v>
      </c>
      <c r="AMJ28" s="2"/>
    </row>
    <row r="29" spans="1:1024" s="20" customFormat="1" x14ac:dyDescent="0.2">
      <c r="A29" s="28" t="s">
        <v>95</v>
      </c>
      <c r="B29" s="29" t="s">
        <v>96</v>
      </c>
      <c r="C29" s="30" t="s">
        <v>42</v>
      </c>
      <c r="D29" s="65">
        <v>4092459</v>
      </c>
      <c r="E29" s="65">
        <v>76</v>
      </c>
      <c r="F29" s="33">
        <v>53</v>
      </c>
      <c r="G29" s="33">
        <v>23</v>
      </c>
      <c r="H29" s="66" t="s">
        <v>28</v>
      </c>
      <c r="AMJ29" s="2"/>
    </row>
    <row r="30" spans="1:1024" s="20" customFormat="1" x14ac:dyDescent="0.2">
      <c r="A30" s="78" t="s">
        <v>97</v>
      </c>
      <c r="B30" s="29" t="s">
        <v>98</v>
      </c>
      <c r="C30" s="30" t="s">
        <v>100</v>
      </c>
      <c r="D30" s="65">
        <v>782341</v>
      </c>
      <c r="E30" s="65">
        <v>1775</v>
      </c>
      <c r="F30" s="33">
        <v>411</v>
      </c>
      <c r="G30" s="33">
        <v>1364</v>
      </c>
      <c r="H30" s="66" t="s">
        <v>28</v>
      </c>
      <c r="AMJ30" s="2"/>
    </row>
    <row r="31" spans="1:1024" s="20" customFormat="1" x14ac:dyDescent="0.2">
      <c r="A31" s="78" t="s">
        <v>101</v>
      </c>
      <c r="B31" s="29" t="s">
        <v>102</v>
      </c>
      <c r="C31" s="30" t="s">
        <v>104</v>
      </c>
      <c r="D31" s="65">
        <v>313166</v>
      </c>
      <c r="E31" s="65">
        <v>70</v>
      </c>
      <c r="F31" s="33">
        <v>0</v>
      </c>
      <c r="G31" s="33">
        <v>70</v>
      </c>
      <c r="H31" s="66" t="s">
        <v>28</v>
      </c>
      <c r="AMJ31" s="2"/>
    </row>
    <row r="32" spans="1:1024" s="20" customFormat="1" x14ac:dyDescent="0.2">
      <c r="A32" s="78" t="s">
        <v>105</v>
      </c>
      <c r="B32" s="29" t="s">
        <v>106</v>
      </c>
      <c r="C32" s="30" t="s">
        <v>108</v>
      </c>
      <c r="D32" s="65">
        <v>10501</v>
      </c>
      <c r="E32" s="65">
        <v>149</v>
      </c>
      <c r="F32" s="33">
        <v>119</v>
      </c>
      <c r="G32" s="33">
        <v>30</v>
      </c>
      <c r="H32" s="66" t="s">
        <v>28</v>
      </c>
      <c r="AMJ32" s="2"/>
    </row>
    <row r="33" spans="1:1024" s="20" customFormat="1" x14ac:dyDescent="0.2">
      <c r="A33" s="78" t="s">
        <v>109</v>
      </c>
      <c r="B33" s="29" t="s">
        <v>110</v>
      </c>
      <c r="C33" s="30" t="s">
        <v>112</v>
      </c>
      <c r="D33" s="65">
        <v>13664</v>
      </c>
      <c r="E33" s="65">
        <v>36</v>
      </c>
      <c r="F33" s="33">
        <v>22</v>
      </c>
      <c r="G33" s="33">
        <v>14</v>
      </c>
      <c r="H33" s="66" t="s">
        <v>28</v>
      </c>
      <c r="AMJ33" s="2"/>
    </row>
    <row r="34" spans="1:1024" s="20" customFormat="1" x14ac:dyDescent="0.2">
      <c r="A34" s="78" t="s">
        <v>113</v>
      </c>
      <c r="B34" s="29" t="s">
        <v>114</v>
      </c>
      <c r="C34" s="30" t="s">
        <v>115</v>
      </c>
      <c r="D34" s="65">
        <v>7383</v>
      </c>
      <c r="E34" s="65">
        <v>31</v>
      </c>
      <c r="F34" s="33">
        <v>17</v>
      </c>
      <c r="G34" s="33">
        <v>14</v>
      </c>
      <c r="H34" s="66" t="s">
        <v>28</v>
      </c>
      <c r="AMJ34" s="2"/>
    </row>
    <row r="35" spans="1:1024" s="20" customFormat="1" x14ac:dyDescent="0.2">
      <c r="A35" s="78" t="s">
        <v>116</v>
      </c>
      <c r="B35" s="29" t="s">
        <v>117</v>
      </c>
      <c r="C35" s="30" t="s">
        <v>118</v>
      </c>
      <c r="D35" s="65">
        <v>1490</v>
      </c>
      <c r="E35" s="65">
        <v>58</v>
      </c>
      <c r="F35" s="33">
        <v>42</v>
      </c>
      <c r="G35" s="33">
        <v>16</v>
      </c>
      <c r="H35" s="66" t="s">
        <v>28</v>
      </c>
      <c r="AMJ35" s="2"/>
    </row>
    <row r="36" spans="1:1024" s="20" customFormat="1" x14ac:dyDescent="0.2">
      <c r="A36" s="78" t="s">
        <v>119</v>
      </c>
      <c r="B36" s="29" t="s">
        <v>120</v>
      </c>
      <c r="C36" s="30" t="s">
        <v>122</v>
      </c>
      <c r="D36" s="65">
        <v>35096</v>
      </c>
      <c r="E36" s="65">
        <v>27</v>
      </c>
      <c r="F36" s="33">
        <v>8</v>
      </c>
      <c r="G36" s="33">
        <v>19</v>
      </c>
      <c r="H36" s="66" t="s">
        <v>28</v>
      </c>
      <c r="AMJ36" s="2"/>
    </row>
    <row r="37" spans="1:1024" s="20" customFormat="1" x14ac:dyDescent="0.2">
      <c r="A37" s="78" t="s">
        <v>123</v>
      </c>
      <c r="B37" s="29" t="s">
        <v>124</v>
      </c>
      <c r="C37" s="30" t="s">
        <v>71</v>
      </c>
      <c r="D37" s="65">
        <v>1809034</v>
      </c>
      <c r="E37" s="65">
        <v>48903</v>
      </c>
      <c r="F37" s="33">
        <v>386</v>
      </c>
      <c r="G37" s="33">
        <v>48517</v>
      </c>
      <c r="H37" s="66" t="s">
        <v>34</v>
      </c>
      <c r="AMJ37" s="2"/>
    </row>
    <row r="38" spans="1:1024" x14ac:dyDescent="0.2">
      <c r="A38" s="78" t="s">
        <v>125</v>
      </c>
      <c r="B38" s="29" t="s">
        <v>126</v>
      </c>
      <c r="C38" s="30" t="s">
        <v>42</v>
      </c>
      <c r="D38" s="65">
        <v>4092459</v>
      </c>
      <c r="E38" s="65">
        <v>4815</v>
      </c>
      <c r="F38" s="33">
        <v>180</v>
      </c>
      <c r="G38" s="33">
        <v>4635</v>
      </c>
      <c r="H38" s="66" t="s">
        <v>28</v>
      </c>
    </row>
    <row r="39" spans="1:1024" s="20" customFormat="1" x14ac:dyDescent="0.2">
      <c r="A39" s="78" t="s">
        <v>129</v>
      </c>
      <c r="B39" s="29" t="s">
        <v>130</v>
      </c>
      <c r="C39" s="30" t="s">
        <v>71</v>
      </c>
      <c r="D39" s="65">
        <v>1809034</v>
      </c>
      <c r="E39" s="65">
        <v>13804</v>
      </c>
      <c r="F39" s="33">
        <v>241</v>
      </c>
      <c r="G39" s="33">
        <v>13563</v>
      </c>
      <c r="H39" s="66" t="s">
        <v>28</v>
      </c>
      <c r="AMJ39" s="2"/>
    </row>
    <row r="40" spans="1:1024" s="20" customFormat="1" x14ac:dyDescent="0.2">
      <c r="A40" s="78" t="s">
        <v>132</v>
      </c>
      <c r="B40" s="29" t="s">
        <v>133</v>
      </c>
      <c r="C40" s="30" t="s">
        <v>134</v>
      </c>
      <c r="D40" s="65">
        <v>1024266</v>
      </c>
      <c r="E40" s="65">
        <v>2179</v>
      </c>
      <c r="F40" s="33">
        <v>0</v>
      </c>
      <c r="G40" s="33">
        <v>2179</v>
      </c>
      <c r="H40" s="66" t="s">
        <v>28</v>
      </c>
      <c r="AMJ40" s="2"/>
    </row>
    <row r="41" spans="1:1024" s="20" customFormat="1" x14ac:dyDescent="0.2">
      <c r="A41" s="78" t="s">
        <v>135</v>
      </c>
      <c r="B41" s="29" t="s">
        <v>136</v>
      </c>
      <c r="C41" s="30" t="s">
        <v>137</v>
      </c>
      <c r="D41" s="65">
        <v>13535</v>
      </c>
      <c r="E41" s="65">
        <v>6533</v>
      </c>
      <c r="F41" s="33">
        <v>0</v>
      </c>
      <c r="G41" s="33">
        <v>6533</v>
      </c>
      <c r="H41" s="66" t="s">
        <v>34</v>
      </c>
      <c r="AMJ41" s="2"/>
    </row>
    <row r="42" spans="1:1024" s="20" customFormat="1" x14ac:dyDescent="0.2">
      <c r="A42" s="78" t="s">
        <v>138</v>
      </c>
      <c r="B42" s="29" t="s">
        <v>139</v>
      </c>
      <c r="C42" s="30" t="s">
        <v>137</v>
      </c>
      <c r="D42" s="65">
        <v>13535</v>
      </c>
      <c r="E42" s="65">
        <v>2238</v>
      </c>
      <c r="F42" s="33">
        <v>0</v>
      </c>
      <c r="G42" s="33">
        <v>2238</v>
      </c>
      <c r="H42" s="66" t="s">
        <v>28</v>
      </c>
      <c r="AMJ42" s="2"/>
    </row>
    <row r="43" spans="1:1024" s="20" customFormat="1" x14ac:dyDescent="0.2">
      <c r="A43" s="78" t="s">
        <v>140</v>
      </c>
      <c r="B43" s="29" t="s">
        <v>141</v>
      </c>
      <c r="C43" s="30" t="s">
        <v>42</v>
      </c>
      <c r="D43" s="65">
        <v>4092459</v>
      </c>
      <c r="E43" s="65">
        <v>15486</v>
      </c>
      <c r="F43" s="33">
        <v>215</v>
      </c>
      <c r="G43" s="33">
        <v>15271</v>
      </c>
      <c r="H43" s="66" t="s">
        <v>28</v>
      </c>
      <c r="AMJ43" s="2"/>
    </row>
    <row r="44" spans="1:1024" s="20" customFormat="1" x14ac:dyDescent="0.2">
      <c r="A44" s="78" t="s">
        <v>142</v>
      </c>
      <c r="B44" s="29" t="s">
        <v>143</v>
      </c>
      <c r="C44" s="30" t="s">
        <v>145</v>
      </c>
      <c r="D44" s="65">
        <v>310235</v>
      </c>
      <c r="E44" s="65">
        <v>8635</v>
      </c>
      <c r="F44" s="33">
        <v>13</v>
      </c>
      <c r="G44" s="33">
        <v>8622</v>
      </c>
      <c r="H44" s="66" t="s">
        <v>28</v>
      </c>
      <c r="AMJ44" s="2"/>
    </row>
    <row r="45" spans="1:1024" s="20" customFormat="1" x14ac:dyDescent="0.2">
      <c r="A45" s="78" t="s">
        <v>146</v>
      </c>
      <c r="B45" s="29" t="s">
        <v>147</v>
      </c>
      <c r="C45" s="30" t="s">
        <v>68</v>
      </c>
      <c r="D45" s="65">
        <v>406220</v>
      </c>
      <c r="E45" s="65">
        <v>1298</v>
      </c>
      <c r="F45" s="33">
        <v>128</v>
      </c>
      <c r="G45" s="33">
        <v>1170</v>
      </c>
      <c r="H45" s="66" t="s">
        <v>28</v>
      </c>
      <c r="AMJ45" s="2"/>
    </row>
    <row r="46" spans="1:1024" s="20" customFormat="1" x14ac:dyDescent="0.2">
      <c r="A46" s="78" t="s">
        <v>148</v>
      </c>
      <c r="B46" s="29" t="s">
        <v>149</v>
      </c>
      <c r="C46" s="30" t="s">
        <v>51</v>
      </c>
      <c r="D46" s="65">
        <v>1714773</v>
      </c>
      <c r="E46" s="65">
        <v>21857</v>
      </c>
      <c r="F46" s="33">
        <v>204</v>
      </c>
      <c r="G46" s="33">
        <v>21653</v>
      </c>
      <c r="H46" s="66" t="s">
        <v>34</v>
      </c>
      <c r="AMJ46" s="2"/>
    </row>
    <row r="47" spans="1:1024" s="20" customFormat="1" x14ac:dyDescent="0.2">
      <c r="A47" s="78" t="s">
        <v>150</v>
      </c>
      <c r="B47" s="29" t="s">
        <v>151</v>
      </c>
      <c r="C47" s="30" t="s">
        <v>152</v>
      </c>
      <c r="D47" s="65">
        <v>28417</v>
      </c>
      <c r="E47" s="65">
        <v>54</v>
      </c>
      <c r="F47" s="33">
        <v>27</v>
      </c>
      <c r="G47" s="33">
        <v>27</v>
      </c>
      <c r="H47" s="66" t="s">
        <v>28</v>
      </c>
      <c r="AMJ47" s="2"/>
    </row>
    <row r="48" spans="1:1024" s="20" customFormat="1" x14ac:dyDescent="0.2">
      <c r="A48" s="78" t="s">
        <v>153</v>
      </c>
      <c r="B48" s="29" t="s">
        <v>154</v>
      </c>
      <c r="C48" s="30" t="s">
        <v>155</v>
      </c>
      <c r="D48" s="65">
        <v>1641</v>
      </c>
      <c r="E48" s="65">
        <v>6</v>
      </c>
      <c r="F48" s="33">
        <v>6</v>
      </c>
      <c r="G48" s="33">
        <v>0</v>
      </c>
      <c r="H48" s="66" t="s">
        <v>28</v>
      </c>
      <c r="AMJ48" s="2"/>
    </row>
    <row r="49" spans="1:1024" s="20" customFormat="1" x14ac:dyDescent="0.2">
      <c r="A49" s="78" t="s">
        <v>156</v>
      </c>
      <c r="B49" s="29" t="s">
        <v>157</v>
      </c>
      <c r="C49" s="30" t="s">
        <v>158</v>
      </c>
      <c r="D49" s="65">
        <v>4087</v>
      </c>
      <c r="E49" s="65">
        <v>43</v>
      </c>
      <c r="F49" s="33">
        <v>41</v>
      </c>
      <c r="G49" s="33">
        <v>2</v>
      </c>
      <c r="H49" s="66" t="s">
        <v>28</v>
      </c>
      <c r="AMJ49" s="2"/>
    </row>
    <row r="50" spans="1:1024" s="20" customFormat="1" x14ac:dyDescent="0.2">
      <c r="A50" s="78" t="s">
        <v>159</v>
      </c>
      <c r="B50" s="29" t="s">
        <v>160</v>
      </c>
      <c r="C50" s="30" t="s">
        <v>162</v>
      </c>
      <c r="D50" s="65">
        <v>291309</v>
      </c>
      <c r="E50" s="65">
        <v>49992</v>
      </c>
      <c r="F50" s="33">
        <v>4822</v>
      </c>
      <c r="G50" s="33">
        <v>45170</v>
      </c>
      <c r="H50" s="66" t="s">
        <v>34</v>
      </c>
      <c r="AMJ50" s="2"/>
    </row>
    <row r="51" spans="1:1024" s="20" customFormat="1" x14ac:dyDescent="0.2">
      <c r="A51" s="78" t="s">
        <v>163</v>
      </c>
      <c r="B51" s="29" t="s">
        <v>164</v>
      </c>
      <c r="C51" s="30" t="s">
        <v>71</v>
      </c>
      <c r="D51" s="65">
        <v>1809034</v>
      </c>
      <c r="E51" s="65">
        <v>4025</v>
      </c>
      <c r="F51" s="33">
        <v>2055</v>
      </c>
      <c r="G51" s="33">
        <v>1970</v>
      </c>
      <c r="H51" s="66" t="s">
        <v>28</v>
      </c>
      <c r="AMJ51" s="2"/>
    </row>
    <row r="52" spans="1:1024" s="20" customFormat="1" x14ac:dyDescent="0.2">
      <c r="A52" s="78" t="s">
        <v>165</v>
      </c>
      <c r="B52" s="29" t="s">
        <v>166</v>
      </c>
      <c r="C52" s="30" t="s">
        <v>167</v>
      </c>
      <c r="D52" s="65">
        <v>209714</v>
      </c>
      <c r="E52" s="65">
        <v>26057</v>
      </c>
      <c r="F52" s="33">
        <v>5443</v>
      </c>
      <c r="G52" s="33">
        <v>20614</v>
      </c>
      <c r="H52" s="66" t="s">
        <v>34</v>
      </c>
      <c r="AMJ52" s="2"/>
    </row>
    <row r="53" spans="1:1024" s="20" customFormat="1" x14ac:dyDescent="0.2">
      <c r="A53" s="78" t="s">
        <v>168</v>
      </c>
      <c r="B53" s="29" t="s">
        <v>169</v>
      </c>
      <c r="C53" s="30" t="s">
        <v>171</v>
      </c>
      <c r="D53" s="65">
        <v>800647</v>
      </c>
      <c r="E53" s="65">
        <v>37736</v>
      </c>
      <c r="F53" s="33">
        <v>8021</v>
      </c>
      <c r="G53" s="33">
        <v>29715</v>
      </c>
      <c r="H53" s="66" t="s">
        <v>34</v>
      </c>
      <c r="AMJ53" s="2"/>
    </row>
    <row r="54" spans="1:1024" s="20" customFormat="1" x14ac:dyDescent="0.2">
      <c r="A54" s="78" t="s">
        <v>172</v>
      </c>
      <c r="B54" s="29" t="s">
        <v>173</v>
      </c>
      <c r="C54" s="30" t="s">
        <v>175</v>
      </c>
      <c r="D54" s="65">
        <v>774769</v>
      </c>
      <c r="E54" s="65">
        <v>54243</v>
      </c>
      <c r="F54" s="33">
        <v>18581</v>
      </c>
      <c r="G54" s="33">
        <v>35662</v>
      </c>
      <c r="H54" s="66" t="s">
        <v>34</v>
      </c>
      <c r="AMJ54" s="2"/>
    </row>
    <row r="55" spans="1:1024" s="20" customFormat="1" x14ac:dyDescent="0.2">
      <c r="A55" s="78" t="s">
        <v>176</v>
      </c>
      <c r="B55" s="29" t="s">
        <v>177</v>
      </c>
      <c r="C55" s="30" t="s">
        <v>178</v>
      </c>
      <c r="D55" s="65">
        <v>5613</v>
      </c>
      <c r="E55" s="65">
        <v>68</v>
      </c>
      <c r="F55" s="33">
        <v>63</v>
      </c>
      <c r="G55" s="33">
        <v>5</v>
      </c>
      <c r="H55" s="66" t="s">
        <v>28</v>
      </c>
      <c r="AMJ55" s="2"/>
    </row>
    <row r="56" spans="1:1024" s="20" customFormat="1" x14ac:dyDescent="0.2">
      <c r="A56" s="79" t="s">
        <v>179</v>
      </c>
      <c r="B56" s="29" t="s">
        <v>180</v>
      </c>
      <c r="C56" s="30" t="s">
        <v>181</v>
      </c>
      <c r="D56" s="65">
        <v>86793</v>
      </c>
      <c r="E56" s="65">
        <v>9320</v>
      </c>
      <c r="F56" s="33">
        <v>2852</v>
      </c>
      <c r="G56" s="33">
        <v>6468</v>
      </c>
      <c r="H56" s="66" t="s">
        <v>34</v>
      </c>
      <c r="AMJ56" s="2"/>
    </row>
    <row r="57" spans="1:1024" s="20" customFormat="1" x14ac:dyDescent="0.2">
      <c r="A57" s="78" t="s">
        <v>182</v>
      </c>
      <c r="B57" s="29" t="s">
        <v>183</v>
      </c>
      <c r="C57" s="30" t="s">
        <v>145</v>
      </c>
      <c r="D57" s="65">
        <v>310235</v>
      </c>
      <c r="E57" s="65">
        <v>7764</v>
      </c>
      <c r="F57" s="33">
        <v>1191</v>
      </c>
      <c r="G57" s="33">
        <v>6573</v>
      </c>
      <c r="H57" s="66" t="s">
        <v>28</v>
      </c>
      <c r="AMJ57" s="2"/>
    </row>
    <row r="58" spans="1:1024" s="20" customFormat="1" x14ac:dyDescent="0.2">
      <c r="A58" s="78" t="s">
        <v>185</v>
      </c>
      <c r="B58" s="29" t="s">
        <v>186</v>
      </c>
      <c r="C58" s="30" t="s">
        <v>188</v>
      </c>
      <c r="D58" s="65">
        <v>17526</v>
      </c>
      <c r="E58" s="65">
        <v>760</v>
      </c>
      <c r="F58" s="33">
        <v>54</v>
      </c>
      <c r="G58" s="33">
        <v>706</v>
      </c>
      <c r="H58" s="66" t="s">
        <v>28</v>
      </c>
      <c r="AMJ58" s="2"/>
    </row>
    <row r="59" spans="1:1024" s="20" customFormat="1" x14ac:dyDescent="0.2">
      <c r="A59" s="78" t="s">
        <v>189</v>
      </c>
      <c r="B59" s="29" t="s">
        <v>187</v>
      </c>
      <c r="C59" s="30" t="s">
        <v>191</v>
      </c>
      <c r="D59" s="65">
        <v>21904</v>
      </c>
      <c r="E59" s="65">
        <v>611</v>
      </c>
      <c r="F59" s="33">
        <v>53</v>
      </c>
      <c r="G59" s="33">
        <v>558</v>
      </c>
      <c r="H59" s="66" t="s">
        <v>28</v>
      </c>
      <c r="AMJ59" s="2"/>
    </row>
    <row r="60" spans="1:1024" s="20" customFormat="1" x14ac:dyDescent="0.2">
      <c r="A60" s="78" t="s">
        <v>192</v>
      </c>
      <c r="B60" s="29" t="s">
        <v>193</v>
      </c>
      <c r="C60" s="30" t="s">
        <v>194</v>
      </c>
      <c r="D60" s="65">
        <v>10752</v>
      </c>
      <c r="E60" s="65">
        <v>41</v>
      </c>
      <c r="F60" s="33">
        <v>30</v>
      </c>
      <c r="G60" s="33">
        <v>11</v>
      </c>
      <c r="H60" s="66" t="s">
        <v>28</v>
      </c>
      <c r="AMJ60" s="2"/>
    </row>
    <row r="61" spans="1:1024" s="20" customFormat="1" x14ac:dyDescent="0.2">
      <c r="A61" s="78" t="s">
        <v>195</v>
      </c>
      <c r="B61" s="29" t="s">
        <v>196</v>
      </c>
      <c r="C61" s="30" t="s">
        <v>198</v>
      </c>
      <c r="D61" s="65">
        <v>103350</v>
      </c>
      <c r="E61" s="65">
        <v>390</v>
      </c>
      <c r="F61" s="33">
        <v>198</v>
      </c>
      <c r="G61" s="33">
        <v>192</v>
      </c>
      <c r="H61" s="66" t="s">
        <v>28</v>
      </c>
      <c r="AMJ61" s="2"/>
    </row>
    <row r="62" spans="1:1024" s="20" customFormat="1" x14ac:dyDescent="0.2">
      <c r="A62" s="78" t="s">
        <v>199</v>
      </c>
      <c r="B62" s="29" t="s">
        <v>200</v>
      </c>
      <c r="C62" s="30" t="s">
        <v>201</v>
      </c>
      <c r="D62" s="65">
        <v>6059</v>
      </c>
      <c r="E62" s="65">
        <v>0</v>
      </c>
      <c r="F62" s="33">
        <v>0</v>
      </c>
      <c r="G62" s="33">
        <v>0</v>
      </c>
      <c r="H62" s="66" t="s">
        <v>28</v>
      </c>
      <c r="AMJ62" s="2"/>
    </row>
    <row r="63" spans="1:1024" s="20" customFormat="1" x14ac:dyDescent="0.2">
      <c r="A63" s="78" t="s">
        <v>202</v>
      </c>
      <c r="B63" s="29" t="s">
        <v>203</v>
      </c>
      <c r="C63" s="30" t="s">
        <v>204</v>
      </c>
      <c r="D63" s="65">
        <v>252273</v>
      </c>
      <c r="E63" s="65">
        <v>16244</v>
      </c>
      <c r="F63" s="33">
        <v>2850</v>
      </c>
      <c r="G63" s="33">
        <v>13394</v>
      </c>
      <c r="H63" s="66" t="s">
        <v>34</v>
      </c>
      <c r="AMJ63" s="2"/>
    </row>
    <row r="64" spans="1:1024" s="20" customFormat="1" x14ac:dyDescent="0.2">
      <c r="A64" s="78" t="s">
        <v>205</v>
      </c>
      <c r="B64" s="29" t="s">
        <v>206</v>
      </c>
      <c r="C64" s="30" t="s">
        <v>208</v>
      </c>
      <c r="D64" s="65">
        <v>42750</v>
      </c>
      <c r="E64" s="65">
        <v>139</v>
      </c>
      <c r="F64" s="33">
        <v>35</v>
      </c>
      <c r="G64" s="33">
        <v>104</v>
      </c>
      <c r="H64" s="66" t="s">
        <v>28</v>
      </c>
      <c r="AMJ64" s="2"/>
    </row>
    <row r="65" spans="1:1024" s="20" customFormat="1" x14ac:dyDescent="0.2">
      <c r="A65" s="78" t="s">
        <v>209</v>
      </c>
      <c r="B65" s="29" t="s">
        <v>210</v>
      </c>
      <c r="C65" s="30" t="s">
        <v>212</v>
      </c>
      <c r="D65" s="65">
        <v>3127</v>
      </c>
      <c r="E65" s="65">
        <v>0</v>
      </c>
      <c r="F65" s="33">
        <v>0</v>
      </c>
      <c r="G65" s="33">
        <v>0</v>
      </c>
      <c r="H65" s="66" t="s">
        <v>28</v>
      </c>
      <c r="AMJ65" s="2"/>
    </row>
    <row r="66" spans="1:1024" s="20" customFormat="1" x14ac:dyDescent="0.2">
      <c r="A66" s="78" t="s">
        <v>213</v>
      </c>
      <c r="B66" s="29" t="s">
        <v>206</v>
      </c>
      <c r="C66" s="30" t="s">
        <v>215</v>
      </c>
      <c r="D66" s="65">
        <v>38066</v>
      </c>
      <c r="E66" s="65">
        <v>289</v>
      </c>
      <c r="F66" s="33">
        <v>97</v>
      </c>
      <c r="G66" s="33">
        <v>192</v>
      </c>
      <c r="H66" s="66" t="s">
        <v>28</v>
      </c>
      <c r="AMJ66" s="2"/>
    </row>
    <row r="67" spans="1:1024" s="20" customFormat="1" x14ac:dyDescent="0.2">
      <c r="A67" s="78" t="s">
        <v>216</v>
      </c>
      <c r="B67" s="29" t="s">
        <v>217</v>
      </c>
      <c r="C67" s="30" t="s">
        <v>51</v>
      </c>
      <c r="D67" s="65">
        <v>1714773</v>
      </c>
      <c r="E67" s="65">
        <v>113996</v>
      </c>
      <c r="F67" s="33">
        <v>26855</v>
      </c>
      <c r="G67" s="33">
        <v>87141</v>
      </c>
      <c r="H67" s="66" t="s">
        <v>34</v>
      </c>
      <c r="AMJ67" s="2"/>
    </row>
    <row r="68" spans="1:1024" s="20" customFormat="1" x14ac:dyDescent="0.2">
      <c r="A68" s="78" t="s">
        <v>219</v>
      </c>
      <c r="B68" s="29" t="s">
        <v>220</v>
      </c>
      <c r="C68" s="30" t="s">
        <v>134</v>
      </c>
      <c r="D68" s="65">
        <v>1024266</v>
      </c>
      <c r="E68" s="65">
        <v>32636</v>
      </c>
      <c r="F68" s="33">
        <v>3738</v>
      </c>
      <c r="G68" s="33">
        <v>28898</v>
      </c>
      <c r="H68" s="66" t="s">
        <v>34</v>
      </c>
      <c r="AMJ68" s="2"/>
    </row>
    <row r="69" spans="1:1024" s="20" customFormat="1" x14ac:dyDescent="0.2">
      <c r="A69" s="78" t="s">
        <v>221</v>
      </c>
      <c r="B69" s="29" t="s">
        <v>222</v>
      </c>
      <c r="C69" s="30" t="s">
        <v>223</v>
      </c>
      <c r="D69" s="65">
        <v>86771</v>
      </c>
      <c r="E69" s="65">
        <v>7071</v>
      </c>
      <c r="F69" s="33">
        <v>2673</v>
      </c>
      <c r="G69" s="33">
        <v>4398</v>
      </c>
      <c r="H69" s="66" t="s">
        <v>34</v>
      </c>
      <c r="AMJ69" s="2"/>
    </row>
    <row r="70" spans="1:1024" s="20" customFormat="1" x14ac:dyDescent="0.2">
      <c r="A70" s="78" t="s">
        <v>224</v>
      </c>
      <c r="B70" s="29" t="s">
        <v>225</v>
      </c>
      <c r="C70" s="30" t="s">
        <v>226</v>
      </c>
      <c r="D70" s="65">
        <v>3355</v>
      </c>
      <c r="E70" s="65">
        <v>73</v>
      </c>
      <c r="F70" s="33">
        <v>31</v>
      </c>
      <c r="G70" s="33">
        <v>42</v>
      </c>
      <c r="H70" s="66" t="s">
        <v>28</v>
      </c>
      <c r="AMJ70" s="2"/>
    </row>
    <row r="71" spans="1:1024" s="20" customFormat="1" x14ac:dyDescent="0.2">
      <c r="A71" s="78" t="s">
        <v>227</v>
      </c>
      <c r="B71" s="29" t="s">
        <v>228</v>
      </c>
      <c r="C71" s="30" t="s">
        <v>229</v>
      </c>
      <c r="D71" s="65">
        <v>51182</v>
      </c>
      <c r="E71" s="65">
        <v>2320</v>
      </c>
      <c r="F71" s="33">
        <v>684</v>
      </c>
      <c r="G71" s="33">
        <v>1636</v>
      </c>
      <c r="H71" s="66" t="s">
        <v>28</v>
      </c>
      <c r="AMJ71" s="2"/>
    </row>
    <row r="72" spans="1:1024" s="20" customFormat="1" x14ac:dyDescent="0.2">
      <c r="A72" s="78" t="s">
        <v>230</v>
      </c>
      <c r="B72" s="29" t="s">
        <v>231</v>
      </c>
      <c r="C72" s="30" t="s">
        <v>232</v>
      </c>
      <c r="D72" s="65">
        <v>5915</v>
      </c>
      <c r="E72" s="65">
        <v>20</v>
      </c>
      <c r="F72" s="33">
        <v>14</v>
      </c>
      <c r="G72" s="33">
        <v>6</v>
      </c>
      <c r="H72" s="66" t="s">
        <v>28</v>
      </c>
      <c r="AMJ72" s="2"/>
    </row>
    <row r="73" spans="1:1024" s="20" customFormat="1" x14ac:dyDescent="0.2">
      <c r="A73" s="78" t="s">
        <v>233</v>
      </c>
      <c r="B73" s="29" t="s">
        <v>234</v>
      </c>
      <c r="C73" s="30" t="s">
        <v>236</v>
      </c>
      <c r="D73" s="65">
        <v>250304</v>
      </c>
      <c r="E73" s="65">
        <v>15608</v>
      </c>
      <c r="F73" s="33">
        <v>4526</v>
      </c>
      <c r="G73" s="33">
        <v>11082</v>
      </c>
      <c r="H73" s="66" t="s">
        <v>34</v>
      </c>
      <c r="AMJ73" s="2"/>
    </row>
    <row r="74" spans="1:1024" s="20" customFormat="1" x14ac:dyDescent="0.2">
      <c r="A74" s="78" t="s">
        <v>237</v>
      </c>
      <c r="B74" s="29" t="s">
        <v>238</v>
      </c>
      <c r="C74" s="30" t="s">
        <v>42</v>
      </c>
      <c r="D74" s="65">
        <v>4092459</v>
      </c>
      <c r="E74" s="65">
        <v>20081</v>
      </c>
      <c r="F74" s="33">
        <v>4423</v>
      </c>
      <c r="G74" s="33">
        <v>15658</v>
      </c>
      <c r="H74" s="66" t="s">
        <v>28</v>
      </c>
      <c r="AMJ74" s="2"/>
    </row>
    <row r="75" spans="1:1024" s="20" customFormat="1" x14ac:dyDescent="0.2">
      <c r="A75" s="78" t="s">
        <v>239</v>
      </c>
      <c r="B75" s="29" t="s">
        <v>240</v>
      </c>
      <c r="C75" s="30" t="s">
        <v>82</v>
      </c>
      <c r="D75" s="65">
        <v>662614</v>
      </c>
      <c r="E75" s="65">
        <v>8181</v>
      </c>
      <c r="F75" s="33">
        <v>804</v>
      </c>
      <c r="G75" s="33">
        <v>7377</v>
      </c>
      <c r="H75" s="66" t="s">
        <v>28</v>
      </c>
      <c r="AMJ75" s="2"/>
    </row>
    <row r="76" spans="1:1024" s="20" customFormat="1" x14ac:dyDescent="0.2">
      <c r="A76" s="28" t="s">
        <v>241</v>
      </c>
      <c r="B76" s="29" t="s">
        <v>242</v>
      </c>
      <c r="C76" s="30" t="s">
        <v>71</v>
      </c>
      <c r="D76" s="65">
        <v>1809034</v>
      </c>
      <c r="E76" s="65">
        <v>8787</v>
      </c>
      <c r="F76" s="33">
        <v>3784</v>
      </c>
      <c r="G76" s="33">
        <v>5003</v>
      </c>
      <c r="H76" s="66" t="s">
        <v>28</v>
      </c>
      <c r="AMJ76" s="2"/>
    </row>
    <row r="77" spans="1:1024" s="20" customFormat="1" x14ac:dyDescent="0.2">
      <c r="A77" s="28" t="s">
        <v>243</v>
      </c>
      <c r="B77" s="29" t="s">
        <v>244</v>
      </c>
      <c r="C77" s="30" t="s">
        <v>100</v>
      </c>
      <c r="D77" s="65">
        <v>782341</v>
      </c>
      <c r="E77" s="65">
        <v>13499</v>
      </c>
      <c r="F77" s="33">
        <v>2252</v>
      </c>
      <c r="G77" s="33">
        <v>11247</v>
      </c>
      <c r="H77" s="66" t="s">
        <v>28</v>
      </c>
      <c r="AMJ77" s="2"/>
    </row>
    <row r="78" spans="1:1024" s="20" customFormat="1" x14ac:dyDescent="0.2">
      <c r="A78" s="28" t="s">
        <v>246</v>
      </c>
      <c r="B78" s="29" t="s">
        <v>247</v>
      </c>
      <c r="C78" s="30" t="s">
        <v>134</v>
      </c>
      <c r="D78" s="65">
        <v>1024266</v>
      </c>
      <c r="E78" s="65">
        <v>24831</v>
      </c>
      <c r="F78" s="33">
        <v>2460</v>
      </c>
      <c r="G78" s="33">
        <v>22371</v>
      </c>
      <c r="H78" s="66" t="s">
        <v>34</v>
      </c>
      <c r="AMJ78" s="2"/>
    </row>
    <row r="79" spans="1:1024" s="20" customFormat="1" x14ac:dyDescent="0.2">
      <c r="A79" s="28" t="s">
        <v>248</v>
      </c>
      <c r="B79" s="29" t="s">
        <v>249</v>
      </c>
      <c r="C79" s="30" t="s">
        <v>251</v>
      </c>
      <c r="D79" s="65">
        <v>585375</v>
      </c>
      <c r="E79" s="65">
        <v>9545</v>
      </c>
      <c r="F79" s="33">
        <v>4482</v>
      </c>
      <c r="G79" s="33">
        <v>5063</v>
      </c>
      <c r="H79" s="66" t="s">
        <v>28</v>
      </c>
      <c r="AMJ79" s="2"/>
    </row>
    <row r="80" spans="1:1024" s="20" customFormat="1" x14ac:dyDescent="0.2">
      <c r="A80" s="28" t="s">
        <v>252</v>
      </c>
      <c r="B80" s="29" t="s">
        <v>253</v>
      </c>
      <c r="C80" s="30" t="s">
        <v>254</v>
      </c>
      <c r="D80" s="65">
        <v>40838</v>
      </c>
      <c r="E80" s="65">
        <v>1895</v>
      </c>
      <c r="F80" s="33">
        <v>1107</v>
      </c>
      <c r="G80" s="33">
        <v>788</v>
      </c>
      <c r="H80" s="66" t="s">
        <v>28</v>
      </c>
      <c r="AMJ80" s="2"/>
    </row>
    <row r="81" spans="1:1024" s="20" customFormat="1" x14ac:dyDescent="0.2">
      <c r="A81" s="28" t="s">
        <v>255</v>
      </c>
      <c r="B81" s="29" t="s">
        <v>256</v>
      </c>
      <c r="C81" s="30" t="s">
        <v>258</v>
      </c>
      <c r="D81" s="65">
        <v>9232</v>
      </c>
      <c r="E81" s="65">
        <v>407</v>
      </c>
      <c r="F81" s="33">
        <v>150</v>
      </c>
      <c r="G81" s="33">
        <v>257</v>
      </c>
      <c r="H81" s="66" t="s">
        <v>28</v>
      </c>
      <c r="AMJ81" s="2"/>
    </row>
    <row r="82" spans="1:1024" s="20" customFormat="1" x14ac:dyDescent="0.2">
      <c r="A82" s="28" t="s">
        <v>259</v>
      </c>
      <c r="B82" s="29" t="s">
        <v>260</v>
      </c>
      <c r="C82" s="30" t="s">
        <v>261</v>
      </c>
      <c r="D82" s="65">
        <v>3807</v>
      </c>
      <c r="E82" s="65">
        <v>24</v>
      </c>
      <c r="F82" s="33">
        <v>25</v>
      </c>
      <c r="G82" s="33">
        <v>-1</v>
      </c>
      <c r="H82" s="66" t="s">
        <v>28</v>
      </c>
      <c r="AMJ82" s="2"/>
    </row>
    <row r="83" spans="1:1024" s="20" customFormat="1" x14ac:dyDescent="0.2">
      <c r="A83" s="28" t="s">
        <v>262</v>
      </c>
      <c r="B83" s="29" t="s">
        <v>263</v>
      </c>
      <c r="C83" s="30" t="s">
        <v>264</v>
      </c>
      <c r="D83" s="65">
        <v>234906</v>
      </c>
      <c r="E83" s="65">
        <v>0</v>
      </c>
      <c r="F83" s="33">
        <v>0</v>
      </c>
      <c r="G83" s="33">
        <v>0</v>
      </c>
      <c r="H83" s="66" t="s">
        <v>28</v>
      </c>
      <c r="AMJ83" s="2"/>
    </row>
    <row r="84" spans="1:1024" s="20" customFormat="1" x14ac:dyDescent="0.2">
      <c r="A84" s="28" t="s">
        <v>265</v>
      </c>
      <c r="B84" s="29" t="s">
        <v>266</v>
      </c>
      <c r="C84" s="30" t="s">
        <v>268</v>
      </c>
      <c r="D84" s="65">
        <v>54258</v>
      </c>
      <c r="E84" s="65">
        <v>6151</v>
      </c>
      <c r="F84" s="33">
        <v>3027</v>
      </c>
      <c r="G84" s="33">
        <v>3124</v>
      </c>
      <c r="H84" s="66" t="s">
        <v>28</v>
      </c>
      <c r="AMJ84" s="2"/>
    </row>
    <row r="85" spans="1:1024" s="20" customFormat="1" x14ac:dyDescent="0.2">
      <c r="A85" s="28" t="s">
        <v>269</v>
      </c>
      <c r="B85" s="29" t="s">
        <v>270</v>
      </c>
      <c r="C85" s="30" t="s">
        <v>271</v>
      </c>
      <c r="D85" s="65">
        <v>121730</v>
      </c>
      <c r="E85" s="65">
        <v>13157</v>
      </c>
      <c r="F85" s="33">
        <v>1992</v>
      </c>
      <c r="G85" s="33">
        <v>11165</v>
      </c>
      <c r="H85" s="66" t="s">
        <v>34</v>
      </c>
      <c r="AMJ85" s="2"/>
    </row>
    <row r="86" spans="1:1024" s="20" customFormat="1" x14ac:dyDescent="0.2">
      <c r="A86" s="28" t="s">
        <v>272</v>
      </c>
      <c r="B86" s="29" t="s">
        <v>273</v>
      </c>
      <c r="C86" s="30" t="s">
        <v>275</v>
      </c>
      <c r="D86" s="65">
        <v>18550</v>
      </c>
      <c r="E86" s="65">
        <v>116</v>
      </c>
      <c r="F86" s="33">
        <v>15</v>
      </c>
      <c r="G86" s="33">
        <v>101</v>
      </c>
      <c r="H86" s="66" t="s">
        <v>28</v>
      </c>
      <c r="AMJ86" s="2"/>
    </row>
    <row r="87" spans="1:1024" s="20" customFormat="1" x14ac:dyDescent="0.2">
      <c r="A87" s="28" t="s">
        <v>276</v>
      </c>
      <c r="B87" s="29" t="s">
        <v>277</v>
      </c>
      <c r="C87" s="30" t="s">
        <v>264</v>
      </c>
      <c r="D87" s="65">
        <v>234906</v>
      </c>
      <c r="E87" s="65">
        <v>11411</v>
      </c>
      <c r="F87" s="33">
        <v>3758</v>
      </c>
      <c r="G87" s="33">
        <v>7653</v>
      </c>
      <c r="H87" s="66" t="s">
        <v>34</v>
      </c>
      <c r="AMJ87" s="2"/>
    </row>
    <row r="88" spans="1:1024" s="20" customFormat="1" x14ac:dyDescent="0.2">
      <c r="A88" s="28" t="s">
        <v>278</v>
      </c>
      <c r="B88" s="29" t="s">
        <v>279</v>
      </c>
      <c r="C88" s="30" t="s">
        <v>82</v>
      </c>
      <c r="D88" s="65">
        <v>662614</v>
      </c>
      <c r="E88" s="65">
        <v>6209</v>
      </c>
      <c r="F88" s="33">
        <v>2817</v>
      </c>
      <c r="G88" s="33">
        <v>3392</v>
      </c>
      <c r="H88" s="66" t="s">
        <v>28</v>
      </c>
      <c r="AMJ88" s="2"/>
    </row>
    <row r="89" spans="1:1024" s="20" customFormat="1" x14ac:dyDescent="0.2">
      <c r="A89" s="28" t="s">
        <v>280</v>
      </c>
      <c r="B89" s="29" t="s">
        <v>281</v>
      </c>
      <c r="C89" s="30" t="s">
        <v>282</v>
      </c>
      <c r="D89" s="65">
        <v>23384</v>
      </c>
      <c r="E89" s="65">
        <v>336</v>
      </c>
      <c r="F89" s="33">
        <v>248</v>
      </c>
      <c r="G89" s="33">
        <v>88</v>
      </c>
      <c r="H89" s="66" t="s">
        <v>28</v>
      </c>
      <c r="AMJ89" s="2"/>
    </row>
    <row r="90" spans="1:1024" s="20" customFormat="1" x14ac:dyDescent="0.2">
      <c r="A90" s="28" t="s">
        <v>283</v>
      </c>
      <c r="B90" s="29" t="s">
        <v>284</v>
      </c>
      <c r="C90" s="30" t="s">
        <v>271</v>
      </c>
      <c r="D90" s="65">
        <v>121730</v>
      </c>
      <c r="E90" s="65">
        <v>15670</v>
      </c>
      <c r="F90" s="33">
        <v>4451</v>
      </c>
      <c r="G90" s="33">
        <v>11219</v>
      </c>
      <c r="H90" s="66" t="s">
        <v>34</v>
      </c>
      <c r="AMJ90" s="2"/>
    </row>
    <row r="91" spans="1:1024" s="20" customFormat="1" x14ac:dyDescent="0.2">
      <c r="A91" s="28" t="s">
        <v>285</v>
      </c>
      <c r="B91" s="29" t="s">
        <v>286</v>
      </c>
      <c r="C91" s="30" t="s">
        <v>104</v>
      </c>
      <c r="D91" s="65">
        <v>313166</v>
      </c>
      <c r="E91" s="65">
        <v>1426</v>
      </c>
      <c r="F91" s="33">
        <v>569</v>
      </c>
      <c r="G91" s="33">
        <v>857</v>
      </c>
      <c r="H91" s="66" t="s">
        <v>28</v>
      </c>
      <c r="AMJ91" s="2"/>
    </row>
    <row r="92" spans="1:1024" s="20" customFormat="1" x14ac:dyDescent="0.2">
      <c r="A92" s="28" t="s">
        <v>287</v>
      </c>
      <c r="B92" s="29" t="s">
        <v>288</v>
      </c>
      <c r="C92" s="30" t="s">
        <v>42</v>
      </c>
      <c r="D92" s="65">
        <v>4092459</v>
      </c>
      <c r="E92" s="65">
        <v>14271</v>
      </c>
      <c r="F92" s="33">
        <v>4427</v>
      </c>
      <c r="G92" s="33">
        <v>9844</v>
      </c>
      <c r="H92" s="66" t="s">
        <v>28</v>
      </c>
      <c r="AMJ92" s="2"/>
    </row>
    <row r="93" spans="1:1024" s="20" customFormat="1" x14ac:dyDescent="0.2">
      <c r="A93" s="28" t="s">
        <v>289</v>
      </c>
      <c r="B93" s="29" t="s">
        <v>290</v>
      </c>
      <c r="C93" s="30" t="s">
        <v>291</v>
      </c>
      <c r="D93" s="65">
        <v>19263</v>
      </c>
      <c r="E93" s="65">
        <v>212</v>
      </c>
      <c r="F93" s="33">
        <v>106</v>
      </c>
      <c r="G93" s="33">
        <v>106</v>
      </c>
      <c r="H93" s="66" t="s">
        <v>28</v>
      </c>
      <c r="AMJ93" s="2"/>
    </row>
    <row r="94" spans="1:1024" s="20" customFormat="1" x14ac:dyDescent="0.2">
      <c r="A94" s="28" t="s">
        <v>292</v>
      </c>
      <c r="B94" s="29" t="s">
        <v>293</v>
      </c>
      <c r="C94" s="30" t="s">
        <v>71</v>
      </c>
      <c r="D94" s="65">
        <v>1809034</v>
      </c>
      <c r="E94" s="65">
        <v>44185</v>
      </c>
      <c r="F94" s="33">
        <v>10617</v>
      </c>
      <c r="G94" s="33">
        <v>33568</v>
      </c>
      <c r="H94" s="66" t="s">
        <v>34</v>
      </c>
      <c r="AMJ94" s="2"/>
    </row>
    <row r="95" spans="1:1024" s="20" customFormat="1" x14ac:dyDescent="0.2">
      <c r="A95" s="28" t="s">
        <v>295</v>
      </c>
      <c r="B95" s="29" t="s">
        <v>296</v>
      </c>
      <c r="C95" s="30" t="s">
        <v>175</v>
      </c>
      <c r="D95" s="65">
        <v>774769</v>
      </c>
      <c r="E95" s="65">
        <v>17417</v>
      </c>
      <c r="F95" s="33">
        <v>5693</v>
      </c>
      <c r="G95" s="33">
        <v>11724</v>
      </c>
      <c r="H95" s="66" t="s">
        <v>28</v>
      </c>
      <c r="AMJ95" s="2"/>
    </row>
    <row r="96" spans="1:1024" s="20" customFormat="1" x14ac:dyDescent="0.2">
      <c r="A96" s="38" t="s">
        <v>298</v>
      </c>
      <c r="B96" s="29" t="s">
        <v>299</v>
      </c>
      <c r="C96" s="30" t="s">
        <v>300</v>
      </c>
      <c r="D96" s="65">
        <v>13783</v>
      </c>
      <c r="E96" s="65">
        <v>695</v>
      </c>
      <c r="F96" s="33">
        <v>309</v>
      </c>
      <c r="G96" s="33">
        <v>386</v>
      </c>
      <c r="H96" s="66" t="s">
        <v>28</v>
      </c>
      <c r="AMJ96" s="2"/>
    </row>
    <row r="97" spans="1:1024" s="20" customFormat="1" x14ac:dyDescent="0.2">
      <c r="A97" s="38" t="s">
        <v>301</v>
      </c>
      <c r="B97" s="29" t="s">
        <v>302</v>
      </c>
      <c r="C97" s="30" t="s">
        <v>304</v>
      </c>
      <c r="D97" s="65">
        <v>17217</v>
      </c>
      <c r="E97" s="65">
        <v>571</v>
      </c>
      <c r="F97" s="33">
        <v>303</v>
      </c>
      <c r="G97" s="33">
        <v>268</v>
      </c>
      <c r="H97" s="66" t="s">
        <v>28</v>
      </c>
      <c r="AMJ97" s="2"/>
    </row>
    <row r="98" spans="1:1024" s="20" customFormat="1" x14ac:dyDescent="0.2">
      <c r="A98" s="38" t="s">
        <v>305</v>
      </c>
      <c r="B98" s="29" t="s">
        <v>306</v>
      </c>
      <c r="C98" s="30" t="s">
        <v>307</v>
      </c>
      <c r="D98" s="65">
        <v>3974</v>
      </c>
      <c r="E98" s="65">
        <v>21</v>
      </c>
      <c r="F98" s="33">
        <v>19</v>
      </c>
      <c r="G98" s="33">
        <v>2</v>
      </c>
      <c r="H98" s="66" t="s">
        <v>28</v>
      </c>
      <c r="AMJ98" s="2"/>
    </row>
    <row r="99" spans="1:1024" s="20" customFormat="1" x14ac:dyDescent="0.2">
      <c r="A99" s="28" t="s">
        <v>308</v>
      </c>
      <c r="B99" s="29" t="s">
        <v>309</v>
      </c>
      <c r="C99" s="30" t="s">
        <v>311</v>
      </c>
      <c r="D99" s="65">
        <v>45413</v>
      </c>
      <c r="E99" s="65">
        <v>1559</v>
      </c>
      <c r="F99" s="33">
        <v>319</v>
      </c>
      <c r="G99" s="33">
        <v>1240</v>
      </c>
      <c r="H99" s="66" t="s">
        <v>28</v>
      </c>
      <c r="AMJ99" s="2"/>
    </row>
    <row r="100" spans="1:1024" s="20" customFormat="1" x14ac:dyDescent="0.2">
      <c r="A100" s="38" t="s">
        <v>312</v>
      </c>
      <c r="B100" s="29" t="s">
        <v>313</v>
      </c>
      <c r="C100" s="30" t="s">
        <v>100</v>
      </c>
      <c r="D100" s="65">
        <v>782341</v>
      </c>
      <c r="E100" s="65">
        <v>16062</v>
      </c>
      <c r="F100" s="33">
        <v>4630</v>
      </c>
      <c r="G100" s="33">
        <v>11432</v>
      </c>
      <c r="H100" s="66" t="s">
        <v>28</v>
      </c>
      <c r="AMJ100" s="2"/>
    </row>
    <row r="101" spans="1:1024" s="20" customFormat="1" x14ac:dyDescent="0.2">
      <c r="A101" s="28" t="s">
        <v>314</v>
      </c>
      <c r="B101" s="29" t="s">
        <v>315</v>
      </c>
      <c r="C101" s="30" t="s">
        <v>316</v>
      </c>
      <c r="D101" s="65">
        <v>47735</v>
      </c>
      <c r="E101" s="65">
        <v>3198</v>
      </c>
      <c r="F101" s="33">
        <v>923</v>
      </c>
      <c r="G101" s="33">
        <v>2275</v>
      </c>
      <c r="H101" s="66" t="s">
        <v>28</v>
      </c>
      <c r="AMJ101" s="2"/>
    </row>
    <row r="102" spans="1:1024" s="20" customFormat="1" x14ac:dyDescent="0.2">
      <c r="A102" s="28" t="s">
        <v>317</v>
      </c>
      <c r="B102" s="29" t="s">
        <v>318</v>
      </c>
      <c r="C102" s="30" t="s">
        <v>320</v>
      </c>
      <c r="D102" s="65">
        <v>5899</v>
      </c>
      <c r="E102" s="65">
        <v>81</v>
      </c>
      <c r="F102" s="33">
        <v>67</v>
      </c>
      <c r="G102" s="33">
        <v>14</v>
      </c>
      <c r="H102" s="66" t="s">
        <v>28</v>
      </c>
      <c r="AMJ102" s="2"/>
    </row>
    <row r="103" spans="1:1024" s="20" customFormat="1" x14ac:dyDescent="0.2">
      <c r="A103" s="28" t="s">
        <v>321</v>
      </c>
      <c r="B103" s="29" t="s">
        <v>322</v>
      </c>
      <c r="C103" s="30" t="s">
        <v>324</v>
      </c>
      <c r="D103" s="65">
        <v>10223</v>
      </c>
      <c r="E103" s="65">
        <v>393</v>
      </c>
      <c r="F103" s="33">
        <v>80</v>
      </c>
      <c r="G103" s="33">
        <v>313</v>
      </c>
      <c r="H103" s="66" t="s">
        <v>28</v>
      </c>
      <c r="AMJ103" s="2"/>
    </row>
    <row r="104" spans="1:1024" s="20" customFormat="1" x14ac:dyDescent="0.2">
      <c r="A104" s="28" t="s">
        <v>325</v>
      </c>
      <c r="B104" s="29" t="s">
        <v>326</v>
      </c>
      <c r="C104" s="30" t="s">
        <v>328</v>
      </c>
      <c r="D104" s="65">
        <v>35710</v>
      </c>
      <c r="E104" s="65">
        <v>389</v>
      </c>
      <c r="F104" s="33">
        <v>214</v>
      </c>
      <c r="G104" s="33">
        <v>175</v>
      </c>
      <c r="H104" s="66" t="s">
        <v>28</v>
      </c>
      <c r="AMJ104" s="2"/>
    </row>
    <row r="105" spans="1:1024" s="20" customFormat="1" x14ac:dyDescent="0.2">
      <c r="A105" s="28" t="s">
        <v>329</v>
      </c>
      <c r="B105" s="29" t="s">
        <v>330</v>
      </c>
      <c r="C105" s="30" t="s">
        <v>137</v>
      </c>
      <c r="D105" s="65">
        <v>13535</v>
      </c>
      <c r="E105" s="65">
        <v>616</v>
      </c>
      <c r="F105" s="33">
        <v>454</v>
      </c>
      <c r="G105" s="33">
        <v>162</v>
      </c>
      <c r="H105" s="66" t="s">
        <v>28</v>
      </c>
      <c r="AMJ105" s="2"/>
    </row>
    <row r="106" spans="1:1024" s="20" customFormat="1" x14ac:dyDescent="0.2">
      <c r="A106" s="28" t="s">
        <v>332</v>
      </c>
      <c r="B106" s="29" t="s">
        <v>333</v>
      </c>
      <c r="C106" s="30" t="s">
        <v>334</v>
      </c>
      <c r="D106" s="65">
        <v>137130</v>
      </c>
      <c r="E106" s="65">
        <v>9992</v>
      </c>
      <c r="F106" s="33">
        <v>947</v>
      </c>
      <c r="G106" s="33">
        <v>9045</v>
      </c>
      <c r="H106" s="66" t="s">
        <v>34</v>
      </c>
      <c r="AMJ106" s="2"/>
    </row>
    <row r="107" spans="1:1024" s="20" customFormat="1" x14ac:dyDescent="0.2">
      <c r="A107" s="28" t="s">
        <v>335</v>
      </c>
      <c r="B107" s="29" t="s">
        <v>336</v>
      </c>
      <c r="C107" s="30" t="s">
        <v>42</v>
      </c>
      <c r="D107" s="65">
        <v>4092459</v>
      </c>
      <c r="E107" s="65">
        <v>42293</v>
      </c>
      <c r="F107" s="33">
        <v>71</v>
      </c>
      <c r="G107" s="33">
        <v>42222</v>
      </c>
      <c r="H107" s="66" t="s">
        <v>34</v>
      </c>
      <c r="AMJ107" s="2"/>
    </row>
    <row r="108" spans="1:1024" s="20" customFormat="1" x14ac:dyDescent="0.2">
      <c r="A108" s="28" t="s">
        <v>337</v>
      </c>
      <c r="B108" s="29" t="s">
        <v>338</v>
      </c>
      <c r="C108" s="30" t="s">
        <v>175</v>
      </c>
      <c r="D108" s="65">
        <v>774769</v>
      </c>
      <c r="E108" s="65">
        <v>25201</v>
      </c>
      <c r="F108" s="33">
        <v>9327</v>
      </c>
      <c r="G108" s="33">
        <v>15874</v>
      </c>
      <c r="H108" s="66" t="s">
        <v>28</v>
      </c>
      <c r="AMJ108" s="2"/>
    </row>
    <row r="109" spans="1:1024" s="20" customFormat="1" x14ac:dyDescent="0.2">
      <c r="A109" s="28" t="s">
        <v>340</v>
      </c>
      <c r="B109" s="29" t="s">
        <v>341</v>
      </c>
      <c r="C109" s="30" t="s">
        <v>134</v>
      </c>
      <c r="D109" s="65">
        <v>1024266</v>
      </c>
      <c r="E109" s="65">
        <v>14476</v>
      </c>
      <c r="F109" s="33">
        <v>4187</v>
      </c>
      <c r="G109" s="33">
        <v>10289</v>
      </c>
      <c r="H109" s="66" t="s">
        <v>28</v>
      </c>
      <c r="AMJ109" s="2"/>
    </row>
    <row r="110" spans="1:1024" s="20" customFormat="1" x14ac:dyDescent="0.2">
      <c r="A110" s="28" t="s">
        <v>342</v>
      </c>
      <c r="B110" s="29" t="s">
        <v>343</v>
      </c>
      <c r="C110" s="30" t="s">
        <v>42</v>
      </c>
      <c r="D110" s="65">
        <v>4092459</v>
      </c>
      <c r="E110" s="65">
        <v>27817</v>
      </c>
      <c r="F110" s="33">
        <v>6785</v>
      </c>
      <c r="G110" s="33">
        <v>21032</v>
      </c>
      <c r="H110" s="66" t="s">
        <v>34</v>
      </c>
      <c r="AMJ110" s="2"/>
    </row>
    <row r="111" spans="1:1024" s="20" customFormat="1" x14ac:dyDescent="0.2">
      <c r="A111" s="28" t="s">
        <v>344</v>
      </c>
      <c r="B111" s="29" t="s">
        <v>345</v>
      </c>
      <c r="C111" s="30" t="s">
        <v>347</v>
      </c>
      <c r="D111" s="65">
        <v>17187</v>
      </c>
      <c r="E111" s="65">
        <v>48</v>
      </c>
      <c r="F111" s="33">
        <v>20</v>
      </c>
      <c r="G111" s="33">
        <v>28</v>
      </c>
      <c r="H111" s="66" t="s">
        <v>28</v>
      </c>
      <c r="AMJ111" s="2"/>
    </row>
    <row r="112" spans="1:1024" s="20" customFormat="1" x14ac:dyDescent="0.2">
      <c r="A112" s="28" t="s">
        <v>348</v>
      </c>
      <c r="B112" s="29" t="s">
        <v>349</v>
      </c>
      <c r="C112" s="30" t="s">
        <v>351</v>
      </c>
      <c r="D112" s="65">
        <v>15507</v>
      </c>
      <c r="E112" s="65">
        <v>2</v>
      </c>
      <c r="F112" s="33">
        <v>2</v>
      </c>
      <c r="G112" s="33">
        <v>0</v>
      </c>
      <c r="H112" s="66" t="s">
        <v>28</v>
      </c>
      <c r="AMJ112" s="2"/>
    </row>
    <row r="113" spans="1:1024" s="20" customFormat="1" x14ac:dyDescent="0.2">
      <c r="A113" s="28" t="s">
        <v>352</v>
      </c>
      <c r="B113" s="29" t="s">
        <v>353</v>
      </c>
      <c r="C113" s="30" t="s">
        <v>51</v>
      </c>
      <c r="D113" s="65">
        <v>1714773</v>
      </c>
      <c r="E113" s="65">
        <v>12470</v>
      </c>
      <c r="F113" s="33">
        <v>0</v>
      </c>
      <c r="G113" s="33">
        <v>12470</v>
      </c>
      <c r="H113" s="66" t="s">
        <v>28</v>
      </c>
      <c r="AMJ113" s="2"/>
    </row>
    <row r="114" spans="1:1024" s="20" customFormat="1" x14ac:dyDescent="0.2">
      <c r="A114" s="28" t="s">
        <v>354</v>
      </c>
      <c r="B114" s="29" t="s">
        <v>355</v>
      </c>
      <c r="C114" s="30" t="s">
        <v>356</v>
      </c>
      <c r="D114" s="65">
        <v>110224</v>
      </c>
      <c r="E114" s="65">
        <v>5293</v>
      </c>
      <c r="F114" s="33">
        <v>18</v>
      </c>
      <c r="G114" s="33">
        <v>5275</v>
      </c>
      <c r="H114" s="66" t="s">
        <v>34</v>
      </c>
      <c r="AMJ114" s="2"/>
    </row>
    <row r="115" spans="1:1024" s="20" customFormat="1" x14ac:dyDescent="0.2">
      <c r="A115" s="28" t="s">
        <v>357</v>
      </c>
      <c r="B115" s="29" t="s">
        <v>358</v>
      </c>
      <c r="C115" s="30" t="s">
        <v>359</v>
      </c>
      <c r="D115" s="65">
        <v>86129</v>
      </c>
      <c r="E115" s="65">
        <v>4072</v>
      </c>
      <c r="F115" s="33">
        <v>169</v>
      </c>
      <c r="G115" s="33">
        <v>3903</v>
      </c>
      <c r="H115" s="66" t="s">
        <v>28</v>
      </c>
      <c r="AMJ115" s="2"/>
    </row>
    <row r="116" spans="1:1024" s="20" customFormat="1" x14ac:dyDescent="0.2">
      <c r="A116" s="28" t="s">
        <v>360</v>
      </c>
      <c r="B116" s="29" t="s">
        <v>361</v>
      </c>
      <c r="C116" s="30" t="s">
        <v>171</v>
      </c>
      <c r="D116" s="65">
        <v>800647</v>
      </c>
      <c r="E116" s="65">
        <v>2070</v>
      </c>
      <c r="F116" s="33">
        <v>601</v>
      </c>
      <c r="G116" s="33">
        <v>1469</v>
      </c>
      <c r="H116" s="66" t="s">
        <v>28</v>
      </c>
      <c r="AMJ116" s="2"/>
    </row>
    <row r="117" spans="1:1024" s="20" customFormat="1" x14ac:dyDescent="0.2">
      <c r="A117" s="28" t="s">
        <v>362</v>
      </c>
      <c r="B117" s="29" t="s">
        <v>363</v>
      </c>
      <c r="C117" s="30" t="s">
        <v>365</v>
      </c>
      <c r="D117" s="65">
        <v>9044</v>
      </c>
      <c r="E117" s="65">
        <v>414</v>
      </c>
      <c r="F117" s="33">
        <v>98</v>
      </c>
      <c r="G117" s="33">
        <v>316</v>
      </c>
      <c r="H117" s="66" t="s">
        <v>28</v>
      </c>
      <c r="AMJ117" s="2"/>
    </row>
    <row r="118" spans="1:1024" s="20" customFormat="1" x14ac:dyDescent="0.2">
      <c r="A118" s="28" t="s">
        <v>366</v>
      </c>
      <c r="B118" s="29" t="s">
        <v>367</v>
      </c>
      <c r="C118" s="30" t="s">
        <v>369</v>
      </c>
      <c r="D118" s="65">
        <v>48879</v>
      </c>
      <c r="E118" s="65">
        <v>2389</v>
      </c>
      <c r="F118" s="33">
        <v>825</v>
      </c>
      <c r="G118" s="33">
        <v>1564</v>
      </c>
      <c r="H118" s="66" t="s">
        <v>28</v>
      </c>
      <c r="AMJ118" s="2"/>
    </row>
    <row r="119" spans="1:1024" s="20" customFormat="1" x14ac:dyDescent="0.2">
      <c r="A119" s="28" t="s">
        <v>370</v>
      </c>
      <c r="B119" s="29" t="s">
        <v>371</v>
      </c>
      <c r="C119" s="30" t="s">
        <v>71</v>
      </c>
      <c r="D119" s="65">
        <v>1809034</v>
      </c>
      <c r="E119" s="65">
        <v>12880</v>
      </c>
      <c r="F119" s="33">
        <v>2233</v>
      </c>
      <c r="G119" s="33">
        <v>10647</v>
      </c>
      <c r="H119" s="66" t="s">
        <v>28</v>
      </c>
      <c r="AMJ119" s="2"/>
    </row>
    <row r="120" spans="1:1024" s="20" customFormat="1" x14ac:dyDescent="0.2">
      <c r="A120" s="28" t="s">
        <v>373</v>
      </c>
      <c r="B120" s="29" t="s">
        <v>374</v>
      </c>
      <c r="C120" s="30" t="s">
        <v>376</v>
      </c>
      <c r="D120" s="65">
        <v>38437</v>
      </c>
      <c r="E120" s="65">
        <v>4</v>
      </c>
      <c r="F120" s="33">
        <v>0</v>
      </c>
      <c r="G120" s="33">
        <v>4</v>
      </c>
      <c r="H120" s="66" t="s">
        <v>28</v>
      </c>
      <c r="AMJ120" s="2"/>
    </row>
    <row r="121" spans="1:1024" s="20" customFormat="1" x14ac:dyDescent="0.2">
      <c r="A121" s="28" t="s">
        <v>377</v>
      </c>
      <c r="B121" s="29" t="s">
        <v>378</v>
      </c>
      <c r="C121" s="30" t="s">
        <v>380</v>
      </c>
      <c r="D121" s="65">
        <v>3719</v>
      </c>
      <c r="E121" s="65">
        <v>56</v>
      </c>
      <c r="F121" s="33">
        <v>45</v>
      </c>
      <c r="G121" s="33">
        <v>11</v>
      </c>
      <c r="H121" s="66" t="s">
        <v>28</v>
      </c>
      <c r="AMJ121" s="2"/>
    </row>
    <row r="122" spans="1:1024" s="20" customFormat="1" x14ac:dyDescent="0.2">
      <c r="A122" s="28" t="s">
        <v>381</v>
      </c>
      <c r="B122" s="29" t="s">
        <v>382</v>
      </c>
      <c r="C122" s="30" t="s">
        <v>383</v>
      </c>
      <c r="D122" s="65">
        <v>4139</v>
      </c>
      <c r="E122" s="65">
        <v>55</v>
      </c>
      <c r="F122" s="33">
        <v>26</v>
      </c>
      <c r="G122" s="33">
        <v>29</v>
      </c>
      <c r="H122" s="66" t="s">
        <v>28</v>
      </c>
      <c r="AMJ122" s="2"/>
    </row>
    <row r="123" spans="1:1024" s="20" customFormat="1" x14ac:dyDescent="0.2">
      <c r="A123" s="28" t="s">
        <v>384</v>
      </c>
      <c r="B123" s="29" t="s">
        <v>385</v>
      </c>
      <c r="C123" s="30" t="s">
        <v>87</v>
      </c>
      <c r="D123" s="65">
        <v>340223</v>
      </c>
      <c r="E123" s="65">
        <v>35047</v>
      </c>
      <c r="F123" s="33">
        <v>9037</v>
      </c>
      <c r="G123" s="33">
        <v>26010</v>
      </c>
      <c r="H123" s="66" t="s">
        <v>34</v>
      </c>
      <c r="AMJ123" s="2"/>
    </row>
    <row r="124" spans="1:1024" s="20" customFormat="1" x14ac:dyDescent="0.2">
      <c r="A124" s="28" t="s">
        <v>386</v>
      </c>
      <c r="B124" s="29" t="s">
        <v>387</v>
      </c>
      <c r="C124" s="30" t="s">
        <v>59</v>
      </c>
      <c r="D124" s="65">
        <v>2368139</v>
      </c>
      <c r="E124" s="65">
        <v>12242</v>
      </c>
      <c r="F124" s="33">
        <v>3184</v>
      </c>
      <c r="G124" s="33">
        <v>9058</v>
      </c>
      <c r="H124" s="66" t="s">
        <v>28</v>
      </c>
      <c r="AMJ124" s="2"/>
    </row>
    <row r="125" spans="1:1024" s="20" customFormat="1" x14ac:dyDescent="0.2">
      <c r="A125" s="28" t="s">
        <v>389</v>
      </c>
      <c r="B125" s="29" t="s">
        <v>390</v>
      </c>
      <c r="C125" s="30" t="s">
        <v>392</v>
      </c>
      <c r="D125" s="65">
        <v>4128</v>
      </c>
      <c r="E125" s="65">
        <v>28</v>
      </c>
      <c r="F125" s="33">
        <v>11</v>
      </c>
      <c r="G125" s="33">
        <v>17</v>
      </c>
      <c r="H125" s="66" t="s">
        <v>28</v>
      </c>
      <c r="AMJ125" s="2"/>
    </row>
    <row r="126" spans="1:1024" s="20" customFormat="1" x14ac:dyDescent="0.2">
      <c r="A126" s="28" t="s">
        <v>393</v>
      </c>
      <c r="B126" s="29" t="s">
        <v>394</v>
      </c>
      <c r="C126" s="30" t="s">
        <v>396</v>
      </c>
      <c r="D126" s="65">
        <v>26405</v>
      </c>
      <c r="E126" s="65">
        <v>2272</v>
      </c>
      <c r="F126" s="33">
        <v>501</v>
      </c>
      <c r="G126" s="33">
        <v>1771</v>
      </c>
      <c r="H126" s="66" t="s">
        <v>28</v>
      </c>
      <c r="AMJ126" s="2"/>
    </row>
    <row r="127" spans="1:1024" s="20" customFormat="1" x14ac:dyDescent="0.2">
      <c r="A127" s="28" t="s">
        <v>397</v>
      </c>
      <c r="B127" s="29" t="s">
        <v>398</v>
      </c>
      <c r="C127" s="30" t="s">
        <v>399</v>
      </c>
      <c r="D127" s="65">
        <v>19807</v>
      </c>
      <c r="E127" s="65">
        <v>565</v>
      </c>
      <c r="F127" s="33">
        <v>129</v>
      </c>
      <c r="G127" s="33">
        <v>436</v>
      </c>
      <c r="H127" s="66" t="s">
        <v>28</v>
      </c>
      <c r="AMJ127" s="2"/>
    </row>
    <row r="128" spans="1:1024" s="20" customFormat="1" x14ac:dyDescent="0.2">
      <c r="A128" s="38" t="s">
        <v>400</v>
      </c>
      <c r="B128" s="29" t="s">
        <v>401</v>
      </c>
      <c r="C128" s="30" t="s">
        <v>403</v>
      </c>
      <c r="D128" s="65">
        <v>5410</v>
      </c>
      <c r="E128" s="65">
        <v>14</v>
      </c>
      <c r="F128" s="33">
        <v>14</v>
      </c>
      <c r="G128" s="33">
        <v>0</v>
      </c>
      <c r="H128" s="66" t="s">
        <v>28</v>
      </c>
      <c r="AMJ128" s="2"/>
    </row>
    <row r="129" spans="1:1024" s="20" customFormat="1" x14ac:dyDescent="0.2">
      <c r="A129" s="28" t="s">
        <v>404</v>
      </c>
      <c r="B129" s="29" t="s">
        <v>405</v>
      </c>
      <c r="C129" s="30" t="s">
        <v>407</v>
      </c>
      <c r="D129" s="65">
        <v>37890</v>
      </c>
      <c r="E129" s="65">
        <v>556</v>
      </c>
      <c r="F129" s="33">
        <v>257</v>
      </c>
      <c r="G129" s="33">
        <v>299</v>
      </c>
      <c r="H129" s="66" t="s">
        <v>28</v>
      </c>
      <c r="AMJ129" s="2"/>
    </row>
    <row r="130" spans="1:1024" s="20" customFormat="1" x14ac:dyDescent="0.2">
      <c r="A130" s="28" t="s">
        <v>408</v>
      </c>
      <c r="B130" s="29" t="s">
        <v>409</v>
      </c>
      <c r="C130" s="30" t="s">
        <v>226</v>
      </c>
      <c r="D130" s="65">
        <v>3355</v>
      </c>
      <c r="E130" s="65">
        <v>11</v>
      </c>
      <c r="F130" s="33">
        <v>11</v>
      </c>
      <c r="G130" s="33">
        <v>0</v>
      </c>
      <c r="H130" s="66" t="s">
        <v>28</v>
      </c>
      <c r="AMJ130" s="2"/>
    </row>
    <row r="131" spans="1:1024" s="20" customFormat="1" x14ac:dyDescent="0.2">
      <c r="A131" s="78" t="s">
        <v>410</v>
      </c>
      <c r="B131" s="29" t="s">
        <v>411</v>
      </c>
      <c r="C131" s="30" t="s">
        <v>413</v>
      </c>
      <c r="D131" s="65">
        <v>3367</v>
      </c>
      <c r="E131" s="65">
        <v>4</v>
      </c>
      <c r="F131" s="33">
        <v>4</v>
      </c>
      <c r="G131" s="33">
        <v>0</v>
      </c>
      <c r="H131" s="66" t="s">
        <v>28</v>
      </c>
      <c r="AMJ131" s="2"/>
    </row>
    <row r="132" spans="1:1024" s="20" customFormat="1" x14ac:dyDescent="0.2">
      <c r="A132" s="78" t="s">
        <v>414</v>
      </c>
      <c r="B132" s="29" t="s">
        <v>415</v>
      </c>
      <c r="C132" s="30" t="s">
        <v>42</v>
      </c>
      <c r="D132" s="65">
        <v>4092459</v>
      </c>
      <c r="E132" s="65">
        <v>30413</v>
      </c>
      <c r="F132" s="33">
        <v>6260</v>
      </c>
      <c r="G132" s="33">
        <v>24153</v>
      </c>
      <c r="H132" s="66" t="s">
        <v>34</v>
      </c>
      <c r="AMJ132" s="2"/>
    </row>
    <row r="133" spans="1:1024" s="20" customFormat="1" x14ac:dyDescent="0.2">
      <c r="A133" s="78" t="s">
        <v>416</v>
      </c>
      <c r="B133" s="29" t="s">
        <v>417</v>
      </c>
      <c r="C133" s="30" t="s">
        <v>418</v>
      </c>
      <c r="D133" s="65">
        <v>14075</v>
      </c>
      <c r="E133" s="65">
        <v>64</v>
      </c>
      <c r="F133" s="33">
        <v>61</v>
      </c>
      <c r="G133" s="33">
        <v>3</v>
      </c>
      <c r="H133" s="66" t="s">
        <v>28</v>
      </c>
      <c r="AMJ133" s="2"/>
    </row>
    <row r="134" spans="1:1024" s="20" customFormat="1" x14ac:dyDescent="0.2">
      <c r="A134" s="78" t="s">
        <v>419</v>
      </c>
      <c r="B134" s="29" t="s">
        <v>420</v>
      </c>
      <c r="C134" s="30" t="s">
        <v>421</v>
      </c>
      <c r="D134" s="65">
        <v>58458</v>
      </c>
      <c r="E134" s="65">
        <v>3447</v>
      </c>
      <c r="F134" s="33">
        <v>936</v>
      </c>
      <c r="G134" s="33">
        <v>2511</v>
      </c>
      <c r="H134" s="66" t="s">
        <v>28</v>
      </c>
      <c r="AMJ134" s="2"/>
    </row>
    <row r="135" spans="1:1024" s="20" customFormat="1" x14ac:dyDescent="0.2">
      <c r="A135" s="78" t="s">
        <v>422</v>
      </c>
      <c r="B135" s="29" t="s">
        <v>423</v>
      </c>
      <c r="C135" s="30" t="s">
        <v>424</v>
      </c>
      <c r="D135" s="65">
        <v>149610</v>
      </c>
      <c r="E135" s="65">
        <v>222</v>
      </c>
      <c r="F135" s="33">
        <v>132</v>
      </c>
      <c r="G135" s="33">
        <v>90</v>
      </c>
      <c r="H135" s="66" t="s">
        <v>28</v>
      </c>
      <c r="AMJ135" s="2"/>
    </row>
    <row r="136" spans="1:1024" s="20" customFormat="1" x14ac:dyDescent="0.2">
      <c r="A136" s="78" t="s">
        <v>425</v>
      </c>
      <c r="B136" s="29" t="s">
        <v>426</v>
      </c>
      <c r="C136" s="30" t="s">
        <v>42</v>
      </c>
      <c r="D136" s="65">
        <v>4092459</v>
      </c>
      <c r="E136" s="65">
        <v>28448</v>
      </c>
      <c r="F136" s="33">
        <v>544</v>
      </c>
      <c r="G136" s="33">
        <v>27904</v>
      </c>
      <c r="H136" s="66" t="s">
        <v>34</v>
      </c>
      <c r="AMJ136" s="2"/>
    </row>
    <row r="137" spans="1:1024" s="20" customFormat="1" x14ac:dyDescent="0.2">
      <c r="A137" s="78" t="s">
        <v>427</v>
      </c>
      <c r="B137" s="29" t="s">
        <v>428</v>
      </c>
      <c r="C137" s="30" t="s">
        <v>430</v>
      </c>
      <c r="D137" s="65">
        <v>6446</v>
      </c>
      <c r="E137" s="65">
        <v>41</v>
      </c>
      <c r="F137" s="33">
        <v>19</v>
      </c>
      <c r="G137" s="33">
        <v>22</v>
      </c>
      <c r="H137" s="66" t="s">
        <v>28</v>
      </c>
      <c r="AMJ137" s="2"/>
    </row>
    <row r="138" spans="1:1024" s="20" customFormat="1" x14ac:dyDescent="0.2">
      <c r="A138" s="78" t="s">
        <v>431</v>
      </c>
      <c r="B138" s="29" t="s">
        <v>432</v>
      </c>
      <c r="C138" s="30" t="s">
        <v>71</v>
      </c>
      <c r="D138" s="65">
        <v>1809034</v>
      </c>
      <c r="E138" s="65">
        <v>61291</v>
      </c>
      <c r="F138" s="33">
        <v>7646</v>
      </c>
      <c r="G138" s="33">
        <v>53645</v>
      </c>
      <c r="H138" s="66" t="s">
        <v>34</v>
      </c>
      <c r="AMJ138" s="2"/>
    </row>
    <row r="139" spans="1:1024" s="20" customFormat="1" x14ac:dyDescent="0.2">
      <c r="A139" s="78" t="s">
        <v>435</v>
      </c>
      <c r="B139" s="29" t="s">
        <v>436</v>
      </c>
      <c r="C139" s="30" t="s">
        <v>59</v>
      </c>
      <c r="D139" s="65">
        <v>2368139</v>
      </c>
      <c r="E139" s="65">
        <v>20881</v>
      </c>
      <c r="F139" s="33">
        <v>8561</v>
      </c>
      <c r="G139" s="33">
        <v>12320</v>
      </c>
      <c r="H139" s="66" t="s">
        <v>28</v>
      </c>
      <c r="AMJ139" s="2"/>
    </row>
    <row r="140" spans="1:1024" s="20" customFormat="1" x14ac:dyDescent="0.2">
      <c r="A140" s="78" t="s">
        <v>438</v>
      </c>
      <c r="B140" s="29" t="s">
        <v>439</v>
      </c>
      <c r="C140" s="30" t="s">
        <v>441</v>
      </c>
      <c r="D140" s="65">
        <v>3057</v>
      </c>
      <c r="E140" s="65">
        <v>34</v>
      </c>
      <c r="F140" s="33">
        <v>30</v>
      </c>
      <c r="G140" s="33">
        <v>4</v>
      </c>
      <c r="H140" s="66" t="s">
        <v>28</v>
      </c>
      <c r="AMJ140" s="2"/>
    </row>
    <row r="141" spans="1:1024" s="20" customFormat="1" x14ac:dyDescent="0.2">
      <c r="A141" s="78" t="s">
        <v>442</v>
      </c>
      <c r="B141" s="29" t="s">
        <v>443</v>
      </c>
      <c r="C141" s="30" t="s">
        <v>71</v>
      </c>
      <c r="D141" s="65">
        <v>1809034</v>
      </c>
      <c r="E141" s="65">
        <v>2742</v>
      </c>
      <c r="F141" s="33">
        <v>1213</v>
      </c>
      <c r="G141" s="33">
        <v>1529</v>
      </c>
      <c r="H141" s="66" t="s">
        <v>28</v>
      </c>
      <c r="AMJ141" s="2"/>
    </row>
    <row r="142" spans="1:1024" s="20" customFormat="1" x14ac:dyDescent="0.2">
      <c r="A142" s="78" t="s">
        <v>445</v>
      </c>
      <c r="B142" s="29" t="s">
        <v>446</v>
      </c>
      <c r="C142" s="30" t="s">
        <v>448</v>
      </c>
      <c r="D142" s="65">
        <v>36273</v>
      </c>
      <c r="E142" s="65">
        <v>1885</v>
      </c>
      <c r="F142" s="33">
        <v>298</v>
      </c>
      <c r="G142" s="33">
        <v>1587</v>
      </c>
      <c r="H142" s="66" t="s">
        <v>28</v>
      </c>
      <c r="AMJ142" s="2"/>
    </row>
    <row r="143" spans="1:1024" s="20" customFormat="1" x14ac:dyDescent="0.2">
      <c r="A143" s="78" t="s">
        <v>449</v>
      </c>
      <c r="B143" s="29" t="s">
        <v>450</v>
      </c>
      <c r="C143" s="30" t="s">
        <v>452</v>
      </c>
      <c r="D143" s="65">
        <v>194851</v>
      </c>
      <c r="E143" s="65">
        <v>14923</v>
      </c>
      <c r="F143" s="33">
        <v>4358</v>
      </c>
      <c r="G143" s="33">
        <v>10565</v>
      </c>
      <c r="H143" s="66" t="s">
        <v>34</v>
      </c>
      <c r="AMJ143" s="2"/>
    </row>
    <row r="144" spans="1:1024" s="20" customFormat="1" x14ac:dyDescent="0.2">
      <c r="A144" s="78" t="s">
        <v>453</v>
      </c>
      <c r="B144" s="29" t="s">
        <v>454</v>
      </c>
      <c r="C144" s="30" t="s">
        <v>167</v>
      </c>
      <c r="D144" s="65">
        <v>209714</v>
      </c>
      <c r="E144" s="65">
        <v>2456</v>
      </c>
      <c r="F144" s="33">
        <v>835</v>
      </c>
      <c r="G144" s="33">
        <v>1621</v>
      </c>
      <c r="H144" s="66" t="s">
        <v>28</v>
      </c>
      <c r="AMJ144" s="2"/>
    </row>
    <row r="145" spans="1:1024" s="20" customFormat="1" x14ac:dyDescent="0.2">
      <c r="A145" s="78" t="s">
        <v>456</v>
      </c>
      <c r="B145" s="29" t="s">
        <v>457</v>
      </c>
      <c r="C145" s="30" t="s">
        <v>459</v>
      </c>
      <c r="D145" s="65">
        <v>49625</v>
      </c>
      <c r="E145" s="65">
        <v>2281</v>
      </c>
      <c r="F145" s="33">
        <v>647</v>
      </c>
      <c r="G145" s="33">
        <v>1634</v>
      </c>
      <c r="H145" s="66" t="s">
        <v>28</v>
      </c>
      <c r="AMJ145" s="2"/>
    </row>
    <row r="146" spans="1:1024" s="20" customFormat="1" x14ac:dyDescent="0.2">
      <c r="A146" s="78" t="s">
        <v>460</v>
      </c>
      <c r="B146" s="29" t="s">
        <v>461</v>
      </c>
      <c r="C146" s="30" t="s">
        <v>59</v>
      </c>
      <c r="D146" s="65">
        <v>2368139</v>
      </c>
      <c r="E146" s="65">
        <v>118207</v>
      </c>
      <c r="F146" s="33">
        <v>8497</v>
      </c>
      <c r="G146" s="33">
        <v>109710</v>
      </c>
      <c r="H146" s="66" t="s">
        <v>34</v>
      </c>
      <c r="AMJ146" s="2"/>
    </row>
    <row r="147" spans="1:1024" s="20" customFormat="1" x14ac:dyDescent="0.2">
      <c r="A147" s="78" t="s">
        <v>463</v>
      </c>
      <c r="B147" s="29" t="s">
        <v>464</v>
      </c>
      <c r="C147" s="30" t="s">
        <v>466</v>
      </c>
      <c r="D147" s="65">
        <v>14786</v>
      </c>
      <c r="E147" s="65">
        <v>535</v>
      </c>
      <c r="F147" s="33">
        <v>74</v>
      </c>
      <c r="G147" s="33">
        <v>461</v>
      </c>
      <c r="H147" s="66" t="s">
        <v>28</v>
      </c>
      <c r="AMJ147" s="2"/>
    </row>
    <row r="148" spans="1:1024" s="20" customFormat="1" x14ac:dyDescent="0.2">
      <c r="A148" s="78" t="s">
        <v>467</v>
      </c>
      <c r="B148" s="29" t="s">
        <v>468</v>
      </c>
      <c r="C148" s="30" t="s">
        <v>42</v>
      </c>
      <c r="D148" s="65">
        <v>4092459</v>
      </c>
      <c r="E148" s="65">
        <v>19563</v>
      </c>
      <c r="F148" s="33">
        <v>5864</v>
      </c>
      <c r="G148" s="33">
        <v>13699</v>
      </c>
      <c r="H148" s="66" t="s">
        <v>28</v>
      </c>
      <c r="AMJ148" s="2"/>
    </row>
    <row r="149" spans="1:1024" s="20" customFormat="1" x14ac:dyDescent="0.2">
      <c r="A149" s="78" t="s">
        <v>470</v>
      </c>
      <c r="B149" s="29" t="s">
        <v>471</v>
      </c>
      <c r="C149" s="30" t="s">
        <v>472</v>
      </c>
      <c r="D149" s="65">
        <v>41964</v>
      </c>
      <c r="E149" s="65">
        <v>42</v>
      </c>
      <c r="F149" s="33">
        <v>42</v>
      </c>
      <c r="G149" s="33">
        <v>0</v>
      </c>
      <c r="H149" s="66" t="s">
        <v>28</v>
      </c>
      <c r="AMJ149" s="2"/>
    </row>
    <row r="150" spans="1:1024" s="20" customFormat="1" x14ac:dyDescent="0.2">
      <c r="A150" s="78" t="s">
        <v>473</v>
      </c>
      <c r="B150" s="29" t="s">
        <v>474</v>
      </c>
      <c r="C150" s="30" t="s">
        <v>251</v>
      </c>
      <c r="D150" s="65">
        <v>585375</v>
      </c>
      <c r="E150" s="65">
        <v>9347</v>
      </c>
      <c r="F150" s="33">
        <v>3685</v>
      </c>
      <c r="G150" s="33">
        <v>5662</v>
      </c>
      <c r="H150" s="66" t="s">
        <v>28</v>
      </c>
      <c r="AMJ150" s="2"/>
    </row>
    <row r="151" spans="1:1024" s="20" customFormat="1" x14ac:dyDescent="0.2">
      <c r="A151" s="78" t="s">
        <v>475</v>
      </c>
      <c r="B151" s="29" t="s">
        <v>476</v>
      </c>
      <c r="C151" s="30" t="s">
        <v>71</v>
      </c>
      <c r="D151" s="65">
        <v>1809034</v>
      </c>
      <c r="E151" s="65">
        <v>349</v>
      </c>
      <c r="F151" s="33">
        <v>172</v>
      </c>
      <c r="G151" s="33">
        <v>177</v>
      </c>
      <c r="H151" s="66" t="s">
        <v>28</v>
      </c>
      <c r="AMJ151" s="2"/>
    </row>
    <row r="152" spans="1:1024" s="20" customFormat="1" x14ac:dyDescent="0.2">
      <c r="A152" s="78" t="s">
        <v>478</v>
      </c>
      <c r="B152" s="29" t="s">
        <v>479</v>
      </c>
      <c r="C152" s="30" t="s">
        <v>480</v>
      </c>
      <c r="D152" s="65">
        <v>19719</v>
      </c>
      <c r="E152" s="65">
        <v>107</v>
      </c>
      <c r="F152" s="33">
        <v>94</v>
      </c>
      <c r="G152" s="33">
        <v>13</v>
      </c>
      <c r="H152" s="66" t="s">
        <v>28</v>
      </c>
      <c r="AMJ152" s="2"/>
    </row>
    <row r="153" spans="1:1024" s="20" customFormat="1" x14ac:dyDescent="0.2">
      <c r="A153" s="78" t="s">
        <v>481</v>
      </c>
      <c r="B153" s="29" t="s">
        <v>482</v>
      </c>
      <c r="C153" s="30" t="s">
        <v>100</v>
      </c>
      <c r="D153" s="65">
        <v>782341</v>
      </c>
      <c r="E153" s="65">
        <v>19210</v>
      </c>
      <c r="F153" s="33">
        <v>4752</v>
      </c>
      <c r="G153" s="33">
        <v>14458</v>
      </c>
      <c r="H153" s="66" t="s">
        <v>28</v>
      </c>
      <c r="AMJ153" s="2"/>
    </row>
    <row r="154" spans="1:1024" s="20" customFormat="1" x14ac:dyDescent="0.2">
      <c r="A154" s="79" t="s">
        <v>483</v>
      </c>
      <c r="B154" s="29" t="s">
        <v>484</v>
      </c>
      <c r="C154" s="30" t="s">
        <v>486</v>
      </c>
      <c r="D154" s="65">
        <v>13977</v>
      </c>
      <c r="E154" s="65">
        <v>420</v>
      </c>
      <c r="F154" s="33">
        <v>52</v>
      </c>
      <c r="G154" s="33">
        <v>368</v>
      </c>
      <c r="H154" s="66" t="s">
        <v>28</v>
      </c>
      <c r="AMJ154" s="2"/>
    </row>
    <row r="155" spans="1:1024" s="20" customFormat="1" x14ac:dyDescent="0.2">
      <c r="A155" s="78" t="s">
        <v>487</v>
      </c>
      <c r="B155" s="29" t="s">
        <v>488</v>
      </c>
      <c r="C155" s="30" t="s">
        <v>490</v>
      </c>
      <c r="D155" s="65">
        <v>278831</v>
      </c>
      <c r="E155" s="65">
        <v>14587</v>
      </c>
      <c r="F155" s="33">
        <v>94</v>
      </c>
      <c r="G155" s="33">
        <v>14493</v>
      </c>
      <c r="H155" s="66" t="s">
        <v>34</v>
      </c>
      <c r="AMJ155" s="2"/>
    </row>
    <row r="156" spans="1:1024" s="20" customFormat="1" x14ac:dyDescent="0.2">
      <c r="A156" s="78" t="s">
        <v>491</v>
      </c>
      <c r="B156" s="29" t="s">
        <v>492</v>
      </c>
      <c r="C156" s="30" t="s">
        <v>459</v>
      </c>
      <c r="D156" s="65">
        <v>49625</v>
      </c>
      <c r="E156" s="65">
        <v>0</v>
      </c>
      <c r="F156" s="33">
        <v>0</v>
      </c>
      <c r="G156" s="33">
        <v>0</v>
      </c>
      <c r="H156" s="66" t="s">
        <v>28</v>
      </c>
      <c r="AMJ156" s="2"/>
    </row>
    <row r="157" spans="1:1024" s="20" customFormat="1" x14ac:dyDescent="0.2">
      <c r="A157" s="78" t="s">
        <v>493</v>
      </c>
      <c r="B157" s="29" t="s">
        <v>494</v>
      </c>
      <c r="C157" s="30" t="s">
        <v>108</v>
      </c>
      <c r="D157" s="65">
        <v>10501</v>
      </c>
      <c r="E157" s="65">
        <v>41</v>
      </c>
      <c r="F157" s="33">
        <v>36</v>
      </c>
      <c r="G157" s="33">
        <v>5</v>
      </c>
      <c r="H157" s="66" t="s">
        <v>28</v>
      </c>
      <c r="AMJ157" s="2"/>
    </row>
    <row r="158" spans="1:1024" s="20" customFormat="1" x14ac:dyDescent="0.2">
      <c r="A158" s="78" t="s">
        <v>495</v>
      </c>
      <c r="B158" s="29" t="s">
        <v>496</v>
      </c>
      <c r="C158" s="30" t="s">
        <v>171</v>
      </c>
      <c r="D158" s="65">
        <v>800647</v>
      </c>
      <c r="E158" s="65">
        <v>21464</v>
      </c>
      <c r="F158" s="33">
        <v>2761</v>
      </c>
      <c r="G158" s="33">
        <v>18703</v>
      </c>
      <c r="H158" s="66" t="s">
        <v>34</v>
      </c>
      <c r="AMJ158" s="2"/>
    </row>
    <row r="159" spans="1:1024" s="20" customFormat="1" x14ac:dyDescent="0.2">
      <c r="A159" s="78" t="s">
        <v>498</v>
      </c>
      <c r="B159" s="29" t="s">
        <v>499</v>
      </c>
      <c r="C159" s="30" t="s">
        <v>500</v>
      </c>
      <c r="D159" s="65">
        <v>64524</v>
      </c>
      <c r="E159" s="65">
        <v>4771</v>
      </c>
      <c r="F159" s="33">
        <v>1370</v>
      </c>
      <c r="G159" s="33">
        <v>3401</v>
      </c>
      <c r="H159" s="66" t="s">
        <v>28</v>
      </c>
      <c r="AMJ159" s="2"/>
    </row>
    <row r="160" spans="1:1024" s="20" customFormat="1" x14ac:dyDescent="0.2">
      <c r="A160" s="78" t="s">
        <v>501</v>
      </c>
      <c r="B160" s="29" t="s">
        <v>502</v>
      </c>
      <c r="C160" s="30" t="s">
        <v>504</v>
      </c>
      <c r="D160" s="65">
        <v>59127</v>
      </c>
      <c r="E160" s="65">
        <v>4046</v>
      </c>
      <c r="F160" s="33">
        <v>1487</v>
      </c>
      <c r="G160" s="33">
        <v>2559</v>
      </c>
      <c r="H160" s="66" t="s">
        <v>28</v>
      </c>
      <c r="AMJ160" s="2"/>
    </row>
    <row r="161" spans="1:1024" s="20" customFormat="1" x14ac:dyDescent="0.2">
      <c r="A161" s="78" t="s">
        <v>505</v>
      </c>
      <c r="B161" s="29" t="s">
        <v>506</v>
      </c>
      <c r="C161" s="30" t="s">
        <v>71</v>
      </c>
      <c r="D161" s="65">
        <v>1809034</v>
      </c>
      <c r="E161" s="65">
        <v>15243</v>
      </c>
      <c r="F161" s="33">
        <v>3379</v>
      </c>
      <c r="G161" s="33">
        <v>11864</v>
      </c>
      <c r="H161" s="66" t="s">
        <v>28</v>
      </c>
      <c r="AMJ161" s="2"/>
    </row>
    <row r="162" spans="1:1024" s="20" customFormat="1" x14ac:dyDescent="0.2">
      <c r="A162" s="78" t="s">
        <v>508</v>
      </c>
      <c r="B162" s="29" t="s">
        <v>509</v>
      </c>
      <c r="C162" s="30" t="s">
        <v>351</v>
      </c>
      <c r="D162" s="65">
        <v>15507</v>
      </c>
      <c r="E162" s="65">
        <v>389</v>
      </c>
      <c r="F162" s="33">
        <v>110</v>
      </c>
      <c r="G162" s="33">
        <v>279</v>
      </c>
      <c r="H162" s="66" t="s">
        <v>28</v>
      </c>
      <c r="AMJ162" s="2"/>
    </row>
    <row r="163" spans="1:1024" s="20" customFormat="1" x14ac:dyDescent="0.2">
      <c r="A163" s="92" t="s">
        <v>510</v>
      </c>
      <c r="B163" s="29" t="s">
        <v>511</v>
      </c>
      <c r="C163" s="30" t="s">
        <v>513</v>
      </c>
      <c r="D163" s="65">
        <v>12651</v>
      </c>
      <c r="E163" s="65">
        <v>537</v>
      </c>
      <c r="F163" s="33">
        <v>130</v>
      </c>
      <c r="G163" s="33">
        <v>407</v>
      </c>
      <c r="H163" s="66" t="s">
        <v>28</v>
      </c>
      <c r="AMJ163" s="2"/>
    </row>
    <row r="164" spans="1:1024" s="20" customFormat="1" x14ac:dyDescent="0.2">
      <c r="A164" s="78" t="s">
        <v>514</v>
      </c>
      <c r="B164" s="29" t="s">
        <v>515</v>
      </c>
      <c r="C164" s="30" t="s">
        <v>517</v>
      </c>
      <c r="D164" s="65">
        <v>8865</v>
      </c>
      <c r="E164" s="65">
        <v>73</v>
      </c>
      <c r="F164" s="33">
        <v>44</v>
      </c>
      <c r="G164" s="33">
        <v>29</v>
      </c>
      <c r="H164" s="66" t="s">
        <v>28</v>
      </c>
      <c r="AMJ164" s="2"/>
    </row>
    <row r="165" spans="1:1024" s="20" customFormat="1" x14ac:dyDescent="0.2">
      <c r="A165" s="78" t="s">
        <v>518</v>
      </c>
      <c r="B165" s="29" t="s">
        <v>519</v>
      </c>
      <c r="C165" s="30" t="s">
        <v>521</v>
      </c>
      <c r="D165" s="65">
        <v>6703</v>
      </c>
      <c r="E165" s="65">
        <v>319</v>
      </c>
      <c r="F165" s="33">
        <v>51</v>
      </c>
      <c r="G165" s="33">
        <v>268</v>
      </c>
      <c r="H165" s="66" t="s">
        <v>28</v>
      </c>
      <c r="AMJ165" s="2"/>
    </row>
    <row r="166" spans="1:1024" s="20" customFormat="1" x14ac:dyDescent="0.2">
      <c r="A166" s="78" t="s">
        <v>522</v>
      </c>
      <c r="B166" s="29" t="s">
        <v>523</v>
      </c>
      <c r="C166" s="30" t="s">
        <v>525</v>
      </c>
      <c r="D166" s="65">
        <v>36702</v>
      </c>
      <c r="E166" s="65">
        <v>1796</v>
      </c>
      <c r="F166" s="33">
        <v>501</v>
      </c>
      <c r="G166" s="33">
        <v>1295</v>
      </c>
      <c r="H166" s="66" t="s">
        <v>28</v>
      </c>
      <c r="AMJ166" s="2"/>
    </row>
    <row r="167" spans="1:1024" s="20" customFormat="1" x14ac:dyDescent="0.2">
      <c r="A167" s="78" t="s">
        <v>526</v>
      </c>
      <c r="B167" s="29" t="s">
        <v>527</v>
      </c>
      <c r="C167" s="30" t="s">
        <v>500</v>
      </c>
      <c r="D167" s="65">
        <v>64524</v>
      </c>
      <c r="E167" s="65">
        <v>3977</v>
      </c>
      <c r="F167" s="33">
        <v>1304</v>
      </c>
      <c r="G167" s="33">
        <v>2673</v>
      </c>
      <c r="H167" s="66" t="s">
        <v>28</v>
      </c>
      <c r="AMJ167" s="2"/>
    </row>
    <row r="168" spans="1:1024" s="20" customFormat="1" x14ac:dyDescent="0.2">
      <c r="A168" s="78" t="s">
        <v>529</v>
      </c>
      <c r="B168" s="29" t="s">
        <v>530</v>
      </c>
      <c r="C168" s="30" t="s">
        <v>532</v>
      </c>
      <c r="D168" s="65">
        <v>150934</v>
      </c>
      <c r="E168" s="65">
        <v>2414</v>
      </c>
      <c r="F168" s="33">
        <v>592</v>
      </c>
      <c r="G168" s="33">
        <v>1822</v>
      </c>
      <c r="H168" s="66" t="s">
        <v>28</v>
      </c>
      <c r="AMJ168" s="2"/>
    </row>
    <row r="169" spans="1:1024" s="20" customFormat="1" x14ac:dyDescent="0.2">
      <c r="A169" s="78" t="s">
        <v>533</v>
      </c>
      <c r="B169" s="29" t="s">
        <v>534</v>
      </c>
      <c r="C169" s="30" t="s">
        <v>359</v>
      </c>
      <c r="D169" s="65">
        <v>86129</v>
      </c>
      <c r="E169" s="65">
        <v>10401</v>
      </c>
      <c r="F169" s="33">
        <v>2274</v>
      </c>
      <c r="G169" s="33">
        <v>8127</v>
      </c>
      <c r="H169" s="66" t="s">
        <v>34</v>
      </c>
      <c r="AMJ169" s="2"/>
    </row>
    <row r="170" spans="1:1024" s="20" customFormat="1" x14ac:dyDescent="0.2">
      <c r="A170" s="78" t="s">
        <v>535</v>
      </c>
      <c r="B170" s="29" t="s">
        <v>536</v>
      </c>
      <c r="C170" s="30" t="s">
        <v>87</v>
      </c>
      <c r="D170" s="65">
        <v>340223</v>
      </c>
      <c r="E170" s="65">
        <v>17284</v>
      </c>
      <c r="F170" s="33">
        <v>10</v>
      </c>
      <c r="G170" s="33">
        <v>17274</v>
      </c>
      <c r="H170" s="66" t="s">
        <v>28</v>
      </c>
      <c r="AMJ170" s="2"/>
    </row>
    <row r="171" spans="1:1024" s="20" customFormat="1" x14ac:dyDescent="0.2">
      <c r="A171" s="78" t="s">
        <v>537</v>
      </c>
      <c r="B171" s="29" t="s">
        <v>538</v>
      </c>
      <c r="C171" s="30" t="s">
        <v>540</v>
      </c>
      <c r="D171" s="65">
        <v>15216</v>
      </c>
      <c r="E171" s="65">
        <v>1133</v>
      </c>
      <c r="F171" s="33">
        <v>301</v>
      </c>
      <c r="G171" s="33">
        <v>832</v>
      </c>
      <c r="H171" s="66" t="s">
        <v>28</v>
      </c>
      <c r="AMJ171" s="2"/>
    </row>
    <row r="172" spans="1:1024" s="20" customFormat="1" x14ac:dyDescent="0.2">
      <c r="A172" s="78" t="s">
        <v>541</v>
      </c>
      <c r="B172" s="29" t="s">
        <v>542</v>
      </c>
      <c r="C172" s="30" t="s">
        <v>171</v>
      </c>
      <c r="D172" s="65">
        <v>800647</v>
      </c>
      <c r="E172" s="65">
        <v>6585</v>
      </c>
      <c r="F172" s="33">
        <v>2849</v>
      </c>
      <c r="G172" s="33">
        <v>3736</v>
      </c>
      <c r="H172" s="66" t="s">
        <v>28</v>
      </c>
      <c r="AMJ172" s="2"/>
    </row>
    <row r="173" spans="1:1024" s="20" customFormat="1" x14ac:dyDescent="0.2">
      <c r="A173" s="78" t="s">
        <v>544</v>
      </c>
      <c r="B173" s="29" t="s">
        <v>545</v>
      </c>
      <c r="C173" s="30" t="s">
        <v>547</v>
      </c>
      <c r="D173" s="65">
        <v>7041</v>
      </c>
      <c r="E173" s="65">
        <v>609</v>
      </c>
      <c r="F173" s="33">
        <v>147</v>
      </c>
      <c r="G173" s="33">
        <v>462</v>
      </c>
      <c r="H173" s="66" t="s">
        <v>28</v>
      </c>
      <c r="AMJ173" s="2"/>
    </row>
    <row r="174" spans="1:1024" s="20" customFormat="1" x14ac:dyDescent="0.2">
      <c r="A174" s="78" t="s">
        <v>548</v>
      </c>
      <c r="B174" s="29" t="s">
        <v>549</v>
      </c>
      <c r="C174" s="30" t="s">
        <v>551</v>
      </c>
      <c r="D174" s="65">
        <v>35089</v>
      </c>
      <c r="E174" s="65">
        <v>1014</v>
      </c>
      <c r="F174" s="33">
        <v>302</v>
      </c>
      <c r="G174" s="33">
        <v>712</v>
      </c>
      <c r="H174" s="66" t="s">
        <v>28</v>
      </c>
      <c r="AMJ174" s="2"/>
    </row>
    <row r="175" spans="1:1024" s="20" customFormat="1" x14ac:dyDescent="0.2">
      <c r="A175" s="78" t="s">
        <v>552</v>
      </c>
      <c r="B175" s="29" t="s">
        <v>553</v>
      </c>
      <c r="C175" s="30" t="s">
        <v>555</v>
      </c>
      <c r="D175" s="65">
        <v>22935</v>
      </c>
      <c r="E175" s="65">
        <v>826</v>
      </c>
      <c r="F175" s="33">
        <v>118</v>
      </c>
      <c r="G175" s="33">
        <v>708</v>
      </c>
      <c r="H175" s="66" t="s">
        <v>28</v>
      </c>
      <c r="AMJ175" s="2"/>
    </row>
    <row r="176" spans="1:1024" s="20" customFormat="1" x14ac:dyDescent="0.2">
      <c r="A176" s="78" t="s">
        <v>556</v>
      </c>
      <c r="B176" s="29" t="s">
        <v>557</v>
      </c>
      <c r="C176" s="30" t="s">
        <v>559</v>
      </c>
      <c r="D176" s="65">
        <v>50845</v>
      </c>
      <c r="E176" s="65">
        <v>426</v>
      </c>
      <c r="F176" s="33">
        <v>0</v>
      </c>
      <c r="G176" s="33">
        <v>426</v>
      </c>
      <c r="H176" s="66" t="s">
        <v>28</v>
      </c>
      <c r="AMJ176" s="2"/>
    </row>
    <row r="177" spans="1:1024" s="20" customFormat="1" x14ac:dyDescent="0.2">
      <c r="A177" s="78" t="s">
        <v>560</v>
      </c>
      <c r="B177" s="29" t="s">
        <v>561</v>
      </c>
      <c r="C177" s="30" t="s">
        <v>42</v>
      </c>
      <c r="D177" s="65">
        <v>4092459</v>
      </c>
      <c r="E177" s="65">
        <v>61333</v>
      </c>
      <c r="F177" s="33">
        <v>3646</v>
      </c>
      <c r="G177" s="33">
        <v>57687</v>
      </c>
      <c r="H177" s="66" t="s">
        <v>34</v>
      </c>
      <c r="AMJ177" s="2"/>
    </row>
    <row r="178" spans="1:1024" s="20" customFormat="1" x14ac:dyDescent="0.2">
      <c r="A178" s="78" t="s">
        <v>563</v>
      </c>
      <c r="B178" s="29" t="s">
        <v>564</v>
      </c>
      <c r="C178" s="30" t="s">
        <v>565</v>
      </c>
      <c r="D178" s="65">
        <v>17866</v>
      </c>
      <c r="E178" s="65">
        <v>53</v>
      </c>
      <c r="F178" s="33">
        <v>34</v>
      </c>
      <c r="G178" s="33">
        <v>19</v>
      </c>
      <c r="H178" s="66" t="s">
        <v>28</v>
      </c>
      <c r="AMJ178" s="2"/>
    </row>
    <row r="179" spans="1:1024" s="20" customFormat="1" x14ac:dyDescent="0.2">
      <c r="A179" s="78" t="s">
        <v>566</v>
      </c>
      <c r="B179" s="29" t="s">
        <v>567</v>
      </c>
      <c r="C179" s="30" t="s">
        <v>569</v>
      </c>
      <c r="D179" s="65">
        <v>19372</v>
      </c>
      <c r="E179" s="65">
        <v>873</v>
      </c>
      <c r="F179" s="33">
        <v>146</v>
      </c>
      <c r="G179" s="33">
        <v>727</v>
      </c>
      <c r="H179" s="66" t="s">
        <v>28</v>
      </c>
      <c r="AMJ179" s="2"/>
    </row>
    <row r="180" spans="1:1024" s="20" customFormat="1" x14ac:dyDescent="0.2">
      <c r="A180" s="78" t="s">
        <v>570</v>
      </c>
      <c r="B180" s="29" t="s">
        <v>571</v>
      </c>
      <c r="C180" s="30" t="s">
        <v>573</v>
      </c>
      <c r="D180" s="65">
        <v>75388</v>
      </c>
      <c r="E180" s="65">
        <v>282</v>
      </c>
      <c r="F180" s="33">
        <v>180</v>
      </c>
      <c r="G180" s="33">
        <v>102</v>
      </c>
      <c r="H180" s="66" t="s">
        <v>28</v>
      </c>
      <c r="AMJ180" s="2"/>
    </row>
    <row r="181" spans="1:1024" s="20" customFormat="1" x14ac:dyDescent="0.2">
      <c r="A181" s="78" t="s">
        <v>574</v>
      </c>
      <c r="B181" s="29" t="s">
        <v>436</v>
      </c>
      <c r="C181" s="30" t="s">
        <v>59</v>
      </c>
      <c r="D181" s="65">
        <v>2368139</v>
      </c>
      <c r="E181" s="65">
        <v>26064</v>
      </c>
      <c r="F181" s="33">
        <v>5542</v>
      </c>
      <c r="G181" s="33">
        <v>20522</v>
      </c>
      <c r="H181" s="66" t="s">
        <v>34</v>
      </c>
      <c r="AMJ181" s="2"/>
    </row>
    <row r="182" spans="1:1024" s="20" customFormat="1" x14ac:dyDescent="0.2">
      <c r="A182" s="78" t="s">
        <v>576</v>
      </c>
      <c r="B182" s="29" t="s">
        <v>577</v>
      </c>
      <c r="C182" s="30" t="s">
        <v>578</v>
      </c>
      <c r="D182" s="65">
        <v>20874</v>
      </c>
      <c r="E182" s="65">
        <v>1046</v>
      </c>
      <c r="F182" s="33">
        <v>272</v>
      </c>
      <c r="G182" s="33">
        <v>774</v>
      </c>
      <c r="H182" s="66" t="s">
        <v>28</v>
      </c>
      <c r="AMJ182" s="2"/>
    </row>
    <row r="183" spans="1:1024" s="20" customFormat="1" x14ac:dyDescent="0.2">
      <c r="A183" s="78" t="s">
        <v>579</v>
      </c>
      <c r="B183" s="29" t="s">
        <v>580</v>
      </c>
      <c r="C183" s="30" t="s">
        <v>582</v>
      </c>
      <c r="D183" s="65">
        <v>131500</v>
      </c>
      <c r="E183" s="65">
        <v>63</v>
      </c>
      <c r="F183" s="33">
        <v>53</v>
      </c>
      <c r="G183" s="33">
        <v>10</v>
      </c>
      <c r="H183" s="66" t="s">
        <v>28</v>
      </c>
      <c r="AMJ183" s="2"/>
    </row>
    <row r="184" spans="1:1024" s="20" customFormat="1" x14ac:dyDescent="0.2">
      <c r="A184" s="78" t="s">
        <v>583</v>
      </c>
      <c r="B184" s="29" t="s">
        <v>584</v>
      </c>
      <c r="C184" s="30" t="s">
        <v>175</v>
      </c>
      <c r="D184" s="65">
        <v>774769</v>
      </c>
      <c r="E184" s="65">
        <v>11127</v>
      </c>
      <c r="F184" s="33">
        <v>4169</v>
      </c>
      <c r="G184" s="33">
        <v>6958</v>
      </c>
      <c r="H184" s="66" t="s">
        <v>28</v>
      </c>
      <c r="AMJ184" s="2"/>
    </row>
    <row r="185" spans="1:1024" s="20" customFormat="1" x14ac:dyDescent="0.2">
      <c r="A185" s="78" t="s">
        <v>585</v>
      </c>
      <c r="B185" s="29" t="s">
        <v>586</v>
      </c>
      <c r="C185" s="30" t="s">
        <v>71</v>
      </c>
      <c r="D185" s="65">
        <v>1809034</v>
      </c>
      <c r="E185" s="65">
        <v>29711</v>
      </c>
      <c r="F185" s="33">
        <v>3625</v>
      </c>
      <c r="G185" s="33">
        <v>26086</v>
      </c>
      <c r="H185" s="66" t="s">
        <v>34</v>
      </c>
      <c r="AMJ185" s="2"/>
    </row>
    <row r="186" spans="1:1024" s="20" customFormat="1" x14ac:dyDescent="0.2">
      <c r="A186" s="78" t="s">
        <v>588</v>
      </c>
      <c r="B186" s="29" t="s">
        <v>589</v>
      </c>
      <c r="C186" s="30" t="s">
        <v>591</v>
      </c>
      <c r="D186" s="65">
        <v>42918</v>
      </c>
      <c r="E186" s="65">
        <v>396</v>
      </c>
      <c r="F186" s="33">
        <v>224</v>
      </c>
      <c r="G186" s="33">
        <v>172</v>
      </c>
      <c r="H186" s="66" t="s">
        <v>28</v>
      </c>
      <c r="AMJ186" s="2"/>
    </row>
    <row r="187" spans="1:1024" s="20" customFormat="1" x14ac:dyDescent="0.2">
      <c r="A187" s="78" t="s">
        <v>592</v>
      </c>
      <c r="B187" s="29" t="s">
        <v>593</v>
      </c>
      <c r="C187" s="30" t="s">
        <v>424</v>
      </c>
      <c r="D187" s="65">
        <v>149610</v>
      </c>
      <c r="E187" s="65">
        <v>4420</v>
      </c>
      <c r="F187" s="33">
        <v>1647</v>
      </c>
      <c r="G187" s="33">
        <v>2773</v>
      </c>
      <c r="H187" s="66" t="s">
        <v>28</v>
      </c>
      <c r="AMJ187" s="2"/>
    </row>
    <row r="188" spans="1:1024" s="20" customFormat="1" x14ac:dyDescent="0.2">
      <c r="A188" s="78" t="s">
        <v>595</v>
      </c>
      <c r="B188" s="29" t="s">
        <v>206</v>
      </c>
      <c r="C188" s="30" t="s">
        <v>134</v>
      </c>
      <c r="D188" s="65">
        <v>1024266</v>
      </c>
      <c r="E188" s="65">
        <v>25988</v>
      </c>
      <c r="F188" s="33">
        <v>2538</v>
      </c>
      <c r="G188" s="33">
        <v>23450</v>
      </c>
      <c r="H188" s="66" t="s">
        <v>34</v>
      </c>
      <c r="AMJ188" s="2"/>
    </row>
    <row r="189" spans="1:1024" s="20" customFormat="1" x14ac:dyDescent="0.2">
      <c r="A189" s="79" t="s">
        <v>597</v>
      </c>
      <c r="B189" s="29" t="s">
        <v>598</v>
      </c>
      <c r="C189" s="30" t="s">
        <v>600</v>
      </c>
      <c r="D189" s="65">
        <v>33718</v>
      </c>
      <c r="E189" s="65">
        <v>1370</v>
      </c>
      <c r="F189" s="33">
        <v>498</v>
      </c>
      <c r="G189" s="33">
        <v>872</v>
      </c>
      <c r="H189" s="66" t="s">
        <v>28</v>
      </c>
      <c r="AMJ189" s="2"/>
    </row>
    <row r="190" spans="1:1024" s="20" customFormat="1" x14ac:dyDescent="0.2">
      <c r="A190" s="78" t="s">
        <v>601</v>
      </c>
      <c r="B190" s="29" t="s">
        <v>602</v>
      </c>
      <c r="C190" s="30" t="s">
        <v>291</v>
      </c>
      <c r="D190" s="65">
        <v>19263</v>
      </c>
      <c r="E190" s="65">
        <v>168</v>
      </c>
      <c r="F190" s="33">
        <v>162</v>
      </c>
      <c r="G190" s="33">
        <v>6</v>
      </c>
      <c r="H190" s="66" t="s">
        <v>28</v>
      </c>
      <c r="AMJ190" s="2"/>
    </row>
    <row r="191" spans="1:1024" s="20" customFormat="1" x14ac:dyDescent="0.2">
      <c r="A191" s="78" t="s">
        <v>604</v>
      </c>
      <c r="B191" s="29" t="s">
        <v>605</v>
      </c>
      <c r="C191" s="30" t="s">
        <v>334</v>
      </c>
      <c r="D191" s="65">
        <v>137130</v>
      </c>
      <c r="E191" s="65">
        <v>14913</v>
      </c>
      <c r="F191" s="33">
        <v>4119</v>
      </c>
      <c r="G191" s="33">
        <v>10794</v>
      </c>
      <c r="H191" s="66" t="s">
        <v>34</v>
      </c>
      <c r="AMJ191" s="2"/>
    </row>
    <row r="192" spans="1:1024" s="20" customFormat="1" x14ac:dyDescent="0.2">
      <c r="A192" s="78" t="s">
        <v>607</v>
      </c>
      <c r="B192" s="29" t="s">
        <v>608</v>
      </c>
      <c r="C192" s="30" t="s">
        <v>582</v>
      </c>
      <c r="D192" s="65">
        <v>131500</v>
      </c>
      <c r="E192" s="65">
        <v>15614</v>
      </c>
      <c r="F192" s="33">
        <v>4501</v>
      </c>
      <c r="G192" s="33">
        <v>11113</v>
      </c>
      <c r="H192" s="66" t="s">
        <v>34</v>
      </c>
      <c r="AMJ192" s="2"/>
    </row>
    <row r="193" spans="1:1024" s="20" customFormat="1" x14ac:dyDescent="0.2">
      <c r="A193" s="78" t="s">
        <v>610</v>
      </c>
      <c r="B193" s="29" t="s">
        <v>611</v>
      </c>
      <c r="C193" s="30" t="s">
        <v>51</v>
      </c>
      <c r="D193" s="65">
        <v>1714773</v>
      </c>
      <c r="E193" s="65">
        <v>67857</v>
      </c>
      <c r="F193" s="33">
        <v>8513</v>
      </c>
      <c r="G193" s="33">
        <v>59344</v>
      </c>
      <c r="H193" s="66" t="s">
        <v>34</v>
      </c>
      <c r="AMJ193" s="2"/>
    </row>
    <row r="194" spans="1:1024" s="20" customFormat="1" x14ac:dyDescent="0.2">
      <c r="A194" s="78" t="s">
        <v>613</v>
      </c>
      <c r="B194" s="29" t="s">
        <v>614</v>
      </c>
      <c r="C194" s="30" t="s">
        <v>616</v>
      </c>
      <c r="D194" s="65">
        <v>8062</v>
      </c>
      <c r="E194" s="65">
        <v>108</v>
      </c>
      <c r="F194" s="33">
        <v>82</v>
      </c>
      <c r="G194" s="33">
        <v>26</v>
      </c>
      <c r="H194" s="66" t="s">
        <v>28</v>
      </c>
      <c r="AMJ194" s="2"/>
    </row>
    <row r="195" spans="1:1024" s="20" customFormat="1" x14ac:dyDescent="0.2">
      <c r="A195" s="78" t="s">
        <v>617</v>
      </c>
      <c r="B195" s="29" t="s">
        <v>618</v>
      </c>
      <c r="C195" s="30" t="s">
        <v>620</v>
      </c>
      <c r="D195" s="65">
        <v>136872</v>
      </c>
      <c r="E195" s="65">
        <v>11399</v>
      </c>
      <c r="F195" s="33">
        <v>3031</v>
      </c>
      <c r="G195" s="33">
        <v>8368</v>
      </c>
      <c r="H195" s="66" t="s">
        <v>34</v>
      </c>
      <c r="AMJ195" s="2"/>
    </row>
    <row r="196" spans="1:1024" s="20" customFormat="1" x14ac:dyDescent="0.2">
      <c r="A196" s="78" t="s">
        <v>621</v>
      </c>
      <c r="B196" s="29" t="s">
        <v>622</v>
      </c>
      <c r="C196" s="30" t="s">
        <v>623</v>
      </c>
      <c r="D196" s="65">
        <v>4799</v>
      </c>
      <c r="E196" s="65">
        <v>25</v>
      </c>
      <c r="F196" s="33">
        <v>21</v>
      </c>
      <c r="G196" s="33">
        <v>4</v>
      </c>
      <c r="H196" s="66" t="s">
        <v>28</v>
      </c>
      <c r="AMJ196" s="2"/>
    </row>
    <row r="197" spans="1:1024" s="20" customFormat="1" x14ac:dyDescent="0.2">
      <c r="A197" s="78" t="s">
        <v>624</v>
      </c>
      <c r="B197" s="29" t="s">
        <v>625</v>
      </c>
      <c r="C197" s="30" t="s">
        <v>626</v>
      </c>
      <c r="D197" s="65">
        <v>9403</v>
      </c>
      <c r="E197" s="65">
        <v>59</v>
      </c>
      <c r="F197" s="33">
        <v>26</v>
      </c>
      <c r="G197" s="33">
        <v>33</v>
      </c>
      <c r="H197" s="66" t="s">
        <v>28</v>
      </c>
      <c r="AMJ197" s="2"/>
    </row>
    <row r="198" spans="1:1024" s="20" customFormat="1" x14ac:dyDescent="0.2">
      <c r="A198" s="78" t="s">
        <v>627</v>
      </c>
      <c r="B198" s="29" t="s">
        <v>628</v>
      </c>
      <c r="C198" s="30" t="s">
        <v>71</v>
      </c>
      <c r="D198" s="65">
        <v>1809034</v>
      </c>
      <c r="E198" s="65">
        <v>12290</v>
      </c>
      <c r="F198" s="33">
        <v>2055</v>
      </c>
      <c r="G198" s="33">
        <v>10235</v>
      </c>
      <c r="H198" s="66" t="s">
        <v>28</v>
      </c>
      <c r="AMJ198" s="2"/>
    </row>
    <row r="199" spans="1:1024" s="20" customFormat="1" x14ac:dyDescent="0.2">
      <c r="A199" s="78" t="s">
        <v>630</v>
      </c>
      <c r="B199" s="29" t="s">
        <v>631</v>
      </c>
      <c r="C199" s="30" t="s">
        <v>74</v>
      </c>
      <c r="D199" s="65">
        <v>422679</v>
      </c>
      <c r="E199" s="65">
        <v>97</v>
      </c>
      <c r="F199" s="33">
        <v>34</v>
      </c>
      <c r="G199" s="33">
        <v>63</v>
      </c>
      <c r="H199" s="66" t="s">
        <v>28</v>
      </c>
      <c r="AMJ199" s="2"/>
    </row>
    <row r="200" spans="1:1024" s="20" customFormat="1" x14ac:dyDescent="0.2">
      <c r="A200" s="78" t="s">
        <v>632</v>
      </c>
      <c r="B200" s="29" t="s">
        <v>633</v>
      </c>
      <c r="C200" s="30" t="s">
        <v>635</v>
      </c>
      <c r="D200" s="65">
        <v>16921</v>
      </c>
      <c r="E200" s="65">
        <v>576</v>
      </c>
      <c r="F200" s="33">
        <v>124</v>
      </c>
      <c r="G200" s="33">
        <v>452</v>
      </c>
      <c r="H200" s="66" t="s">
        <v>28</v>
      </c>
      <c r="AMJ200" s="2"/>
    </row>
    <row r="201" spans="1:1024" s="20" customFormat="1" x14ac:dyDescent="0.2">
      <c r="A201" s="78" t="s">
        <v>636</v>
      </c>
      <c r="B201" s="29" t="s">
        <v>637</v>
      </c>
      <c r="C201" s="30" t="s">
        <v>639</v>
      </c>
      <c r="D201" s="65">
        <v>10658</v>
      </c>
      <c r="E201" s="65">
        <v>157</v>
      </c>
      <c r="F201" s="33">
        <v>101</v>
      </c>
      <c r="G201" s="33">
        <v>56</v>
      </c>
      <c r="H201" s="66" t="s">
        <v>28</v>
      </c>
      <c r="AMJ201" s="2"/>
    </row>
    <row r="202" spans="1:1024" s="20" customFormat="1" x14ac:dyDescent="0.2">
      <c r="A202" s="78" t="s">
        <v>640</v>
      </c>
      <c r="B202" s="29" t="s">
        <v>641</v>
      </c>
      <c r="C202" s="30" t="s">
        <v>642</v>
      </c>
      <c r="D202" s="65">
        <v>60968</v>
      </c>
      <c r="E202" s="65">
        <v>1545</v>
      </c>
      <c r="F202" s="33">
        <v>822</v>
      </c>
      <c r="G202" s="33">
        <v>723</v>
      </c>
      <c r="H202" s="66" t="s">
        <v>28</v>
      </c>
      <c r="AMJ202" s="2"/>
    </row>
    <row r="203" spans="1:1024" s="20" customFormat="1" x14ac:dyDescent="0.2">
      <c r="A203" s="78" t="s">
        <v>643</v>
      </c>
      <c r="B203" s="29" t="s">
        <v>644</v>
      </c>
      <c r="C203" s="30" t="s">
        <v>645</v>
      </c>
      <c r="D203" s="65">
        <v>21766</v>
      </c>
      <c r="E203" s="65">
        <v>166</v>
      </c>
      <c r="F203" s="33">
        <v>98</v>
      </c>
      <c r="G203" s="33">
        <v>68</v>
      </c>
      <c r="H203" s="66" t="s">
        <v>28</v>
      </c>
      <c r="AMJ203" s="2"/>
    </row>
    <row r="204" spans="1:1024" s="20" customFormat="1" x14ac:dyDescent="0.2">
      <c r="A204" s="78" t="s">
        <v>646</v>
      </c>
      <c r="B204" s="29" t="s">
        <v>647</v>
      </c>
      <c r="C204" s="30" t="s">
        <v>649</v>
      </c>
      <c r="D204" s="65">
        <v>14824</v>
      </c>
      <c r="E204" s="65">
        <v>60</v>
      </c>
      <c r="F204" s="33">
        <v>49</v>
      </c>
      <c r="G204" s="33">
        <v>11</v>
      </c>
      <c r="H204" s="66" t="s">
        <v>28</v>
      </c>
      <c r="AMJ204" s="2"/>
    </row>
    <row r="205" spans="1:1024" s="20" customFormat="1" x14ac:dyDescent="0.2">
      <c r="A205" s="78" t="s">
        <v>650</v>
      </c>
      <c r="B205" s="29" t="s">
        <v>651</v>
      </c>
      <c r="C205" s="30" t="s">
        <v>652</v>
      </c>
      <c r="D205" s="65">
        <v>24837</v>
      </c>
      <c r="E205" s="65">
        <v>879</v>
      </c>
      <c r="F205" s="33">
        <v>145</v>
      </c>
      <c r="G205" s="33">
        <v>734</v>
      </c>
      <c r="H205" s="66" t="s">
        <v>28</v>
      </c>
      <c r="AMJ205" s="2"/>
    </row>
    <row r="206" spans="1:1024" s="20" customFormat="1" x14ac:dyDescent="0.2">
      <c r="A206" s="78" t="s">
        <v>653</v>
      </c>
      <c r="B206" s="29" t="s">
        <v>654</v>
      </c>
      <c r="C206" s="30" t="s">
        <v>655</v>
      </c>
      <c r="D206" s="65">
        <v>32061</v>
      </c>
      <c r="E206" s="65">
        <v>2299</v>
      </c>
      <c r="F206" s="33">
        <v>926</v>
      </c>
      <c r="G206" s="33">
        <v>1373</v>
      </c>
      <c r="H206" s="66" t="s">
        <v>28</v>
      </c>
      <c r="AMJ206" s="2"/>
    </row>
    <row r="207" spans="1:1024" s="20" customFormat="1" x14ac:dyDescent="0.2">
      <c r="A207" s="78" t="s">
        <v>656</v>
      </c>
      <c r="B207" s="29" t="s">
        <v>657</v>
      </c>
      <c r="C207" s="30" t="s">
        <v>51</v>
      </c>
      <c r="D207" s="65">
        <v>1714773</v>
      </c>
      <c r="E207" s="65">
        <v>15875</v>
      </c>
      <c r="F207" s="33">
        <v>2954</v>
      </c>
      <c r="G207" s="33">
        <v>12921</v>
      </c>
      <c r="H207" s="66" t="s">
        <v>28</v>
      </c>
      <c r="AMJ207" s="2"/>
    </row>
    <row r="208" spans="1:1024" s="20" customFormat="1" x14ac:dyDescent="0.2">
      <c r="A208" s="79" t="s">
        <v>658</v>
      </c>
      <c r="B208" s="29" t="s">
        <v>659</v>
      </c>
      <c r="C208" s="30" t="s">
        <v>490</v>
      </c>
      <c r="D208" s="65">
        <v>278831</v>
      </c>
      <c r="E208" s="65">
        <v>503</v>
      </c>
      <c r="F208" s="33">
        <v>4</v>
      </c>
      <c r="G208" s="33">
        <v>499</v>
      </c>
      <c r="H208" s="66" t="s">
        <v>28</v>
      </c>
      <c r="AMJ208" s="2"/>
    </row>
    <row r="209" spans="1:1024" s="20" customFormat="1" x14ac:dyDescent="0.2">
      <c r="A209" s="78" t="s">
        <v>660</v>
      </c>
      <c r="B209" s="29" t="s">
        <v>661</v>
      </c>
      <c r="C209" s="30" t="s">
        <v>662</v>
      </c>
      <c r="D209" s="65">
        <v>18583</v>
      </c>
      <c r="E209" s="65">
        <v>277</v>
      </c>
      <c r="F209" s="33">
        <v>184</v>
      </c>
      <c r="G209" s="33">
        <v>93</v>
      </c>
      <c r="H209" s="66" t="s">
        <v>28</v>
      </c>
      <c r="AMJ209" s="2"/>
    </row>
    <row r="210" spans="1:1024" s="20" customFormat="1" x14ac:dyDescent="0.2">
      <c r="A210" s="78" t="s">
        <v>663</v>
      </c>
      <c r="B210" s="29" t="s">
        <v>664</v>
      </c>
      <c r="C210" s="30" t="s">
        <v>356</v>
      </c>
      <c r="D210" s="65">
        <v>110224</v>
      </c>
      <c r="E210" s="65">
        <v>18150</v>
      </c>
      <c r="F210" s="33">
        <v>7628</v>
      </c>
      <c r="G210" s="33">
        <v>10522</v>
      </c>
      <c r="H210" s="66" t="s">
        <v>34</v>
      </c>
      <c r="AMJ210" s="2"/>
    </row>
    <row r="211" spans="1:1024" s="20" customFormat="1" x14ac:dyDescent="0.2">
      <c r="A211" s="78" t="s">
        <v>665</v>
      </c>
      <c r="B211" s="29" t="s">
        <v>666</v>
      </c>
      <c r="C211" s="30" t="s">
        <v>667</v>
      </c>
      <c r="D211" s="65">
        <v>7879</v>
      </c>
      <c r="E211" s="65">
        <v>587</v>
      </c>
      <c r="F211" s="33">
        <v>65</v>
      </c>
      <c r="G211" s="33">
        <v>522</v>
      </c>
      <c r="H211" s="66" t="s">
        <v>28</v>
      </c>
      <c r="AMJ211" s="2"/>
    </row>
    <row r="212" spans="1:1024" s="20" customFormat="1" x14ac:dyDescent="0.2">
      <c r="A212" s="78" t="s">
        <v>668</v>
      </c>
      <c r="B212" s="29" t="s">
        <v>669</v>
      </c>
      <c r="C212" s="30" t="s">
        <v>670</v>
      </c>
      <c r="D212" s="65">
        <v>121073</v>
      </c>
      <c r="E212" s="65">
        <v>30814</v>
      </c>
      <c r="F212" s="33">
        <v>3947</v>
      </c>
      <c r="G212" s="33">
        <v>26867</v>
      </c>
      <c r="H212" s="66" t="s">
        <v>34</v>
      </c>
      <c r="AMJ212" s="2"/>
    </row>
    <row r="213" spans="1:1024" s="20" customFormat="1" x14ac:dyDescent="0.2">
      <c r="A213" s="78" t="s">
        <v>671</v>
      </c>
      <c r="B213" s="29" t="s">
        <v>672</v>
      </c>
      <c r="C213" s="30" t="s">
        <v>145</v>
      </c>
      <c r="D213" s="65">
        <v>310235</v>
      </c>
      <c r="E213" s="65">
        <v>39646</v>
      </c>
      <c r="F213" s="33">
        <v>7679</v>
      </c>
      <c r="G213" s="33">
        <v>31967</v>
      </c>
      <c r="H213" s="66" t="s">
        <v>34</v>
      </c>
      <c r="AMJ213" s="2"/>
    </row>
    <row r="214" spans="1:1024" s="20" customFormat="1" x14ac:dyDescent="0.2">
      <c r="A214" s="78" t="s">
        <v>674</v>
      </c>
      <c r="B214" s="29" t="s">
        <v>206</v>
      </c>
      <c r="C214" s="30" t="s">
        <v>134</v>
      </c>
      <c r="D214" s="65">
        <v>1024266</v>
      </c>
      <c r="E214" s="65">
        <v>12572</v>
      </c>
      <c r="F214" s="33">
        <v>2239</v>
      </c>
      <c r="G214" s="33">
        <v>10333</v>
      </c>
      <c r="H214" s="66" t="s">
        <v>28</v>
      </c>
      <c r="AMJ214" s="2"/>
    </row>
    <row r="215" spans="1:1024" s="20" customFormat="1" x14ac:dyDescent="0.2">
      <c r="A215" s="78" t="s">
        <v>676</v>
      </c>
      <c r="B215" s="29" t="s">
        <v>677</v>
      </c>
      <c r="C215" s="30" t="s">
        <v>678</v>
      </c>
      <c r="D215" s="65">
        <v>10269</v>
      </c>
      <c r="E215" s="65">
        <v>50</v>
      </c>
      <c r="F215" s="33">
        <v>42</v>
      </c>
      <c r="G215" s="33">
        <v>8</v>
      </c>
      <c r="H215" s="66" t="s">
        <v>28</v>
      </c>
      <c r="AMJ215" s="2"/>
    </row>
    <row r="216" spans="1:1024" s="20" customFormat="1" x14ac:dyDescent="0.2">
      <c r="A216" s="78" t="s">
        <v>679</v>
      </c>
      <c r="B216" s="29" t="s">
        <v>680</v>
      </c>
      <c r="C216" s="30" t="s">
        <v>42</v>
      </c>
      <c r="D216" s="65">
        <v>4092459</v>
      </c>
      <c r="E216" s="65">
        <v>91084</v>
      </c>
      <c r="F216" s="33">
        <v>8276</v>
      </c>
      <c r="G216" s="33">
        <v>82808</v>
      </c>
      <c r="H216" s="66" t="s">
        <v>34</v>
      </c>
      <c r="AMJ216" s="2"/>
    </row>
    <row r="217" spans="1:1024" s="20" customFormat="1" x14ac:dyDescent="0.2">
      <c r="A217" s="78" t="s">
        <v>681</v>
      </c>
      <c r="B217" s="29" t="s">
        <v>682</v>
      </c>
      <c r="C217" s="30" t="s">
        <v>181</v>
      </c>
      <c r="D217" s="65">
        <v>86793</v>
      </c>
      <c r="E217" s="65">
        <v>5343</v>
      </c>
      <c r="F217" s="33">
        <v>1298</v>
      </c>
      <c r="G217" s="33">
        <v>4045</v>
      </c>
      <c r="H217" s="66" t="s">
        <v>28</v>
      </c>
      <c r="AMJ217" s="2"/>
    </row>
    <row r="218" spans="1:1024" s="20" customFormat="1" x14ac:dyDescent="0.2">
      <c r="A218" s="78" t="s">
        <v>684</v>
      </c>
      <c r="B218" s="29" t="s">
        <v>685</v>
      </c>
      <c r="C218" s="30" t="s">
        <v>686</v>
      </c>
      <c r="D218" s="65">
        <v>21381</v>
      </c>
      <c r="E218" s="65">
        <v>479</v>
      </c>
      <c r="F218" s="33">
        <v>215</v>
      </c>
      <c r="G218" s="33">
        <v>264</v>
      </c>
      <c r="H218" s="66" t="s">
        <v>28</v>
      </c>
      <c r="AMJ218" s="2"/>
    </row>
    <row r="219" spans="1:1024" s="20" customFormat="1" x14ac:dyDescent="0.2">
      <c r="A219" s="78" t="s">
        <v>687</v>
      </c>
      <c r="B219" s="29" t="s">
        <v>688</v>
      </c>
      <c r="C219" s="30" t="s">
        <v>689</v>
      </c>
      <c r="D219" s="65">
        <v>35012</v>
      </c>
      <c r="E219" s="65">
        <v>615</v>
      </c>
      <c r="F219" s="33">
        <v>0</v>
      </c>
      <c r="G219" s="33">
        <v>615</v>
      </c>
      <c r="H219" s="66" t="s">
        <v>28</v>
      </c>
      <c r="AMJ219" s="2"/>
    </row>
    <row r="220" spans="1:1024" s="20" customFormat="1" x14ac:dyDescent="0.2">
      <c r="A220" s="78" t="s">
        <v>690</v>
      </c>
      <c r="B220" s="29" t="s">
        <v>691</v>
      </c>
      <c r="C220" s="30" t="s">
        <v>198</v>
      </c>
      <c r="D220" s="65">
        <v>103350</v>
      </c>
      <c r="E220" s="65">
        <v>2755</v>
      </c>
      <c r="F220" s="33">
        <v>0</v>
      </c>
      <c r="G220" s="33">
        <v>2755</v>
      </c>
      <c r="H220" s="66" t="s">
        <v>28</v>
      </c>
      <c r="AMJ220" s="2"/>
    </row>
    <row r="221" spans="1:1024" s="20" customFormat="1" x14ac:dyDescent="0.2">
      <c r="A221" s="78" t="s">
        <v>692</v>
      </c>
      <c r="B221" s="29" t="s">
        <v>693</v>
      </c>
      <c r="C221" s="30" t="s">
        <v>42</v>
      </c>
      <c r="D221" s="65">
        <v>4092459</v>
      </c>
      <c r="E221" s="65">
        <v>24851</v>
      </c>
      <c r="F221" s="33">
        <v>13995</v>
      </c>
      <c r="G221" s="33">
        <v>10856</v>
      </c>
      <c r="H221" s="66" t="s">
        <v>28</v>
      </c>
      <c r="AMJ221" s="2"/>
    </row>
    <row r="222" spans="1:1024" s="20" customFormat="1" x14ac:dyDescent="0.2">
      <c r="A222" s="78" t="s">
        <v>695</v>
      </c>
      <c r="B222" s="29" t="s">
        <v>696</v>
      </c>
      <c r="C222" s="30" t="s">
        <v>42</v>
      </c>
      <c r="D222" s="65">
        <v>4092459</v>
      </c>
      <c r="E222" s="65">
        <v>12994</v>
      </c>
      <c r="F222" s="33">
        <v>3210</v>
      </c>
      <c r="G222" s="33">
        <v>9784</v>
      </c>
      <c r="H222" s="66" t="s">
        <v>28</v>
      </c>
      <c r="AMJ222" s="2"/>
    </row>
    <row r="223" spans="1:1024" s="20" customFormat="1" x14ac:dyDescent="0.2">
      <c r="A223" s="78" t="s">
        <v>698</v>
      </c>
      <c r="B223" s="29" t="s">
        <v>699</v>
      </c>
      <c r="C223" s="30" t="s">
        <v>490</v>
      </c>
      <c r="D223" s="65">
        <v>278831</v>
      </c>
      <c r="E223" s="65">
        <v>32808.094149391422</v>
      </c>
      <c r="F223" s="33">
        <v>4088</v>
      </c>
      <c r="G223" s="33">
        <v>28720.094149391422</v>
      </c>
      <c r="H223" s="66" t="s">
        <v>34</v>
      </c>
      <c r="AMJ223" s="2"/>
    </row>
    <row r="224" spans="1:1024" s="20" customFormat="1" x14ac:dyDescent="0.2">
      <c r="A224" s="78" t="s">
        <v>701</v>
      </c>
      <c r="B224" s="29" t="s">
        <v>326</v>
      </c>
      <c r="C224" s="30" t="s">
        <v>204</v>
      </c>
      <c r="D224" s="65">
        <v>252273</v>
      </c>
      <c r="E224" s="65">
        <v>15014</v>
      </c>
      <c r="F224" s="33">
        <v>3220</v>
      </c>
      <c r="G224" s="33">
        <v>11794</v>
      </c>
      <c r="H224" s="66" t="s">
        <v>34</v>
      </c>
      <c r="AMJ224" s="2"/>
    </row>
    <row r="225" spans="1:1024" s="20" customFormat="1" x14ac:dyDescent="0.2">
      <c r="A225" s="78" t="s">
        <v>703</v>
      </c>
      <c r="B225" s="29" t="s">
        <v>704</v>
      </c>
      <c r="C225" s="30" t="s">
        <v>706</v>
      </c>
      <c r="D225" s="65">
        <v>3726</v>
      </c>
      <c r="E225" s="65">
        <v>213</v>
      </c>
      <c r="F225" s="33">
        <v>93</v>
      </c>
      <c r="G225" s="33">
        <v>120</v>
      </c>
      <c r="H225" s="66" t="s">
        <v>28</v>
      </c>
      <c r="AMJ225" s="2"/>
    </row>
    <row r="226" spans="1:1024" s="20" customFormat="1" x14ac:dyDescent="0.2">
      <c r="A226" s="78" t="s">
        <v>707</v>
      </c>
      <c r="B226" s="29" t="s">
        <v>708</v>
      </c>
      <c r="C226" s="30" t="s">
        <v>710</v>
      </c>
      <c r="D226" s="65">
        <v>131533</v>
      </c>
      <c r="E226" s="65">
        <v>3227</v>
      </c>
      <c r="F226" s="33">
        <v>848</v>
      </c>
      <c r="G226" s="33">
        <v>2379</v>
      </c>
      <c r="H226" s="66" t="s">
        <v>28</v>
      </c>
      <c r="AMJ226" s="2"/>
    </row>
    <row r="227" spans="1:1024" s="20" customFormat="1" x14ac:dyDescent="0.2">
      <c r="A227" s="78" t="s">
        <v>711</v>
      </c>
      <c r="B227" s="29" t="s">
        <v>712</v>
      </c>
      <c r="C227" s="30" t="s">
        <v>713</v>
      </c>
      <c r="D227" s="65">
        <v>131506</v>
      </c>
      <c r="E227" s="65">
        <v>21120</v>
      </c>
      <c r="F227" s="33">
        <v>7292</v>
      </c>
      <c r="G227" s="33">
        <v>13828</v>
      </c>
      <c r="H227" s="66" t="s">
        <v>34</v>
      </c>
      <c r="AMJ227" s="2"/>
    </row>
    <row r="228" spans="1:1024" s="20" customFormat="1" x14ac:dyDescent="0.2">
      <c r="A228" s="78" t="s">
        <v>714</v>
      </c>
      <c r="B228" s="29" t="s">
        <v>715</v>
      </c>
      <c r="C228" s="30" t="s">
        <v>51</v>
      </c>
      <c r="D228" s="65">
        <v>1714773</v>
      </c>
      <c r="E228" s="65">
        <v>1936</v>
      </c>
      <c r="F228" s="33">
        <v>130</v>
      </c>
      <c r="G228" s="33">
        <v>1806</v>
      </c>
      <c r="H228" s="66" t="s">
        <v>28</v>
      </c>
      <c r="AMJ228" s="2"/>
    </row>
    <row r="229" spans="1:1024" s="20" customFormat="1" x14ac:dyDescent="0.2">
      <c r="A229" s="78" t="s">
        <v>716</v>
      </c>
      <c r="B229" s="29" t="s">
        <v>717</v>
      </c>
      <c r="C229" s="30" t="s">
        <v>59</v>
      </c>
      <c r="D229" s="65">
        <v>2368139</v>
      </c>
      <c r="E229" s="65">
        <v>52769</v>
      </c>
      <c r="F229" s="33">
        <v>350</v>
      </c>
      <c r="G229" s="33">
        <v>52419</v>
      </c>
      <c r="H229" s="66" t="s">
        <v>34</v>
      </c>
      <c r="AMJ229" s="2"/>
    </row>
    <row r="230" spans="1:1024" s="20" customFormat="1" x14ac:dyDescent="0.2">
      <c r="A230" s="78" t="s">
        <v>718</v>
      </c>
      <c r="B230" s="29" t="s">
        <v>719</v>
      </c>
      <c r="C230" s="30" t="s">
        <v>720</v>
      </c>
      <c r="D230" s="65">
        <v>20097</v>
      </c>
      <c r="E230" s="65">
        <v>890</v>
      </c>
      <c r="F230" s="33">
        <v>214</v>
      </c>
      <c r="G230" s="33">
        <v>676</v>
      </c>
      <c r="H230" s="66" t="s">
        <v>28</v>
      </c>
      <c r="AMJ230" s="2"/>
    </row>
    <row r="231" spans="1:1024" s="20" customFormat="1" x14ac:dyDescent="0.2">
      <c r="A231" s="78" t="s">
        <v>721</v>
      </c>
      <c r="B231" s="29" t="s">
        <v>722</v>
      </c>
      <c r="C231" s="30" t="s">
        <v>724</v>
      </c>
      <c r="D231" s="65">
        <v>32334</v>
      </c>
      <c r="E231" s="65">
        <v>3301</v>
      </c>
      <c r="F231" s="33">
        <v>789</v>
      </c>
      <c r="G231" s="33">
        <v>2512</v>
      </c>
      <c r="H231" s="66" t="s">
        <v>28</v>
      </c>
      <c r="AMJ231" s="2"/>
    </row>
    <row r="232" spans="1:1024" s="20" customFormat="1" x14ac:dyDescent="0.2">
      <c r="A232" s="78" t="s">
        <v>725</v>
      </c>
      <c r="B232" s="29" t="s">
        <v>726</v>
      </c>
      <c r="C232" s="30" t="s">
        <v>728</v>
      </c>
      <c r="D232" s="65">
        <v>28111</v>
      </c>
      <c r="E232" s="65">
        <v>1698</v>
      </c>
      <c r="F232" s="33">
        <v>586</v>
      </c>
      <c r="G232" s="33">
        <v>1112</v>
      </c>
      <c r="H232" s="66" t="s">
        <v>28</v>
      </c>
      <c r="AMJ232" s="2"/>
    </row>
    <row r="233" spans="1:1024" s="20" customFormat="1" x14ac:dyDescent="0.2">
      <c r="A233" s="78" t="s">
        <v>729</v>
      </c>
      <c r="B233" s="29" t="s">
        <v>730</v>
      </c>
      <c r="C233" s="30" t="s">
        <v>171</v>
      </c>
      <c r="D233" s="65">
        <v>800647</v>
      </c>
      <c r="E233" s="65">
        <v>21255</v>
      </c>
      <c r="F233" s="33">
        <v>3271</v>
      </c>
      <c r="G233" s="33">
        <v>17984</v>
      </c>
      <c r="H233" s="66" t="s">
        <v>28</v>
      </c>
      <c r="AMJ233" s="2"/>
    </row>
    <row r="234" spans="1:1024" s="20" customFormat="1" x14ac:dyDescent="0.2">
      <c r="A234" s="78" t="s">
        <v>732</v>
      </c>
      <c r="B234" s="29" t="s">
        <v>733</v>
      </c>
      <c r="C234" s="30" t="s">
        <v>264</v>
      </c>
      <c r="D234" s="65">
        <v>234906</v>
      </c>
      <c r="E234" s="65">
        <v>16967</v>
      </c>
      <c r="F234" s="33">
        <v>2205</v>
      </c>
      <c r="G234" s="33">
        <v>14762</v>
      </c>
      <c r="H234" s="66" t="s">
        <v>34</v>
      </c>
      <c r="AMJ234" s="2"/>
    </row>
    <row r="235" spans="1:1024" s="20" customFormat="1" x14ac:dyDescent="0.2">
      <c r="A235" s="78" t="s">
        <v>734</v>
      </c>
      <c r="B235" s="29" t="s">
        <v>735</v>
      </c>
      <c r="C235" s="30" t="s">
        <v>42</v>
      </c>
      <c r="D235" s="65">
        <v>4092459</v>
      </c>
      <c r="E235" s="65">
        <v>126339</v>
      </c>
      <c r="F235" s="33">
        <v>383</v>
      </c>
      <c r="G235" s="33">
        <v>125956</v>
      </c>
      <c r="H235" s="66" t="s">
        <v>34</v>
      </c>
      <c r="AMJ235" s="2"/>
    </row>
    <row r="236" spans="1:1024" s="20" customFormat="1" x14ac:dyDescent="0.2">
      <c r="A236" s="78" t="s">
        <v>736</v>
      </c>
      <c r="B236" s="29" t="s">
        <v>737</v>
      </c>
      <c r="C236" s="30" t="s">
        <v>223</v>
      </c>
      <c r="D236" s="65">
        <v>86771</v>
      </c>
      <c r="E236" s="65">
        <v>5241</v>
      </c>
      <c r="F236" s="33">
        <v>1898</v>
      </c>
      <c r="G236" s="33">
        <v>3343</v>
      </c>
      <c r="H236" s="66" t="s">
        <v>28</v>
      </c>
      <c r="AMJ236" s="2"/>
    </row>
    <row r="237" spans="1:1024" s="20" customFormat="1" x14ac:dyDescent="0.2">
      <c r="A237" s="78" t="s">
        <v>739</v>
      </c>
      <c r="B237" s="29" t="s">
        <v>740</v>
      </c>
      <c r="C237" s="30" t="s">
        <v>59</v>
      </c>
      <c r="D237" s="65">
        <v>2368139</v>
      </c>
      <c r="E237" s="65">
        <v>42805</v>
      </c>
      <c r="F237" s="33">
        <v>14816</v>
      </c>
      <c r="G237" s="33">
        <v>27989</v>
      </c>
      <c r="H237" s="66" t="s">
        <v>34</v>
      </c>
      <c r="AMJ237" s="2"/>
    </row>
    <row r="238" spans="1:1024" s="20" customFormat="1" x14ac:dyDescent="0.2">
      <c r="A238" s="78" t="s">
        <v>742</v>
      </c>
      <c r="B238" s="29" t="s">
        <v>743</v>
      </c>
      <c r="C238" s="30" t="s">
        <v>42</v>
      </c>
      <c r="D238" s="65">
        <v>4092459</v>
      </c>
      <c r="E238" s="65">
        <v>18396</v>
      </c>
      <c r="F238" s="33">
        <v>4596</v>
      </c>
      <c r="G238" s="33">
        <v>13800</v>
      </c>
      <c r="H238" s="66" t="s">
        <v>28</v>
      </c>
      <c r="AMJ238" s="2"/>
    </row>
    <row r="239" spans="1:1024" s="20" customFormat="1" x14ac:dyDescent="0.2">
      <c r="A239" s="78" t="s">
        <v>745</v>
      </c>
      <c r="B239" s="29" t="s">
        <v>746</v>
      </c>
      <c r="C239" s="30" t="s">
        <v>282</v>
      </c>
      <c r="D239" s="65">
        <v>23384</v>
      </c>
      <c r="E239" s="65">
        <v>106</v>
      </c>
      <c r="F239" s="33">
        <v>84</v>
      </c>
      <c r="G239" s="33">
        <v>22</v>
      </c>
      <c r="H239" s="66" t="s">
        <v>28</v>
      </c>
      <c r="AMJ239" s="2"/>
    </row>
    <row r="240" spans="1:1024" s="20" customFormat="1" x14ac:dyDescent="0.2">
      <c r="A240" s="79" t="s">
        <v>748</v>
      </c>
      <c r="B240" s="29" t="s">
        <v>749</v>
      </c>
      <c r="C240" s="30" t="s">
        <v>559</v>
      </c>
      <c r="D240" s="65">
        <v>50845</v>
      </c>
      <c r="E240" s="65">
        <v>135</v>
      </c>
      <c r="F240" s="33">
        <v>153</v>
      </c>
      <c r="G240" s="33">
        <v>-18</v>
      </c>
      <c r="H240" s="66" t="s">
        <v>28</v>
      </c>
      <c r="AMJ240" s="2"/>
    </row>
    <row r="241" spans="1:1024" s="20" customFormat="1" x14ac:dyDescent="0.2">
      <c r="A241" s="78" t="s">
        <v>750</v>
      </c>
      <c r="B241" s="29" t="s">
        <v>751</v>
      </c>
      <c r="C241" s="30" t="s">
        <v>251</v>
      </c>
      <c r="D241" s="65">
        <v>585375</v>
      </c>
      <c r="E241" s="65">
        <v>10692</v>
      </c>
      <c r="F241" s="33">
        <v>1589</v>
      </c>
      <c r="G241" s="33">
        <v>9103</v>
      </c>
      <c r="H241" s="66" t="s">
        <v>28</v>
      </c>
      <c r="AMJ241" s="2"/>
    </row>
    <row r="242" spans="1:1024" s="20" customFormat="1" x14ac:dyDescent="0.2">
      <c r="A242" s="78" t="s">
        <v>752</v>
      </c>
      <c r="B242" s="29" t="s">
        <v>753</v>
      </c>
      <c r="C242" s="30" t="s">
        <v>42</v>
      </c>
      <c r="D242" s="65">
        <v>4092459</v>
      </c>
      <c r="E242" s="65">
        <v>9529</v>
      </c>
      <c r="F242" s="33">
        <v>2231</v>
      </c>
      <c r="G242" s="33">
        <v>7298</v>
      </c>
      <c r="H242" s="66" t="s">
        <v>28</v>
      </c>
      <c r="AMJ242" s="2"/>
    </row>
    <row r="243" spans="1:1024" s="20" customFormat="1" x14ac:dyDescent="0.2">
      <c r="A243" s="78" t="s">
        <v>754</v>
      </c>
      <c r="B243" s="29" t="s">
        <v>450</v>
      </c>
      <c r="C243" s="30" t="s">
        <v>756</v>
      </c>
      <c r="D243" s="65">
        <v>26604</v>
      </c>
      <c r="E243" s="65">
        <v>20</v>
      </c>
      <c r="F243" s="33">
        <v>14</v>
      </c>
      <c r="G243" s="33">
        <v>6</v>
      </c>
      <c r="H243" s="66" t="s">
        <v>28</v>
      </c>
      <c r="AMJ243" s="2"/>
    </row>
    <row r="244" spans="1:1024" s="20" customFormat="1" x14ac:dyDescent="0.2">
      <c r="A244" s="78" t="s">
        <v>757</v>
      </c>
      <c r="B244" s="29" t="s">
        <v>758</v>
      </c>
      <c r="C244" s="30" t="s">
        <v>122</v>
      </c>
      <c r="D244" s="65">
        <v>35096</v>
      </c>
      <c r="E244" s="65">
        <v>344</v>
      </c>
      <c r="F244" s="33">
        <v>337</v>
      </c>
      <c r="G244" s="33">
        <v>7</v>
      </c>
      <c r="H244" s="66" t="s">
        <v>28</v>
      </c>
      <c r="AMJ244" s="2"/>
    </row>
    <row r="245" spans="1:1024" s="20" customFormat="1" x14ac:dyDescent="0.2">
      <c r="A245" s="78" t="s">
        <v>760</v>
      </c>
      <c r="B245" s="29" t="s">
        <v>761</v>
      </c>
      <c r="C245" s="30" t="s">
        <v>763</v>
      </c>
      <c r="D245" s="65">
        <v>19677</v>
      </c>
      <c r="E245" s="65">
        <v>151</v>
      </c>
      <c r="F245" s="33">
        <v>89</v>
      </c>
      <c r="G245" s="33">
        <v>62</v>
      </c>
      <c r="H245" s="66" t="s">
        <v>28</v>
      </c>
      <c r="AMJ245" s="2"/>
    </row>
    <row r="246" spans="1:1024" s="20" customFormat="1" x14ac:dyDescent="0.2">
      <c r="A246" s="79" t="s">
        <v>764</v>
      </c>
      <c r="B246" s="29" t="s">
        <v>765</v>
      </c>
      <c r="C246" s="30" t="s">
        <v>59</v>
      </c>
      <c r="D246" s="65">
        <v>2368139</v>
      </c>
      <c r="E246" s="65">
        <v>817</v>
      </c>
      <c r="F246" s="33">
        <v>477</v>
      </c>
      <c r="G246" s="33">
        <v>340</v>
      </c>
      <c r="H246" s="66" t="s">
        <v>28</v>
      </c>
      <c r="AMJ246" s="2"/>
    </row>
    <row r="247" spans="1:1024" s="20" customFormat="1" x14ac:dyDescent="0.2">
      <c r="A247" s="78" t="s">
        <v>767</v>
      </c>
      <c r="B247" s="29" t="s">
        <v>768</v>
      </c>
      <c r="C247" s="30" t="s">
        <v>525</v>
      </c>
      <c r="D247" s="65">
        <v>36702</v>
      </c>
      <c r="E247" s="65">
        <v>19</v>
      </c>
      <c r="F247" s="33">
        <v>8</v>
      </c>
      <c r="G247" s="33">
        <v>11</v>
      </c>
      <c r="H247" s="66" t="s">
        <v>28</v>
      </c>
      <c r="AMJ247" s="2"/>
    </row>
    <row r="248" spans="1:1024" s="20" customFormat="1" x14ac:dyDescent="0.2">
      <c r="A248" s="78" t="s">
        <v>769</v>
      </c>
      <c r="B248" s="29" t="s">
        <v>770</v>
      </c>
      <c r="C248" s="30" t="s">
        <v>68</v>
      </c>
      <c r="D248" s="65">
        <v>406220</v>
      </c>
      <c r="E248" s="65">
        <v>7058</v>
      </c>
      <c r="F248" s="33">
        <v>2603</v>
      </c>
      <c r="G248" s="33">
        <v>4455</v>
      </c>
      <c r="H248" s="66" t="s">
        <v>28</v>
      </c>
      <c r="AMJ248" s="2"/>
    </row>
    <row r="249" spans="1:1024" s="20" customFormat="1" x14ac:dyDescent="0.2">
      <c r="A249" s="78" t="s">
        <v>771</v>
      </c>
      <c r="B249" s="29" t="s">
        <v>206</v>
      </c>
      <c r="C249" s="30" t="s">
        <v>773</v>
      </c>
      <c r="D249" s="65">
        <v>157107</v>
      </c>
      <c r="E249" s="65">
        <v>61</v>
      </c>
      <c r="F249" s="33">
        <v>9</v>
      </c>
      <c r="G249" s="33">
        <v>52</v>
      </c>
      <c r="H249" s="66" t="s">
        <v>28</v>
      </c>
      <c r="AMJ249" s="2"/>
    </row>
    <row r="250" spans="1:1024" s="20" customFormat="1" x14ac:dyDescent="0.2">
      <c r="A250" s="78" t="s">
        <v>774</v>
      </c>
      <c r="B250" s="29" t="s">
        <v>206</v>
      </c>
      <c r="C250" s="30" t="s">
        <v>134</v>
      </c>
      <c r="D250" s="65">
        <v>1024266</v>
      </c>
      <c r="E250" s="65">
        <v>5384</v>
      </c>
      <c r="F250" s="33">
        <v>499</v>
      </c>
      <c r="G250" s="33">
        <v>4885</v>
      </c>
      <c r="H250" s="66" t="s">
        <v>28</v>
      </c>
      <c r="AMJ250" s="2"/>
    </row>
    <row r="251" spans="1:1024" s="20" customFormat="1" x14ac:dyDescent="0.2">
      <c r="A251" s="78" t="s">
        <v>776</v>
      </c>
      <c r="B251" s="29" t="s">
        <v>777</v>
      </c>
      <c r="C251" s="30" t="s">
        <v>51</v>
      </c>
      <c r="D251" s="65">
        <v>1714773</v>
      </c>
      <c r="E251" s="65">
        <v>74738</v>
      </c>
      <c r="F251" s="33">
        <v>17794</v>
      </c>
      <c r="G251" s="33">
        <v>56944</v>
      </c>
      <c r="H251" s="66" t="s">
        <v>34</v>
      </c>
      <c r="AMJ251" s="2"/>
    </row>
    <row r="252" spans="1:1024" s="20" customFormat="1" x14ac:dyDescent="0.2">
      <c r="A252" s="78" t="s">
        <v>779</v>
      </c>
      <c r="B252" s="29" t="s">
        <v>780</v>
      </c>
      <c r="C252" s="30" t="s">
        <v>47</v>
      </c>
      <c r="D252" s="65">
        <v>455746</v>
      </c>
      <c r="E252" s="65">
        <v>6966</v>
      </c>
      <c r="F252" s="33">
        <v>1116</v>
      </c>
      <c r="G252" s="33">
        <v>5850</v>
      </c>
      <c r="H252" s="66" t="s">
        <v>28</v>
      </c>
      <c r="AMJ252" s="2"/>
    </row>
    <row r="253" spans="1:1024" s="20" customFormat="1" x14ac:dyDescent="0.2">
      <c r="A253" s="78" t="s">
        <v>782</v>
      </c>
      <c r="B253" s="29" t="s">
        <v>783</v>
      </c>
      <c r="C253" s="30" t="s">
        <v>175</v>
      </c>
      <c r="D253" s="65">
        <v>774769</v>
      </c>
      <c r="E253" s="65">
        <v>64947</v>
      </c>
      <c r="F253" s="33">
        <v>13017</v>
      </c>
      <c r="G253" s="33">
        <v>51930</v>
      </c>
      <c r="H253" s="66" t="s">
        <v>34</v>
      </c>
      <c r="AMJ253" s="2"/>
    </row>
    <row r="254" spans="1:1024" s="20" customFormat="1" x14ac:dyDescent="0.2">
      <c r="A254" s="78" t="s">
        <v>784</v>
      </c>
      <c r="B254" s="29" t="s">
        <v>785</v>
      </c>
      <c r="C254" s="30" t="s">
        <v>236</v>
      </c>
      <c r="D254" s="65">
        <v>250304</v>
      </c>
      <c r="E254" s="65">
        <v>25297</v>
      </c>
      <c r="F254" s="33">
        <v>9602</v>
      </c>
      <c r="G254" s="33">
        <v>15695</v>
      </c>
      <c r="H254" s="66" t="s">
        <v>34</v>
      </c>
      <c r="AMJ254" s="2"/>
    </row>
    <row r="255" spans="1:1024" s="20" customFormat="1" x14ac:dyDescent="0.2">
      <c r="A255" s="78" t="s">
        <v>786</v>
      </c>
      <c r="B255" s="29" t="s">
        <v>787</v>
      </c>
      <c r="C255" s="30" t="s">
        <v>788</v>
      </c>
      <c r="D255" s="65">
        <v>49793</v>
      </c>
      <c r="E255" s="65">
        <v>7348</v>
      </c>
      <c r="F255" s="33">
        <v>2076</v>
      </c>
      <c r="G255" s="33">
        <v>5272</v>
      </c>
      <c r="H255" s="66" t="s">
        <v>34</v>
      </c>
      <c r="AMJ255" s="2"/>
    </row>
    <row r="256" spans="1:1024" s="20" customFormat="1" x14ac:dyDescent="0.2">
      <c r="A256" s="78" t="s">
        <v>789</v>
      </c>
      <c r="B256" s="29" t="s">
        <v>790</v>
      </c>
      <c r="C256" s="30" t="s">
        <v>490</v>
      </c>
      <c r="D256" s="65">
        <v>278831</v>
      </c>
      <c r="E256" s="65">
        <v>242</v>
      </c>
      <c r="F256" s="33">
        <v>180</v>
      </c>
      <c r="G256" s="33">
        <v>62</v>
      </c>
      <c r="H256" s="66" t="s">
        <v>28</v>
      </c>
      <c r="AMJ256" s="2"/>
    </row>
    <row r="257" spans="1:1024" s="20" customFormat="1" x14ac:dyDescent="0.2">
      <c r="A257" s="78" t="s">
        <v>792</v>
      </c>
      <c r="B257" s="29" t="s">
        <v>793</v>
      </c>
      <c r="C257" s="30" t="s">
        <v>204</v>
      </c>
      <c r="D257" s="65">
        <v>252273</v>
      </c>
      <c r="E257" s="65">
        <v>7473.8145833333401</v>
      </c>
      <c r="F257" s="33">
        <v>1417</v>
      </c>
      <c r="G257" s="33">
        <v>6056.8145833333401</v>
      </c>
      <c r="H257" s="66" t="s">
        <v>34</v>
      </c>
      <c r="AMJ257" s="2"/>
    </row>
    <row r="258" spans="1:1024" s="20" customFormat="1" x14ac:dyDescent="0.2">
      <c r="A258" s="78" t="s">
        <v>794</v>
      </c>
      <c r="B258" s="29" t="s">
        <v>795</v>
      </c>
      <c r="C258" s="30" t="s">
        <v>670</v>
      </c>
      <c r="D258" s="65">
        <v>121073</v>
      </c>
      <c r="E258" s="65">
        <v>29</v>
      </c>
      <c r="F258" s="33">
        <v>25</v>
      </c>
      <c r="G258" s="33">
        <v>4</v>
      </c>
      <c r="H258" s="66" t="s">
        <v>28</v>
      </c>
      <c r="AMJ258" s="2"/>
    </row>
    <row r="259" spans="1:1024" s="20" customFormat="1" x14ac:dyDescent="0.2">
      <c r="A259" s="78" t="s">
        <v>796</v>
      </c>
      <c r="B259" s="29" t="s">
        <v>797</v>
      </c>
      <c r="C259" s="30" t="s">
        <v>100</v>
      </c>
      <c r="D259" s="65">
        <v>782341</v>
      </c>
      <c r="E259" s="65">
        <v>1619</v>
      </c>
      <c r="F259" s="33">
        <v>1190</v>
      </c>
      <c r="G259" s="33">
        <v>429</v>
      </c>
      <c r="H259" s="66" t="s">
        <v>28</v>
      </c>
      <c r="AMJ259" s="2"/>
    </row>
    <row r="260" spans="1:1024" s="20" customFormat="1" x14ac:dyDescent="0.2">
      <c r="A260" s="78" t="s">
        <v>799</v>
      </c>
      <c r="B260" s="29" t="s">
        <v>800</v>
      </c>
      <c r="C260" s="30" t="s">
        <v>59</v>
      </c>
      <c r="D260" s="65">
        <v>2368139</v>
      </c>
      <c r="E260" s="65">
        <v>21381</v>
      </c>
      <c r="F260" s="33">
        <v>8697</v>
      </c>
      <c r="G260" s="33">
        <v>12684</v>
      </c>
      <c r="H260" s="66" t="s">
        <v>28</v>
      </c>
      <c r="AMJ260" s="2"/>
    </row>
    <row r="261" spans="1:1024" s="20" customFormat="1" x14ac:dyDescent="0.2">
      <c r="A261" s="78" t="s">
        <v>802</v>
      </c>
      <c r="B261" s="29" t="s">
        <v>803</v>
      </c>
      <c r="C261" s="30" t="s">
        <v>42</v>
      </c>
      <c r="D261" s="65">
        <v>4092459</v>
      </c>
      <c r="E261" s="65">
        <v>15001</v>
      </c>
      <c r="F261" s="33">
        <v>34</v>
      </c>
      <c r="G261" s="33">
        <v>14967</v>
      </c>
      <c r="H261" s="66" t="s">
        <v>28</v>
      </c>
      <c r="AMJ261" s="2"/>
    </row>
    <row r="262" spans="1:1024" s="20" customFormat="1" x14ac:dyDescent="0.2">
      <c r="A262" s="78" t="s">
        <v>805</v>
      </c>
      <c r="B262" s="29" t="s">
        <v>806</v>
      </c>
      <c r="C262" s="30" t="s">
        <v>808</v>
      </c>
      <c r="D262" s="65">
        <v>2398</v>
      </c>
      <c r="E262" s="65">
        <v>70</v>
      </c>
      <c r="F262" s="33">
        <v>67</v>
      </c>
      <c r="G262" s="33">
        <v>3</v>
      </c>
      <c r="H262" s="66" t="s">
        <v>28</v>
      </c>
      <c r="AMJ262" s="2"/>
    </row>
    <row r="263" spans="1:1024" s="20" customFormat="1" x14ac:dyDescent="0.2">
      <c r="A263" s="78" t="s">
        <v>809</v>
      </c>
      <c r="B263" s="29" t="s">
        <v>810</v>
      </c>
      <c r="C263" s="30" t="s">
        <v>812</v>
      </c>
      <c r="D263" s="65">
        <v>24554</v>
      </c>
      <c r="E263" s="65">
        <v>367</v>
      </c>
      <c r="F263" s="33">
        <v>279</v>
      </c>
      <c r="G263" s="33">
        <v>88</v>
      </c>
      <c r="H263" s="66" t="s">
        <v>28</v>
      </c>
      <c r="AMJ263" s="2"/>
    </row>
    <row r="264" spans="1:1024" s="20" customFormat="1" x14ac:dyDescent="0.2">
      <c r="A264" s="78" t="s">
        <v>813</v>
      </c>
      <c r="B264" s="29" t="s">
        <v>814</v>
      </c>
      <c r="C264" s="30" t="s">
        <v>82</v>
      </c>
      <c r="D264" s="65">
        <v>662614</v>
      </c>
      <c r="E264" s="65">
        <v>5452</v>
      </c>
      <c r="F264" s="33">
        <v>68</v>
      </c>
      <c r="G264" s="33">
        <v>5384</v>
      </c>
      <c r="H264" s="66" t="s">
        <v>28</v>
      </c>
      <c r="AMJ264" s="2"/>
    </row>
    <row r="265" spans="1:1024" s="20" customFormat="1" x14ac:dyDescent="0.2">
      <c r="A265" s="78" t="s">
        <v>815</v>
      </c>
      <c r="B265" s="29" t="s">
        <v>816</v>
      </c>
      <c r="C265" s="30" t="s">
        <v>818</v>
      </c>
      <c r="D265" s="65">
        <v>3461</v>
      </c>
      <c r="E265" s="65">
        <v>45</v>
      </c>
      <c r="F265" s="33">
        <v>45</v>
      </c>
      <c r="G265" s="33">
        <v>0</v>
      </c>
      <c r="H265" s="66" t="s">
        <v>28</v>
      </c>
      <c r="AMJ265" s="2"/>
    </row>
    <row r="266" spans="1:1024" s="20" customFormat="1" x14ac:dyDescent="0.2">
      <c r="A266" s="78" t="s">
        <v>819</v>
      </c>
      <c r="B266" s="29" t="s">
        <v>820</v>
      </c>
      <c r="C266" s="30" t="s">
        <v>42</v>
      </c>
      <c r="D266" s="65">
        <v>4092459</v>
      </c>
      <c r="E266" s="65">
        <v>28016</v>
      </c>
      <c r="F266" s="33">
        <v>2925</v>
      </c>
      <c r="G266" s="33">
        <v>25091</v>
      </c>
      <c r="H266" s="66" t="s">
        <v>34</v>
      </c>
      <c r="AMJ266" s="2"/>
    </row>
    <row r="267" spans="1:1024" s="20" customFormat="1" x14ac:dyDescent="0.2">
      <c r="A267" s="78" t="s">
        <v>821</v>
      </c>
      <c r="B267" s="29" t="s">
        <v>822</v>
      </c>
      <c r="C267" s="30" t="s">
        <v>59</v>
      </c>
      <c r="D267" s="65">
        <v>2368139</v>
      </c>
      <c r="E267" s="65">
        <v>10784</v>
      </c>
      <c r="F267" s="33">
        <v>650</v>
      </c>
      <c r="G267" s="33">
        <v>10134</v>
      </c>
      <c r="H267" s="66" t="s">
        <v>28</v>
      </c>
      <c r="AMJ267" s="2"/>
    </row>
    <row r="268" spans="1:1024" s="20" customFormat="1" x14ac:dyDescent="0.2">
      <c r="A268" s="78" t="s">
        <v>823</v>
      </c>
      <c r="B268" s="29" t="s">
        <v>824</v>
      </c>
      <c r="C268" s="30" t="s">
        <v>100</v>
      </c>
      <c r="D268" s="65">
        <v>782341</v>
      </c>
      <c r="E268" s="65">
        <v>1335</v>
      </c>
      <c r="F268" s="33">
        <v>812</v>
      </c>
      <c r="G268" s="33">
        <v>523</v>
      </c>
      <c r="H268" s="66" t="s">
        <v>28</v>
      </c>
      <c r="AMJ268" s="2"/>
    </row>
    <row r="269" spans="1:1024" s="20" customFormat="1" x14ac:dyDescent="0.2">
      <c r="A269" s="78" t="s">
        <v>826</v>
      </c>
      <c r="B269" s="29" t="s">
        <v>436</v>
      </c>
      <c r="C269" s="30" t="s">
        <v>71</v>
      </c>
      <c r="D269" s="65">
        <v>1809034</v>
      </c>
      <c r="E269" s="65">
        <v>7905</v>
      </c>
      <c r="F269" s="33">
        <v>3205</v>
      </c>
      <c r="G269" s="33">
        <v>4700</v>
      </c>
      <c r="H269" s="66" t="s">
        <v>28</v>
      </c>
      <c r="AMJ269" s="2"/>
    </row>
    <row r="270" spans="1:1024" s="20" customFormat="1" x14ac:dyDescent="0.2">
      <c r="A270" s="78" t="s">
        <v>828</v>
      </c>
      <c r="B270" s="29" t="s">
        <v>206</v>
      </c>
      <c r="C270" s="30" t="s">
        <v>134</v>
      </c>
      <c r="D270" s="65">
        <v>1024266</v>
      </c>
      <c r="E270" s="65">
        <v>22119</v>
      </c>
      <c r="F270" s="33">
        <v>201</v>
      </c>
      <c r="G270" s="33">
        <v>21918</v>
      </c>
      <c r="H270" s="66" t="s">
        <v>34</v>
      </c>
      <c r="AMJ270" s="2"/>
    </row>
    <row r="271" spans="1:1024" s="20" customFormat="1" x14ac:dyDescent="0.2">
      <c r="A271" s="78" t="s">
        <v>830</v>
      </c>
      <c r="B271" s="29" t="s">
        <v>831</v>
      </c>
      <c r="C271" s="30" t="s">
        <v>833</v>
      </c>
      <c r="D271" s="65">
        <v>13833</v>
      </c>
      <c r="E271" s="65">
        <v>166</v>
      </c>
      <c r="F271" s="33">
        <v>90</v>
      </c>
      <c r="G271" s="33">
        <v>76</v>
      </c>
      <c r="H271" s="66" t="s">
        <v>28</v>
      </c>
      <c r="AMJ271" s="2"/>
    </row>
    <row r="272" spans="1:1024" s="20" customFormat="1" x14ac:dyDescent="0.2">
      <c r="A272" s="78" t="s">
        <v>834</v>
      </c>
      <c r="B272" s="29" t="s">
        <v>835</v>
      </c>
      <c r="C272" s="30" t="s">
        <v>74</v>
      </c>
      <c r="D272" s="65">
        <v>422679</v>
      </c>
      <c r="E272" s="65">
        <v>2858</v>
      </c>
      <c r="F272" s="33">
        <v>1132</v>
      </c>
      <c r="G272" s="33">
        <v>1726</v>
      </c>
      <c r="H272" s="66" t="s">
        <v>28</v>
      </c>
      <c r="AMJ272" s="2"/>
    </row>
    <row r="273" spans="1:1024" s="20" customFormat="1" x14ac:dyDescent="0.2">
      <c r="A273" s="78" t="s">
        <v>837</v>
      </c>
      <c r="B273" s="29" t="s">
        <v>838</v>
      </c>
      <c r="C273" s="30" t="s">
        <v>171</v>
      </c>
      <c r="D273" s="65">
        <v>800647</v>
      </c>
      <c r="E273" s="65">
        <v>13947</v>
      </c>
      <c r="F273" s="33">
        <v>705</v>
      </c>
      <c r="G273" s="33">
        <v>13242</v>
      </c>
      <c r="H273" s="66" t="s">
        <v>28</v>
      </c>
      <c r="AMJ273" s="2"/>
    </row>
    <row r="274" spans="1:1024" s="20" customFormat="1" x14ac:dyDescent="0.2">
      <c r="A274" s="78" t="s">
        <v>840</v>
      </c>
      <c r="B274" s="29" t="s">
        <v>841</v>
      </c>
      <c r="C274" s="30" t="s">
        <v>74</v>
      </c>
      <c r="D274" s="65">
        <v>422679</v>
      </c>
      <c r="E274" s="65">
        <v>3133</v>
      </c>
      <c r="F274" s="33">
        <v>469</v>
      </c>
      <c r="G274" s="33">
        <v>2664</v>
      </c>
      <c r="H274" s="66" t="s">
        <v>28</v>
      </c>
      <c r="AMJ274" s="2"/>
    </row>
    <row r="275" spans="1:1024" s="20" customFormat="1" x14ac:dyDescent="0.2">
      <c r="A275" s="78" t="s">
        <v>842</v>
      </c>
      <c r="B275" s="29" t="s">
        <v>843</v>
      </c>
      <c r="C275" s="30" t="s">
        <v>42</v>
      </c>
      <c r="D275" s="65">
        <v>4092459</v>
      </c>
      <c r="E275" s="65">
        <v>17733</v>
      </c>
      <c r="F275" s="33">
        <v>4048</v>
      </c>
      <c r="G275" s="33">
        <v>13685</v>
      </c>
      <c r="H275" s="66" t="s">
        <v>28</v>
      </c>
      <c r="AMJ275" s="2"/>
    </row>
    <row r="276" spans="1:1024" s="20" customFormat="1" x14ac:dyDescent="0.2">
      <c r="A276" s="78" t="s">
        <v>845</v>
      </c>
      <c r="B276" s="29" t="s">
        <v>846</v>
      </c>
      <c r="C276" s="30" t="s">
        <v>78</v>
      </c>
      <c r="D276" s="65">
        <v>78337</v>
      </c>
      <c r="E276" s="65">
        <v>1291</v>
      </c>
      <c r="F276" s="33">
        <v>300</v>
      </c>
      <c r="G276" s="33">
        <v>991</v>
      </c>
      <c r="H276" s="66" t="s">
        <v>28</v>
      </c>
      <c r="AMJ276" s="2"/>
    </row>
    <row r="277" spans="1:1024" s="20" customFormat="1" x14ac:dyDescent="0.2">
      <c r="A277" s="78" t="s">
        <v>848</v>
      </c>
      <c r="B277" s="29" t="s">
        <v>849</v>
      </c>
      <c r="C277" s="30" t="s">
        <v>42</v>
      </c>
      <c r="D277" s="65">
        <v>4092459</v>
      </c>
      <c r="E277" s="65">
        <v>27089</v>
      </c>
      <c r="F277" s="33">
        <v>4161</v>
      </c>
      <c r="G277" s="33">
        <v>22928</v>
      </c>
      <c r="H277" s="66" t="s">
        <v>34</v>
      </c>
      <c r="AMJ277" s="2"/>
    </row>
    <row r="278" spans="1:1024" s="20" customFormat="1" x14ac:dyDescent="0.2">
      <c r="A278" s="78" t="s">
        <v>850</v>
      </c>
      <c r="B278" s="29" t="s">
        <v>206</v>
      </c>
      <c r="C278" s="30" t="s">
        <v>74</v>
      </c>
      <c r="D278" s="65">
        <v>422679</v>
      </c>
      <c r="E278" s="65">
        <v>3982</v>
      </c>
      <c r="F278" s="33">
        <v>1388</v>
      </c>
      <c r="G278" s="33">
        <v>2594</v>
      </c>
      <c r="H278" s="66" t="s">
        <v>28</v>
      </c>
      <c r="AMJ278" s="2"/>
    </row>
    <row r="279" spans="1:1024" s="20" customFormat="1" x14ac:dyDescent="0.2">
      <c r="A279" s="78" t="s">
        <v>852</v>
      </c>
      <c r="B279" s="29" t="s">
        <v>853</v>
      </c>
      <c r="C279" s="30" t="s">
        <v>855</v>
      </c>
      <c r="D279" s="65">
        <v>120877</v>
      </c>
      <c r="E279" s="65">
        <v>24466</v>
      </c>
      <c r="F279" s="33">
        <v>6115</v>
      </c>
      <c r="G279" s="33">
        <v>18351</v>
      </c>
      <c r="H279" s="66" t="s">
        <v>34</v>
      </c>
      <c r="AMJ279" s="2"/>
    </row>
    <row r="280" spans="1:1024" s="20" customFormat="1" x14ac:dyDescent="0.2">
      <c r="A280" s="78" t="s">
        <v>856</v>
      </c>
      <c r="B280" s="29" t="s">
        <v>857</v>
      </c>
      <c r="C280" s="30" t="s">
        <v>171</v>
      </c>
      <c r="D280" s="65">
        <v>800647</v>
      </c>
      <c r="E280" s="65">
        <v>14507</v>
      </c>
      <c r="F280" s="33">
        <v>3551</v>
      </c>
      <c r="G280" s="33">
        <v>10956</v>
      </c>
      <c r="H280" s="66" t="s">
        <v>28</v>
      </c>
      <c r="AMJ280" s="2"/>
    </row>
    <row r="281" spans="1:1024" s="20" customFormat="1" x14ac:dyDescent="0.2">
      <c r="A281" s="78" t="s">
        <v>859</v>
      </c>
      <c r="B281" s="29" t="s">
        <v>860</v>
      </c>
      <c r="C281" s="30" t="s">
        <v>862</v>
      </c>
      <c r="D281" s="65">
        <v>22150</v>
      </c>
      <c r="E281" s="65">
        <v>933</v>
      </c>
      <c r="F281" s="33">
        <v>127</v>
      </c>
      <c r="G281" s="33">
        <v>806</v>
      </c>
      <c r="H281" s="66" t="s">
        <v>28</v>
      </c>
      <c r="AMJ281" s="2"/>
    </row>
    <row r="282" spans="1:1024" s="20" customFormat="1" x14ac:dyDescent="0.2">
      <c r="A282" s="78" t="s">
        <v>863</v>
      </c>
      <c r="B282" s="29" t="s">
        <v>864</v>
      </c>
      <c r="C282" s="30" t="s">
        <v>866</v>
      </c>
      <c r="D282" s="65">
        <v>4375</v>
      </c>
      <c r="E282" s="65">
        <v>23</v>
      </c>
      <c r="F282" s="33">
        <v>9</v>
      </c>
      <c r="G282" s="33">
        <v>14</v>
      </c>
      <c r="H282" s="66" t="s">
        <v>28</v>
      </c>
      <c r="AMJ282" s="2"/>
    </row>
    <row r="283" spans="1:1024" s="20" customFormat="1" x14ac:dyDescent="0.2">
      <c r="A283" s="78" t="s">
        <v>867</v>
      </c>
      <c r="B283" s="29" t="s">
        <v>868</v>
      </c>
      <c r="C283" s="30" t="s">
        <v>870</v>
      </c>
      <c r="D283" s="65">
        <v>10834</v>
      </c>
      <c r="E283" s="65">
        <v>97</v>
      </c>
      <c r="F283" s="33">
        <v>97</v>
      </c>
      <c r="G283" s="33">
        <v>0</v>
      </c>
      <c r="H283" s="66" t="s">
        <v>28</v>
      </c>
      <c r="AMJ283" s="2"/>
    </row>
    <row r="284" spans="1:1024" s="20" customFormat="1" x14ac:dyDescent="0.2">
      <c r="A284" s="78" t="s">
        <v>871</v>
      </c>
      <c r="B284" s="29" t="s">
        <v>872</v>
      </c>
      <c r="C284" s="30" t="s">
        <v>51</v>
      </c>
      <c r="D284" s="65">
        <v>1714773</v>
      </c>
      <c r="E284" s="65">
        <v>12858</v>
      </c>
      <c r="F284" s="33">
        <v>2501</v>
      </c>
      <c r="G284" s="33">
        <v>10357</v>
      </c>
      <c r="H284" s="66" t="s">
        <v>28</v>
      </c>
      <c r="AMJ284" s="2"/>
    </row>
    <row r="285" spans="1:1024" s="20" customFormat="1" x14ac:dyDescent="0.2">
      <c r="A285" s="78" t="s">
        <v>873</v>
      </c>
      <c r="B285" s="29" t="s">
        <v>874</v>
      </c>
      <c r="C285" s="30" t="s">
        <v>876</v>
      </c>
      <c r="D285" s="65">
        <v>4607</v>
      </c>
      <c r="E285" s="65">
        <v>43</v>
      </c>
      <c r="F285" s="33">
        <v>35</v>
      </c>
      <c r="G285" s="33">
        <v>8</v>
      </c>
      <c r="H285" s="66" t="s">
        <v>28</v>
      </c>
      <c r="AMJ285" s="2"/>
    </row>
    <row r="286" spans="1:1024" s="20" customFormat="1" x14ac:dyDescent="0.2">
      <c r="A286" s="78" t="s">
        <v>877</v>
      </c>
      <c r="B286" s="29" t="s">
        <v>878</v>
      </c>
      <c r="C286" s="30" t="s">
        <v>90</v>
      </c>
      <c r="D286" s="65">
        <v>92565</v>
      </c>
      <c r="E286" s="65">
        <v>9198</v>
      </c>
      <c r="F286" s="33">
        <v>831</v>
      </c>
      <c r="G286" s="33">
        <v>8367</v>
      </c>
      <c r="H286" s="66" t="s">
        <v>34</v>
      </c>
      <c r="AMJ286" s="2"/>
    </row>
    <row r="287" spans="1:1024" s="20" customFormat="1" x14ac:dyDescent="0.2">
      <c r="A287" s="78" t="s">
        <v>879</v>
      </c>
      <c r="B287" s="29" t="s">
        <v>206</v>
      </c>
      <c r="C287" s="30" t="s">
        <v>773</v>
      </c>
      <c r="D287" s="65">
        <v>157107</v>
      </c>
      <c r="E287" s="65">
        <v>7367</v>
      </c>
      <c r="F287" s="33">
        <v>1406</v>
      </c>
      <c r="G287" s="33">
        <v>5961</v>
      </c>
      <c r="H287" s="66" t="s">
        <v>34</v>
      </c>
      <c r="AMJ287" s="2"/>
    </row>
    <row r="288" spans="1:1024" s="20" customFormat="1" x14ac:dyDescent="0.2">
      <c r="A288" s="78" t="s">
        <v>881</v>
      </c>
      <c r="B288" s="29" t="s">
        <v>436</v>
      </c>
      <c r="C288" s="30" t="s">
        <v>59</v>
      </c>
      <c r="D288" s="65">
        <v>2368139</v>
      </c>
      <c r="E288" s="65">
        <v>11681</v>
      </c>
      <c r="F288" s="33">
        <v>3786</v>
      </c>
      <c r="G288" s="33">
        <v>7895</v>
      </c>
      <c r="H288" s="66" t="s">
        <v>28</v>
      </c>
      <c r="AMJ288" s="2"/>
    </row>
    <row r="289" spans="1:1024" s="20" customFormat="1" x14ac:dyDescent="0.2">
      <c r="A289" s="78" t="s">
        <v>883</v>
      </c>
      <c r="B289" s="29" t="s">
        <v>884</v>
      </c>
      <c r="C289" s="30" t="s">
        <v>59</v>
      </c>
      <c r="D289" s="65">
        <v>2368139</v>
      </c>
      <c r="E289" s="65">
        <v>2637</v>
      </c>
      <c r="F289" s="33">
        <v>1676</v>
      </c>
      <c r="G289" s="33">
        <v>961</v>
      </c>
      <c r="H289" s="66" t="s">
        <v>28</v>
      </c>
      <c r="AMJ289" s="2"/>
    </row>
    <row r="290" spans="1:1024" s="20" customFormat="1" x14ac:dyDescent="0.2">
      <c r="A290" s="78" t="s">
        <v>886</v>
      </c>
      <c r="B290" s="29" t="s">
        <v>887</v>
      </c>
      <c r="C290" s="30" t="s">
        <v>47</v>
      </c>
      <c r="D290" s="65">
        <v>455746</v>
      </c>
      <c r="E290" s="65">
        <v>26</v>
      </c>
      <c r="F290" s="33">
        <v>8</v>
      </c>
      <c r="G290" s="33">
        <v>18</v>
      </c>
      <c r="H290" s="66" t="s">
        <v>28</v>
      </c>
      <c r="AMJ290" s="2"/>
    </row>
    <row r="291" spans="1:1024" s="20" customFormat="1" x14ac:dyDescent="0.2">
      <c r="A291" s="78" t="s">
        <v>889</v>
      </c>
      <c r="B291" s="29" t="s">
        <v>890</v>
      </c>
      <c r="C291" s="30" t="s">
        <v>582</v>
      </c>
      <c r="D291" s="65">
        <v>131500</v>
      </c>
      <c r="E291" s="65">
        <v>4305</v>
      </c>
      <c r="F291" s="33">
        <v>175</v>
      </c>
      <c r="G291" s="33">
        <v>4130</v>
      </c>
      <c r="H291" s="66" t="s">
        <v>28</v>
      </c>
      <c r="AMJ291" s="2"/>
    </row>
    <row r="292" spans="1:1024" s="20" customFormat="1" x14ac:dyDescent="0.2">
      <c r="A292" s="78" t="s">
        <v>891</v>
      </c>
      <c r="B292" s="29" t="s">
        <v>892</v>
      </c>
      <c r="C292" s="30" t="s">
        <v>578</v>
      </c>
      <c r="D292" s="65">
        <v>20874</v>
      </c>
      <c r="E292" s="65">
        <v>108</v>
      </c>
      <c r="F292" s="33">
        <v>73</v>
      </c>
      <c r="G292" s="33">
        <v>35</v>
      </c>
      <c r="H292" s="66" t="s">
        <v>28</v>
      </c>
      <c r="AMJ292" s="2"/>
    </row>
    <row r="293" spans="1:1024" s="20" customFormat="1" x14ac:dyDescent="0.2">
      <c r="A293" s="78" t="s">
        <v>894</v>
      </c>
      <c r="B293" s="29" t="s">
        <v>895</v>
      </c>
      <c r="C293" s="30" t="s">
        <v>897</v>
      </c>
      <c r="D293" s="65">
        <v>46006</v>
      </c>
      <c r="E293" s="65">
        <v>477</v>
      </c>
      <c r="F293" s="33">
        <v>71</v>
      </c>
      <c r="G293" s="33">
        <v>406</v>
      </c>
      <c r="H293" s="66" t="s">
        <v>28</v>
      </c>
      <c r="AMJ293" s="2"/>
    </row>
    <row r="294" spans="1:1024" s="20" customFormat="1" x14ac:dyDescent="0.2">
      <c r="A294" s="78" t="s">
        <v>898</v>
      </c>
      <c r="B294" s="29" t="s">
        <v>899</v>
      </c>
      <c r="C294" s="30" t="s">
        <v>901</v>
      </c>
      <c r="D294" s="65">
        <v>8490</v>
      </c>
      <c r="E294" s="65">
        <v>58</v>
      </c>
      <c r="F294" s="33">
        <v>38</v>
      </c>
      <c r="G294" s="33">
        <v>20</v>
      </c>
      <c r="H294" s="66" t="s">
        <v>28</v>
      </c>
      <c r="AMJ294" s="2"/>
    </row>
    <row r="295" spans="1:1024" s="20" customFormat="1" x14ac:dyDescent="0.2">
      <c r="A295" s="78" t="s">
        <v>902</v>
      </c>
      <c r="B295" s="29" t="s">
        <v>903</v>
      </c>
      <c r="C295" s="30" t="s">
        <v>42</v>
      </c>
      <c r="D295" s="65">
        <v>4092459</v>
      </c>
      <c r="E295" s="65">
        <v>16582</v>
      </c>
      <c r="F295" s="33">
        <v>536</v>
      </c>
      <c r="G295" s="33">
        <v>16046</v>
      </c>
      <c r="H295" s="66" t="s">
        <v>28</v>
      </c>
      <c r="AMJ295" s="2"/>
    </row>
    <row r="296" spans="1:1024" s="20" customFormat="1" x14ac:dyDescent="0.2">
      <c r="A296" s="78" t="s">
        <v>904</v>
      </c>
      <c r="B296" s="29" t="s">
        <v>905</v>
      </c>
      <c r="C296" s="30" t="s">
        <v>82</v>
      </c>
      <c r="D296" s="65">
        <v>662614</v>
      </c>
      <c r="E296" s="65">
        <v>3150</v>
      </c>
      <c r="F296" s="33">
        <v>195</v>
      </c>
      <c r="G296" s="33">
        <v>2955</v>
      </c>
      <c r="H296" s="66" t="s">
        <v>28</v>
      </c>
      <c r="AMJ296" s="2"/>
    </row>
    <row r="297" spans="1:1024" s="20" customFormat="1" x14ac:dyDescent="0.2">
      <c r="A297" s="78" t="s">
        <v>907</v>
      </c>
      <c r="B297" s="29" t="s">
        <v>908</v>
      </c>
      <c r="C297" s="30" t="s">
        <v>909</v>
      </c>
      <c r="D297" s="65">
        <v>9996</v>
      </c>
      <c r="E297" s="65">
        <v>670</v>
      </c>
      <c r="F297" s="33">
        <v>169</v>
      </c>
      <c r="G297" s="33">
        <v>501</v>
      </c>
      <c r="H297" s="66" t="s">
        <v>28</v>
      </c>
      <c r="AMJ297" s="2"/>
    </row>
    <row r="298" spans="1:1024" s="20" customFormat="1" x14ac:dyDescent="0.2">
      <c r="A298" s="78" t="s">
        <v>910</v>
      </c>
      <c r="B298" s="29" t="s">
        <v>911</v>
      </c>
      <c r="C298" s="30" t="s">
        <v>59</v>
      </c>
      <c r="D298" s="65">
        <v>2368139</v>
      </c>
      <c r="E298" s="65">
        <v>1614</v>
      </c>
      <c r="F298" s="33">
        <v>676</v>
      </c>
      <c r="G298" s="33">
        <v>938</v>
      </c>
      <c r="H298" s="66" t="s">
        <v>28</v>
      </c>
      <c r="AMJ298" s="2"/>
    </row>
    <row r="299" spans="1:1024" s="20" customFormat="1" x14ac:dyDescent="0.2">
      <c r="A299" s="78" t="s">
        <v>912</v>
      </c>
      <c r="B299" s="29" t="s">
        <v>913</v>
      </c>
      <c r="C299" s="30" t="s">
        <v>855</v>
      </c>
      <c r="D299" s="65">
        <v>120877</v>
      </c>
      <c r="E299" s="65">
        <v>5312</v>
      </c>
      <c r="F299" s="33">
        <v>1630</v>
      </c>
      <c r="G299" s="33">
        <v>3682</v>
      </c>
      <c r="H299" s="66" t="s">
        <v>28</v>
      </c>
      <c r="AMJ299" s="2"/>
    </row>
    <row r="300" spans="1:1024" s="20" customFormat="1" x14ac:dyDescent="0.2">
      <c r="A300" s="78" t="s">
        <v>915</v>
      </c>
      <c r="B300" s="29" t="s">
        <v>916</v>
      </c>
      <c r="C300" s="30" t="s">
        <v>917</v>
      </c>
      <c r="D300" s="65">
        <v>19301</v>
      </c>
      <c r="E300" s="65">
        <v>31</v>
      </c>
      <c r="F300" s="33">
        <v>30</v>
      </c>
      <c r="G300" s="33">
        <v>1</v>
      </c>
      <c r="H300" s="66" t="s">
        <v>28</v>
      </c>
      <c r="AMJ300" s="2"/>
    </row>
    <row r="301" spans="1:1024" s="20" customFormat="1" x14ac:dyDescent="0.2">
      <c r="A301" s="78" t="s">
        <v>918</v>
      </c>
      <c r="B301" s="29" t="s">
        <v>919</v>
      </c>
      <c r="C301" s="30" t="s">
        <v>42</v>
      </c>
      <c r="D301" s="65">
        <v>4092459</v>
      </c>
      <c r="E301" s="65">
        <v>10855</v>
      </c>
      <c r="F301" s="33">
        <v>1932</v>
      </c>
      <c r="G301" s="33">
        <v>8923</v>
      </c>
      <c r="H301" s="66" t="s">
        <v>28</v>
      </c>
      <c r="AMJ301" s="2"/>
    </row>
    <row r="302" spans="1:1024" s="20" customFormat="1" x14ac:dyDescent="0.2">
      <c r="A302" s="78" t="s">
        <v>921</v>
      </c>
      <c r="B302" s="29" t="s">
        <v>922</v>
      </c>
      <c r="C302" s="30" t="s">
        <v>42</v>
      </c>
      <c r="D302" s="65">
        <v>4092459</v>
      </c>
      <c r="E302" s="65">
        <v>1363</v>
      </c>
      <c r="F302" s="33">
        <v>713</v>
      </c>
      <c r="G302" s="33">
        <v>650</v>
      </c>
      <c r="H302" s="66" t="s">
        <v>28</v>
      </c>
      <c r="AMJ302" s="2"/>
    </row>
    <row r="303" spans="1:1024" s="20" customFormat="1" x14ac:dyDescent="0.2">
      <c r="A303" s="78" t="s">
        <v>924</v>
      </c>
      <c r="B303" s="29" t="s">
        <v>925</v>
      </c>
      <c r="C303" s="30" t="s">
        <v>927</v>
      </c>
      <c r="D303" s="65">
        <v>13974</v>
      </c>
      <c r="E303" s="65">
        <v>380</v>
      </c>
      <c r="F303" s="33">
        <v>260</v>
      </c>
      <c r="G303" s="33">
        <v>120</v>
      </c>
      <c r="H303" s="66" t="s">
        <v>28</v>
      </c>
      <c r="AMJ303" s="2"/>
    </row>
    <row r="304" spans="1:1024" s="20" customFormat="1" x14ac:dyDescent="0.2">
      <c r="A304" s="78" t="s">
        <v>928</v>
      </c>
      <c r="B304" s="29" t="s">
        <v>929</v>
      </c>
      <c r="C304" s="30" t="s">
        <v>490</v>
      </c>
      <c r="D304" s="65">
        <v>278831</v>
      </c>
      <c r="E304" s="65">
        <v>8</v>
      </c>
      <c r="F304" s="33">
        <v>2</v>
      </c>
      <c r="G304" s="33">
        <v>6</v>
      </c>
      <c r="H304" s="66" t="s">
        <v>28</v>
      </c>
      <c r="AMJ304" s="2"/>
    </row>
    <row r="305" spans="1:1024" s="20" customFormat="1" x14ac:dyDescent="0.2">
      <c r="A305" s="78" t="s">
        <v>931</v>
      </c>
      <c r="B305" s="29" t="s">
        <v>932</v>
      </c>
      <c r="C305" s="30" t="s">
        <v>82</v>
      </c>
      <c r="D305" s="65">
        <v>662614</v>
      </c>
      <c r="E305" s="65">
        <v>4687</v>
      </c>
      <c r="F305" s="33">
        <v>2500</v>
      </c>
      <c r="G305" s="33">
        <v>2187</v>
      </c>
      <c r="H305" s="66" t="s">
        <v>28</v>
      </c>
      <c r="AMJ305" s="2"/>
    </row>
    <row r="306" spans="1:1024" s="20" customFormat="1" x14ac:dyDescent="0.2">
      <c r="A306" s="78" t="s">
        <v>933</v>
      </c>
      <c r="B306" s="29" t="s">
        <v>934</v>
      </c>
      <c r="C306" s="30" t="s">
        <v>936</v>
      </c>
      <c r="D306" s="65">
        <v>75643</v>
      </c>
      <c r="E306" s="65">
        <v>57</v>
      </c>
      <c r="F306" s="33">
        <v>39</v>
      </c>
      <c r="G306" s="33">
        <v>18</v>
      </c>
      <c r="H306" s="66" t="s">
        <v>28</v>
      </c>
      <c r="AMJ306" s="2"/>
    </row>
    <row r="307" spans="1:1024" s="20" customFormat="1" x14ac:dyDescent="0.2">
      <c r="A307" s="78" t="s">
        <v>937</v>
      </c>
      <c r="B307" s="29" t="s">
        <v>206</v>
      </c>
      <c r="C307" s="30" t="s">
        <v>939</v>
      </c>
      <c r="D307" s="65">
        <v>74171</v>
      </c>
      <c r="E307" s="65">
        <v>139</v>
      </c>
      <c r="F307" s="33">
        <v>16</v>
      </c>
      <c r="G307" s="33">
        <v>123</v>
      </c>
      <c r="H307" s="66" t="s">
        <v>28</v>
      </c>
      <c r="AMJ307" s="2"/>
    </row>
    <row r="308" spans="1:1024" s="20" customFormat="1" x14ac:dyDescent="0.2">
      <c r="A308" s="78" t="s">
        <v>940</v>
      </c>
      <c r="B308" s="29" t="s">
        <v>941</v>
      </c>
      <c r="C308" s="30" t="s">
        <v>171</v>
      </c>
      <c r="D308" s="65">
        <v>800647</v>
      </c>
      <c r="E308" s="65">
        <v>10214</v>
      </c>
      <c r="F308" s="33">
        <v>0</v>
      </c>
      <c r="G308" s="33">
        <v>10214</v>
      </c>
      <c r="H308" s="66" t="s">
        <v>28</v>
      </c>
      <c r="AMJ308" s="2"/>
    </row>
    <row r="309" spans="1:1024" s="20" customFormat="1" x14ac:dyDescent="0.2">
      <c r="A309" s="78" t="s">
        <v>943</v>
      </c>
      <c r="B309" s="29" t="s">
        <v>944</v>
      </c>
      <c r="C309" s="30" t="s">
        <v>68</v>
      </c>
      <c r="D309" s="65">
        <v>406220</v>
      </c>
      <c r="E309" s="106">
        <v>27944</v>
      </c>
      <c r="F309" s="105">
        <v>9997</v>
      </c>
      <c r="G309" s="33">
        <v>17947</v>
      </c>
      <c r="H309" s="66" t="s">
        <v>28</v>
      </c>
      <c r="AMJ309" s="2"/>
    </row>
    <row r="310" spans="1:1024" s="20" customFormat="1" x14ac:dyDescent="0.2">
      <c r="A310" s="78" t="s">
        <v>945</v>
      </c>
      <c r="B310" s="29" t="s">
        <v>946</v>
      </c>
      <c r="C310" s="30" t="s">
        <v>68</v>
      </c>
      <c r="D310" s="65">
        <v>406220</v>
      </c>
      <c r="E310" s="65">
        <v>19021</v>
      </c>
      <c r="F310" s="33">
        <v>5704</v>
      </c>
      <c r="G310" s="33">
        <v>13317</v>
      </c>
      <c r="H310" s="66" t="s">
        <v>28</v>
      </c>
      <c r="AMJ310" s="2"/>
    </row>
    <row r="311" spans="1:1024" s="20" customFormat="1" x14ac:dyDescent="0.2">
      <c r="A311" s="78" t="s">
        <v>947</v>
      </c>
      <c r="B311" s="29" t="s">
        <v>948</v>
      </c>
      <c r="C311" s="30" t="s">
        <v>251</v>
      </c>
      <c r="D311" s="65">
        <v>585375</v>
      </c>
      <c r="E311" s="65">
        <v>6253</v>
      </c>
      <c r="F311" s="33">
        <v>1617</v>
      </c>
      <c r="G311" s="33">
        <v>4636</v>
      </c>
      <c r="H311" s="66" t="s">
        <v>28</v>
      </c>
      <c r="AMJ311" s="2"/>
    </row>
    <row r="312" spans="1:1024" s="20" customFormat="1" x14ac:dyDescent="0.2">
      <c r="A312" s="78" t="s">
        <v>950</v>
      </c>
      <c r="B312" s="29" t="s">
        <v>951</v>
      </c>
      <c r="C312" s="30" t="s">
        <v>953</v>
      </c>
      <c r="D312" s="65">
        <v>22535</v>
      </c>
      <c r="E312" s="65">
        <v>858</v>
      </c>
      <c r="F312" s="33">
        <v>329</v>
      </c>
      <c r="G312" s="33">
        <v>529</v>
      </c>
      <c r="H312" s="66" t="s">
        <v>28</v>
      </c>
      <c r="AMJ312" s="2"/>
    </row>
    <row r="313" spans="1:1024" s="20" customFormat="1" x14ac:dyDescent="0.2">
      <c r="A313" s="78" t="s">
        <v>954</v>
      </c>
      <c r="B313" s="29" t="s">
        <v>955</v>
      </c>
      <c r="C313" s="30" t="s">
        <v>956</v>
      </c>
      <c r="D313" s="65">
        <v>41280</v>
      </c>
      <c r="E313" s="65">
        <v>491</v>
      </c>
      <c r="F313" s="33">
        <v>351</v>
      </c>
      <c r="G313" s="33">
        <v>140</v>
      </c>
      <c r="H313" s="66" t="s">
        <v>28</v>
      </c>
      <c r="AMJ313" s="2"/>
    </row>
    <row r="314" spans="1:1024" s="20" customFormat="1" x14ac:dyDescent="0.2">
      <c r="A314" s="78" t="s">
        <v>957</v>
      </c>
      <c r="B314" s="29" t="s">
        <v>958</v>
      </c>
      <c r="C314" s="30" t="s">
        <v>145</v>
      </c>
      <c r="D314" s="65">
        <v>310235</v>
      </c>
      <c r="E314" s="65">
        <v>3088</v>
      </c>
      <c r="F314" s="33">
        <v>549</v>
      </c>
      <c r="G314" s="33">
        <v>2539</v>
      </c>
      <c r="H314" s="66" t="s">
        <v>28</v>
      </c>
      <c r="AMJ314" s="2"/>
    </row>
    <row r="315" spans="1:1024" s="20" customFormat="1" x14ac:dyDescent="0.2">
      <c r="A315" s="78" t="s">
        <v>960</v>
      </c>
      <c r="B315" s="29" t="s">
        <v>961</v>
      </c>
      <c r="C315" s="30" t="s">
        <v>532</v>
      </c>
      <c r="D315" s="65">
        <v>150934</v>
      </c>
      <c r="E315" s="65">
        <v>9374</v>
      </c>
      <c r="F315" s="33">
        <v>2050</v>
      </c>
      <c r="G315" s="33">
        <v>7324</v>
      </c>
      <c r="H315" s="66" t="s">
        <v>34</v>
      </c>
      <c r="AMJ315" s="2"/>
    </row>
    <row r="316" spans="1:1024" s="20" customFormat="1" x14ac:dyDescent="0.2">
      <c r="A316" s="78" t="s">
        <v>963</v>
      </c>
      <c r="B316" s="29" t="s">
        <v>964</v>
      </c>
      <c r="C316" s="30" t="s">
        <v>100</v>
      </c>
      <c r="D316" s="65">
        <v>782341</v>
      </c>
      <c r="E316" s="65">
        <v>3687</v>
      </c>
      <c r="F316" s="33">
        <v>935</v>
      </c>
      <c r="G316" s="33">
        <v>2752</v>
      </c>
      <c r="H316" s="66" t="s">
        <v>28</v>
      </c>
      <c r="AMJ316" s="2"/>
    </row>
    <row r="317" spans="1:1024" s="20" customFormat="1" x14ac:dyDescent="0.2">
      <c r="A317" s="78" t="s">
        <v>966</v>
      </c>
      <c r="B317" s="29" t="s">
        <v>967</v>
      </c>
      <c r="C317" s="30" t="s">
        <v>59</v>
      </c>
      <c r="D317" s="65">
        <v>2368139</v>
      </c>
      <c r="E317" s="65">
        <v>1393</v>
      </c>
      <c r="F317" s="33">
        <v>-2</v>
      </c>
      <c r="G317" s="33">
        <v>1395</v>
      </c>
      <c r="H317" s="66" t="s">
        <v>28</v>
      </c>
      <c r="AMJ317" s="2"/>
    </row>
    <row r="318" spans="1:1024" s="20" customFormat="1" x14ac:dyDescent="0.2">
      <c r="A318" s="78" t="s">
        <v>969</v>
      </c>
      <c r="B318" s="29" t="s">
        <v>970</v>
      </c>
      <c r="C318" s="30" t="s">
        <v>972</v>
      </c>
      <c r="D318" s="65">
        <v>7854</v>
      </c>
      <c r="E318" s="65">
        <v>25</v>
      </c>
      <c r="F318" s="33">
        <v>16</v>
      </c>
      <c r="G318" s="33">
        <v>9</v>
      </c>
      <c r="H318" s="66" t="s">
        <v>28</v>
      </c>
      <c r="AMJ318" s="2"/>
    </row>
    <row r="319" spans="1:1024" s="20" customFormat="1" x14ac:dyDescent="0.2">
      <c r="A319" s="78" t="s">
        <v>973</v>
      </c>
      <c r="B319" s="29" t="s">
        <v>974</v>
      </c>
      <c r="C319" s="30" t="s">
        <v>71</v>
      </c>
      <c r="D319" s="65">
        <v>1809034</v>
      </c>
      <c r="E319" s="65">
        <v>3166</v>
      </c>
      <c r="F319" s="33">
        <v>501</v>
      </c>
      <c r="G319" s="33">
        <v>2665</v>
      </c>
      <c r="H319" s="66" t="s">
        <v>28</v>
      </c>
      <c r="AMJ319" s="2"/>
    </row>
    <row r="320" spans="1:1024" s="20" customFormat="1" x14ac:dyDescent="0.2">
      <c r="A320" s="78" t="s">
        <v>976</v>
      </c>
      <c r="B320" s="29" t="s">
        <v>977</v>
      </c>
      <c r="C320" s="30" t="s">
        <v>979</v>
      </c>
      <c r="D320" s="65">
        <v>8895</v>
      </c>
      <c r="E320" s="65">
        <v>420</v>
      </c>
      <c r="F320" s="33">
        <v>280</v>
      </c>
      <c r="G320" s="33">
        <v>140</v>
      </c>
      <c r="H320" s="66" t="s">
        <v>28</v>
      </c>
      <c r="AMJ320" s="2"/>
    </row>
    <row r="321" spans="1:1024" s="20" customFormat="1" x14ac:dyDescent="0.2">
      <c r="A321" s="78" t="s">
        <v>980</v>
      </c>
      <c r="B321" s="29" t="s">
        <v>981</v>
      </c>
      <c r="C321" s="30" t="s">
        <v>670</v>
      </c>
      <c r="D321" s="65">
        <v>121073</v>
      </c>
      <c r="E321" s="65">
        <v>13492</v>
      </c>
      <c r="F321" s="33">
        <v>3775</v>
      </c>
      <c r="G321" s="33">
        <v>9717</v>
      </c>
      <c r="H321" s="66" t="s">
        <v>34</v>
      </c>
      <c r="AMJ321" s="2"/>
    </row>
    <row r="322" spans="1:1024" s="20" customFormat="1" x14ac:dyDescent="0.2">
      <c r="A322" s="78" t="s">
        <v>982</v>
      </c>
      <c r="B322" s="29" t="s">
        <v>983</v>
      </c>
      <c r="C322" s="30" t="s">
        <v>985</v>
      </c>
      <c r="D322" s="65">
        <v>8283</v>
      </c>
      <c r="E322" s="65">
        <v>77</v>
      </c>
      <c r="F322" s="33">
        <v>72</v>
      </c>
      <c r="G322" s="33">
        <v>5</v>
      </c>
      <c r="H322" s="66" t="s">
        <v>28</v>
      </c>
      <c r="AMJ322" s="2"/>
    </row>
    <row r="323" spans="1:1024" s="20" customFormat="1" x14ac:dyDescent="0.2">
      <c r="A323" s="78" t="s">
        <v>986</v>
      </c>
      <c r="B323" s="29" t="s">
        <v>987</v>
      </c>
      <c r="C323" s="30" t="s">
        <v>452</v>
      </c>
      <c r="D323" s="65">
        <v>194851</v>
      </c>
      <c r="E323" s="65">
        <v>6567</v>
      </c>
      <c r="F323" s="33">
        <v>1488</v>
      </c>
      <c r="G323" s="33">
        <v>5079</v>
      </c>
      <c r="H323" s="66" t="s">
        <v>34</v>
      </c>
      <c r="AMJ323" s="2"/>
    </row>
    <row r="324" spans="1:1024" s="20" customFormat="1" x14ac:dyDescent="0.2">
      <c r="A324" s="78" t="s">
        <v>988</v>
      </c>
      <c r="B324" s="29" t="s">
        <v>989</v>
      </c>
      <c r="C324" s="30" t="s">
        <v>82</v>
      </c>
      <c r="D324" s="65">
        <v>662614</v>
      </c>
      <c r="E324" s="65">
        <v>69</v>
      </c>
      <c r="F324" s="33">
        <v>59</v>
      </c>
      <c r="G324" s="33">
        <v>10</v>
      </c>
      <c r="H324" s="66" t="s">
        <v>28</v>
      </c>
      <c r="AMJ324" s="2"/>
    </row>
    <row r="325" spans="1:1024" s="20" customFormat="1" x14ac:dyDescent="0.2">
      <c r="A325" s="78" t="s">
        <v>991</v>
      </c>
      <c r="B325" s="29" t="s">
        <v>992</v>
      </c>
      <c r="C325" s="30" t="s">
        <v>993</v>
      </c>
      <c r="D325" s="65">
        <v>33915</v>
      </c>
      <c r="E325" s="65">
        <v>170</v>
      </c>
      <c r="F325" s="33">
        <v>129</v>
      </c>
      <c r="G325" s="33">
        <v>41</v>
      </c>
      <c r="H325" s="66" t="s">
        <v>28</v>
      </c>
      <c r="AMJ325" s="2"/>
    </row>
    <row r="326" spans="1:1024" s="20" customFormat="1" x14ac:dyDescent="0.2">
      <c r="A326" s="78" t="s">
        <v>994</v>
      </c>
      <c r="B326" s="29" t="s">
        <v>995</v>
      </c>
      <c r="C326" s="30" t="s">
        <v>134</v>
      </c>
      <c r="D326" s="65">
        <v>1024266</v>
      </c>
      <c r="E326" s="65">
        <v>6657</v>
      </c>
      <c r="F326" s="33">
        <v>487</v>
      </c>
      <c r="G326" s="33">
        <v>6170</v>
      </c>
      <c r="H326" s="66" t="s">
        <v>28</v>
      </c>
      <c r="AMJ326" s="2"/>
    </row>
    <row r="327" spans="1:1024" s="20" customFormat="1" x14ac:dyDescent="0.2">
      <c r="A327" s="78" t="s">
        <v>996</v>
      </c>
      <c r="B327" s="29" t="s">
        <v>997</v>
      </c>
      <c r="C327" s="30" t="s">
        <v>59</v>
      </c>
      <c r="D327" s="65">
        <v>2368139</v>
      </c>
      <c r="E327" s="65">
        <v>11764</v>
      </c>
      <c r="F327" s="33">
        <v>703</v>
      </c>
      <c r="G327" s="33">
        <v>11061</v>
      </c>
      <c r="H327" s="66" t="s">
        <v>28</v>
      </c>
      <c r="AMJ327" s="2"/>
    </row>
    <row r="328" spans="1:1024" s="20" customFormat="1" x14ac:dyDescent="0.2">
      <c r="A328" s="78" t="s">
        <v>998</v>
      </c>
      <c r="B328" s="29" t="s">
        <v>999</v>
      </c>
      <c r="C328" s="30" t="s">
        <v>713</v>
      </c>
      <c r="D328" s="65">
        <v>131506</v>
      </c>
      <c r="E328" s="65">
        <v>9217</v>
      </c>
      <c r="F328" s="33">
        <v>2703</v>
      </c>
      <c r="G328" s="33">
        <v>6514</v>
      </c>
      <c r="H328" s="66" t="s">
        <v>34</v>
      </c>
      <c r="AMJ328" s="2"/>
    </row>
    <row r="329" spans="1:1024" s="20" customFormat="1" x14ac:dyDescent="0.2">
      <c r="A329" s="78" t="s">
        <v>1000</v>
      </c>
      <c r="B329" s="29" t="s">
        <v>1001</v>
      </c>
      <c r="C329" s="30" t="s">
        <v>42</v>
      </c>
      <c r="D329" s="65">
        <v>4092459</v>
      </c>
      <c r="E329" s="65">
        <v>2657</v>
      </c>
      <c r="F329" s="33">
        <v>562</v>
      </c>
      <c r="G329" s="33">
        <v>2095</v>
      </c>
      <c r="H329" s="66" t="s">
        <v>28</v>
      </c>
      <c r="AMJ329" s="2"/>
    </row>
    <row r="330" spans="1:1024" s="20" customFormat="1" x14ac:dyDescent="0.2">
      <c r="A330" s="78" t="s">
        <v>1003</v>
      </c>
      <c r="B330" s="29" t="s">
        <v>1004</v>
      </c>
      <c r="C330" s="30" t="s">
        <v>620</v>
      </c>
      <c r="D330" s="65">
        <v>136872</v>
      </c>
      <c r="E330" s="65">
        <v>4946</v>
      </c>
      <c r="F330" s="33">
        <v>785</v>
      </c>
      <c r="G330" s="33">
        <v>4161</v>
      </c>
      <c r="H330" s="66" t="s">
        <v>28</v>
      </c>
      <c r="AMJ330" s="2"/>
    </row>
    <row r="331" spans="1:1024" s="20" customFormat="1" x14ac:dyDescent="0.2">
      <c r="A331" s="78" t="s">
        <v>1006</v>
      </c>
      <c r="B331" s="29" t="s">
        <v>1007</v>
      </c>
      <c r="C331" s="30" t="s">
        <v>1008</v>
      </c>
      <c r="D331" s="65">
        <v>9630</v>
      </c>
      <c r="E331" s="65">
        <v>54</v>
      </c>
      <c r="F331" s="33">
        <v>44</v>
      </c>
      <c r="G331" s="33">
        <v>10</v>
      </c>
      <c r="H331" s="66" t="s">
        <v>28</v>
      </c>
      <c r="AMJ331" s="2"/>
    </row>
    <row r="332" spans="1:1024" x14ac:dyDescent="0.2">
      <c r="A332" s="78" t="s">
        <v>1009</v>
      </c>
      <c r="B332" s="29" t="s">
        <v>1010</v>
      </c>
      <c r="C332" s="30" t="s">
        <v>42</v>
      </c>
      <c r="D332" s="65">
        <v>4092459</v>
      </c>
      <c r="E332" s="65">
        <v>4139</v>
      </c>
      <c r="F332" s="33">
        <v>987</v>
      </c>
      <c r="G332" s="33">
        <v>3152</v>
      </c>
      <c r="H332" s="66" t="s">
        <v>28</v>
      </c>
    </row>
    <row r="333" spans="1:1024" x14ac:dyDescent="0.2">
      <c r="A333" s="78" t="s">
        <v>1011</v>
      </c>
      <c r="B333" s="29" t="s">
        <v>1012</v>
      </c>
      <c r="C333" s="30" t="s">
        <v>71</v>
      </c>
      <c r="D333" s="65">
        <v>1809034</v>
      </c>
      <c r="E333" s="65">
        <v>5856</v>
      </c>
      <c r="F333" s="33">
        <v>316</v>
      </c>
      <c r="G333" s="33">
        <v>5540</v>
      </c>
      <c r="H333" s="66" t="s">
        <v>28</v>
      </c>
    </row>
    <row r="334" spans="1:1024" s="20" customFormat="1" x14ac:dyDescent="0.2">
      <c r="A334" s="78" t="s">
        <v>1013</v>
      </c>
      <c r="B334" s="29" t="s">
        <v>1014</v>
      </c>
      <c r="C334" s="30" t="s">
        <v>1016</v>
      </c>
      <c r="D334" s="65">
        <v>108472</v>
      </c>
      <c r="E334" s="65">
        <v>2388</v>
      </c>
      <c r="F334" s="33">
        <v>695</v>
      </c>
      <c r="G334" s="33">
        <v>1693</v>
      </c>
      <c r="H334" s="66" t="s">
        <v>28</v>
      </c>
      <c r="AMJ334" s="2"/>
    </row>
    <row r="335" spans="1:1024" s="20" customFormat="1" x14ac:dyDescent="0.2">
      <c r="A335" s="78" t="s">
        <v>1017</v>
      </c>
      <c r="B335" s="29" t="s">
        <v>1018</v>
      </c>
      <c r="C335" s="30" t="s">
        <v>251</v>
      </c>
      <c r="D335" s="65">
        <v>585375</v>
      </c>
      <c r="E335" s="65">
        <v>7297</v>
      </c>
      <c r="F335" s="33">
        <v>138</v>
      </c>
      <c r="G335" s="33">
        <v>7159</v>
      </c>
      <c r="H335" s="66" t="s">
        <v>28</v>
      </c>
      <c r="AMJ335" s="2"/>
    </row>
    <row r="336" spans="1:1024" s="20" customFormat="1" x14ac:dyDescent="0.2">
      <c r="A336" s="78" t="s">
        <v>1019</v>
      </c>
      <c r="B336" s="29" t="s">
        <v>1020</v>
      </c>
      <c r="C336" s="30" t="s">
        <v>74</v>
      </c>
      <c r="D336" s="65">
        <v>422679</v>
      </c>
      <c r="E336" s="65">
        <v>7859</v>
      </c>
      <c r="F336" s="33">
        <v>396</v>
      </c>
      <c r="G336" s="33">
        <v>7463</v>
      </c>
      <c r="H336" s="66" t="s">
        <v>28</v>
      </c>
      <c r="AMJ336" s="2"/>
    </row>
    <row r="337" spans="1:1024" s="20" customFormat="1" x14ac:dyDescent="0.2">
      <c r="A337" s="78" t="s">
        <v>1021</v>
      </c>
      <c r="B337" s="29" t="s">
        <v>1022</v>
      </c>
      <c r="C337" s="30" t="s">
        <v>275</v>
      </c>
      <c r="D337" s="65">
        <v>18550</v>
      </c>
      <c r="E337" s="65">
        <v>108</v>
      </c>
      <c r="F337" s="33">
        <v>84</v>
      </c>
      <c r="G337" s="33">
        <v>24</v>
      </c>
      <c r="H337" s="66" t="s">
        <v>28</v>
      </c>
      <c r="AMJ337" s="2"/>
    </row>
    <row r="338" spans="1:1024" s="20" customFormat="1" x14ac:dyDescent="0.2">
      <c r="A338" s="78" t="s">
        <v>1023</v>
      </c>
      <c r="B338" s="29" t="s">
        <v>1024</v>
      </c>
      <c r="C338" s="30" t="s">
        <v>42</v>
      </c>
      <c r="D338" s="65">
        <v>4092459</v>
      </c>
      <c r="E338" s="65">
        <v>20786</v>
      </c>
      <c r="F338" s="33">
        <v>844</v>
      </c>
      <c r="G338" s="33">
        <v>19942</v>
      </c>
      <c r="H338" s="66" t="s">
        <v>34</v>
      </c>
      <c r="AMJ338" s="2"/>
    </row>
    <row r="339" spans="1:1024" s="20" customFormat="1" x14ac:dyDescent="0.2">
      <c r="A339" s="78" t="s">
        <v>1025</v>
      </c>
      <c r="B339" s="29" t="s">
        <v>1026</v>
      </c>
      <c r="C339" s="30" t="s">
        <v>51</v>
      </c>
      <c r="D339" s="65">
        <v>1714773</v>
      </c>
      <c r="E339" s="65">
        <v>24796</v>
      </c>
      <c r="F339" s="33">
        <v>1997</v>
      </c>
      <c r="G339" s="33">
        <v>22799</v>
      </c>
      <c r="H339" s="66" t="s">
        <v>34</v>
      </c>
      <c r="AMJ339" s="2"/>
    </row>
    <row r="340" spans="1:1024" s="20" customFormat="1" x14ac:dyDescent="0.2">
      <c r="A340" s="78" t="s">
        <v>1027</v>
      </c>
      <c r="B340" s="29" t="s">
        <v>1028</v>
      </c>
      <c r="C340" s="30" t="s">
        <v>104</v>
      </c>
      <c r="D340" s="65">
        <v>313166</v>
      </c>
      <c r="E340" s="65">
        <v>2660</v>
      </c>
      <c r="F340" s="33">
        <v>1041</v>
      </c>
      <c r="G340" s="33">
        <v>1619</v>
      </c>
      <c r="H340" s="66" t="s">
        <v>28</v>
      </c>
      <c r="AMJ340" s="2"/>
    </row>
    <row r="341" spans="1:1024" s="20" customFormat="1" x14ac:dyDescent="0.2">
      <c r="A341" s="78" t="s">
        <v>1029</v>
      </c>
      <c r="B341" s="29" t="s">
        <v>1030</v>
      </c>
      <c r="C341" s="30" t="s">
        <v>1032</v>
      </c>
      <c r="D341" s="65">
        <v>7165</v>
      </c>
      <c r="E341" s="65">
        <v>50</v>
      </c>
      <c r="F341" s="33">
        <v>48</v>
      </c>
      <c r="G341" s="33">
        <v>2</v>
      </c>
      <c r="H341" s="66" t="s">
        <v>28</v>
      </c>
      <c r="AMJ341" s="2"/>
    </row>
    <row r="342" spans="1:1024" s="20" customFormat="1" x14ac:dyDescent="0.2">
      <c r="A342" s="78" t="s">
        <v>1033</v>
      </c>
      <c r="B342" s="29" t="s">
        <v>1034</v>
      </c>
      <c r="C342" s="30" t="s">
        <v>71</v>
      </c>
      <c r="D342" s="65">
        <v>1809034</v>
      </c>
      <c r="E342" s="65">
        <v>3311</v>
      </c>
      <c r="F342" s="33">
        <v>529</v>
      </c>
      <c r="G342" s="33">
        <v>2782</v>
      </c>
      <c r="H342" s="66" t="s">
        <v>28</v>
      </c>
      <c r="AMJ342" s="2"/>
    </row>
    <row r="343" spans="1:1024" s="20" customFormat="1" x14ac:dyDescent="0.2">
      <c r="A343" s="78" t="s">
        <v>1035</v>
      </c>
      <c r="B343" s="29" t="s">
        <v>1036</v>
      </c>
      <c r="C343" s="30" t="s">
        <v>208</v>
      </c>
      <c r="D343" s="65">
        <v>42750</v>
      </c>
      <c r="E343" s="65">
        <v>1350</v>
      </c>
      <c r="F343" s="33">
        <v>301</v>
      </c>
      <c r="G343" s="33">
        <v>1049</v>
      </c>
      <c r="H343" s="66" t="s">
        <v>28</v>
      </c>
      <c r="AMJ343" s="2"/>
    </row>
    <row r="344" spans="1:1024" s="20" customFormat="1" x14ac:dyDescent="0.2">
      <c r="A344" s="78" t="s">
        <v>1038</v>
      </c>
      <c r="B344" s="29" t="s">
        <v>1039</v>
      </c>
      <c r="C344" s="30" t="s">
        <v>59</v>
      </c>
      <c r="D344" s="65">
        <v>2368139</v>
      </c>
      <c r="E344" s="65">
        <v>11033</v>
      </c>
      <c r="F344" s="33">
        <v>3571</v>
      </c>
      <c r="G344" s="33">
        <v>7462</v>
      </c>
      <c r="H344" s="66" t="s">
        <v>28</v>
      </c>
      <c r="AMJ344" s="2"/>
    </row>
    <row r="345" spans="1:1024" s="20" customFormat="1" x14ac:dyDescent="0.2">
      <c r="A345" s="78" t="s">
        <v>1041</v>
      </c>
      <c r="B345" s="29" t="s">
        <v>1042</v>
      </c>
      <c r="C345" s="30" t="s">
        <v>100</v>
      </c>
      <c r="D345" s="65">
        <v>782341</v>
      </c>
      <c r="E345" s="65">
        <v>3885</v>
      </c>
      <c r="F345" s="33">
        <v>1</v>
      </c>
      <c r="G345" s="33">
        <v>3884</v>
      </c>
      <c r="H345" s="66" t="s">
        <v>28</v>
      </c>
      <c r="AMJ345" s="2"/>
    </row>
    <row r="346" spans="1:1024" s="20" customFormat="1" x14ac:dyDescent="0.2">
      <c r="A346" s="78" t="s">
        <v>1043</v>
      </c>
      <c r="B346" s="29" t="s">
        <v>1044</v>
      </c>
      <c r="C346" s="30" t="s">
        <v>42</v>
      </c>
      <c r="D346" s="65">
        <v>4092459</v>
      </c>
      <c r="E346" s="65">
        <v>16848</v>
      </c>
      <c r="F346" s="33">
        <v>203</v>
      </c>
      <c r="G346" s="33">
        <v>16645</v>
      </c>
      <c r="H346" s="66" t="s">
        <v>28</v>
      </c>
      <c r="AMJ346" s="2"/>
    </row>
    <row r="347" spans="1:1024" s="20" customFormat="1" x14ac:dyDescent="0.2">
      <c r="A347" s="78" t="s">
        <v>1046</v>
      </c>
      <c r="B347" s="29" t="s">
        <v>1047</v>
      </c>
      <c r="C347" s="30" t="s">
        <v>1048</v>
      </c>
      <c r="D347" s="65">
        <v>20202</v>
      </c>
      <c r="E347" s="65">
        <v>73</v>
      </c>
      <c r="F347" s="33">
        <v>54</v>
      </c>
      <c r="G347" s="33">
        <v>19</v>
      </c>
      <c r="H347" s="66" t="s">
        <v>28</v>
      </c>
      <c r="AMJ347" s="2"/>
    </row>
    <row r="348" spans="1:1024" s="20" customFormat="1" x14ac:dyDescent="0.2">
      <c r="A348" s="78" t="s">
        <v>1049</v>
      </c>
      <c r="B348" s="29" t="s">
        <v>1050</v>
      </c>
      <c r="C348" s="30" t="s">
        <v>1051</v>
      </c>
      <c r="D348" s="65">
        <v>35161</v>
      </c>
      <c r="E348" s="65">
        <v>2999</v>
      </c>
      <c r="F348" s="33">
        <v>924</v>
      </c>
      <c r="G348" s="33">
        <v>2075</v>
      </c>
      <c r="H348" s="66" t="s">
        <v>28</v>
      </c>
      <c r="AMJ348" s="2"/>
    </row>
    <row r="349" spans="1:1024" s="20" customFormat="1" x14ac:dyDescent="0.2">
      <c r="A349" s="78" t="s">
        <v>1052</v>
      </c>
      <c r="B349" s="29" t="s">
        <v>1053</v>
      </c>
      <c r="C349" s="30" t="s">
        <v>171</v>
      </c>
      <c r="D349" s="65">
        <v>800647</v>
      </c>
      <c r="E349" s="65">
        <v>6011</v>
      </c>
      <c r="F349" s="33">
        <v>1618</v>
      </c>
      <c r="G349" s="33">
        <v>4393</v>
      </c>
      <c r="H349" s="66" t="s">
        <v>28</v>
      </c>
      <c r="I349" s="64"/>
      <c r="AMJ349" s="2"/>
    </row>
    <row r="350" spans="1:1024" s="20" customFormat="1" x14ac:dyDescent="0.2">
      <c r="A350" s="78" t="s">
        <v>1055</v>
      </c>
      <c r="B350" s="29" t="s">
        <v>1056</v>
      </c>
      <c r="C350" s="30" t="s">
        <v>68</v>
      </c>
      <c r="D350" s="65">
        <v>406220</v>
      </c>
      <c r="E350" s="65">
        <v>7914</v>
      </c>
      <c r="F350" s="33">
        <v>157</v>
      </c>
      <c r="G350" s="33">
        <v>7757</v>
      </c>
      <c r="H350" s="66" t="s">
        <v>28</v>
      </c>
      <c r="AMJ350" s="2"/>
    </row>
    <row r="351" spans="1:1024" s="20" customFormat="1" x14ac:dyDescent="0.2">
      <c r="A351" s="78" t="s">
        <v>1058</v>
      </c>
      <c r="B351" s="29" t="s">
        <v>1059</v>
      </c>
      <c r="C351" s="30" t="s">
        <v>1060</v>
      </c>
      <c r="D351" s="65">
        <v>19816</v>
      </c>
      <c r="E351" s="65">
        <v>194</v>
      </c>
      <c r="F351" s="33">
        <v>126</v>
      </c>
      <c r="G351" s="33">
        <v>68</v>
      </c>
      <c r="H351" s="66" t="s">
        <v>28</v>
      </c>
      <c r="AMJ351" s="2"/>
    </row>
    <row r="352" spans="1:1024" s="20" customFormat="1" x14ac:dyDescent="0.2">
      <c r="A352" s="78" t="s">
        <v>1061</v>
      </c>
      <c r="B352" s="29" t="s">
        <v>1062</v>
      </c>
      <c r="C352" s="30" t="s">
        <v>47</v>
      </c>
      <c r="D352" s="65">
        <v>455746</v>
      </c>
      <c r="E352" s="65">
        <v>3526</v>
      </c>
      <c r="F352" s="33">
        <v>1728</v>
      </c>
      <c r="G352" s="33">
        <v>1798</v>
      </c>
      <c r="H352" s="66" t="s">
        <v>28</v>
      </c>
      <c r="AMJ352" s="2"/>
    </row>
    <row r="353" spans="1:1024" s="20" customFormat="1" x14ac:dyDescent="0.2">
      <c r="A353" s="78" t="s">
        <v>1063</v>
      </c>
      <c r="B353" s="29" t="s">
        <v>1064</v>
      </c>
      <c r="C353" s="30" t="s">
        <v>42</v>
      </c>
      <c r="D353" s="65">
        <v>4092459</v>
      </c>
      <c r="E353" s="65">
        <v>8182</v>
      </c>
      <c r="F353" s="33">
        <v>2182</v>
      </c>
      <c r="G353" s="33">
        <v>6000</v>
      </c>
      <c r="H353" s="66" t="s">
        <v>28</v>
      </c>
      <c r="AMJ353" s="2"/>
    </row>
    <row r="354" spans="1:1024" s="20" customFormat="1" x14ac:dyDescent="0.2">
      <c r="A354" s="78" t="s">
        <v>1065</v>
      </c>
      <c r="B354" s="29" t="s">
        <v>1066</v>
      </c>
      <c r="C354" s="30" t="s">
        <v>42</v>
      </c>
      <c r="D354" s="65">
        <v>4092459</v>
      </c>
      <c r="E354" s="65">
        <v>3005</v>
      </c>
      <c r="F354" s="33">
        <v>1238</v>
      </c>
      <c r="G354" s="33">
        <v>1767</v>
      </c>
      <c r="H354" s="66" t="s">
        <v>28</v>
      </c>
      <c r="AMJ354" s="2"/>
    </row>
    <row r="355" spans="1:1024" s="20" customFormat="1" x14ac:dyDescent="0.2">
      <c r="A355" s="78" t="s">
        <v>1067</v>
      </c>
      <c r="B355" s="29" t="s">
        <v>1068</v>
      </c>
      <c r="C355" s="30" t="s">
        <v>1069</v>
      </c>
      <c r="D355" s="65">
        <v>44911</v>
      </c>
      <c r="E355" s="65">
        <v>1089</v>
      </c>
      <c r="F355" s="33">
        <v>476</v>
      </c>
      <c r="G355" s="33">
        <v>613</v>
      </c>
      <c r="H355" s="66" t="s">
        <v>28</v>
      </c>
      <c r="AMJ355" s="2"/>
    </row>
    <row r="356" spans="1:1024" s="20" customFormat="1" x14ac:dyDescent="0.2">
      <c r="A356" s="78" t="s">
        <v>1070</v>
      </c>
      <c r="B356" s="29" t="s">
        <v>1071</v>
      </c>
      <c r="C356" s="30" t="s">
        <v>1072</v>
      </c>
      <c r="D356" s="65">
        <v>116927</v>
      </c>
      <c r="E356" s="65">
        <v>3357</v>
      </c>
      <c r="F356" s="33">
        <v>814</v>
      </c>
      <c r="G356" s="33">
        <v>2543</v>
      </c>
      <c r="H356" s="66" t="s">
        <v>28</v>
      </c>
      <c r="AMJ356" s="2"/>
    </row>
    <row r="357" spans="1:1024" s="20" customFormat="1" x14ac:dyDescent="0.2">
      <c r="A357" s="78" t="s">
        <v>1073</v>
      </c>
      <c r="B357" s="29" t="s">
        <v>1074</v>
      </c>
      <c r="C357" s="30" t="s">
        <v>1076</v>
      </c>
      <c r="D357" s="65">
        <v>53330</v>
      </c>
      <c r="E357" s="65">
        <v>1083</v>
      </c>
      <c r="F357" s="33">
        <v>216</v>
      </c>
      <c r="G357" s="33">
        <v>867</v>
      </c>
      <c r="H357" s="66" t="s">
        <v>28</v>
      </c>
      <c r="AMJ357" s="2"/>
    </row>
    <row r="358" spans="1:1024" s="20" customFormat="1" x14ac:dyDescent="0.2">
      <c r="A358" s="78" t="s">
        <v>1077</v>
      </c>
      <c r="B358" s="29" t="s">
        <v>1078</v>
      </c>
      <c r="C358" s="30" t="s">
        <v>559</v>
      </c>
      <c r="D358" s="65">
        <v>50845</v>
      </c>
      <c r="E358" s="65">
        <v>1705</v>
      </c>
      <c r="F358" s="33">
        <v>425</v>
      </c>
      <c r="G358" s="33">
        <v>1280</v>
      </c>
      <c r="H358" s="66" t="s">
        <v>28</v>
      </c>
      <c r="AMJ358" s="2"/>
    </row>
    <row r="359" spans="1:1024" s="20" customFormat="1" x14ac:dyDescent="0.2">
      <c r="A359" s="78" t="s">
        <v>1080</v>
      </c>
      <c r="B359" s="29" t="s">
        <v>1081</v>
      </c>
      <c r="C359" s="30" t="s">
        <v>1083</v>
      </c>
      <c r="D359" s="65">
        <v>78532</v>
      </c>
      <c r="E359" s="65">
        <v>4324</v>
      </c>
      <c r="F359" s="33">
        <v>1181</v>
      </c>
      <c r="G359" s="33">
        <v>3143</v>
      </c>
      <c r="H359" s="66" t="s">
        <v>28</v>
      </c>
      <c r="AMJ359" s="2"/>
    </row>
    <row r="360" spans="1:1024" s="20" customFormat="1" x14ac:dyDescent="0.2">
      <c r="A360" s="78" t="s">
        <v>1084</v>
      </c>
      <c r="B360" s="29" t="s">
        <v>1085</v>
      </c>
      <c r="C360" s="30" t="s">
        <v>1087</v>
      </c>
      <c r="D360" s="65">
        <v>23796</v>
      </c>
      <c r="E360" s="65">
        <v>302</v>
      </c>
      <c r="F360" s="33">
        <v>195</v>
      </c>
      <c r="G360" s="33">
        <v>107</v>
      </c>
      <c r="H360" s="66" t="s">
        <v>28</v>
      </c>
      <c r="AMJ360" s="2"/>
    </row>
    <row r="361" spans="1:1024" s="20" customFormat="1" x14ac:dyDescent="0.2">
      <c r="A361" s="78" t="s">
        <v>1088</v>
      </c>
      <c r="B361" s="29" t="s">
        <v>1089</v>
      </c>
      <c r="C361" s="30" t="s">
        <v>100</v>
      </c>
      <c r="D361" s="65">
        <v>782341</v>
      </c>
      <c r="E361" s="65">
        <v>1406</v>
      </c>
      <c r="F361" s="33">
        <v>666</v>
      </c>
      <c r="G361" s="33">
        <v>740</v>
      </c>
      <c r="H361" s="66" t="s">
        <v>28</v>
      </c>
      <c r="AMJ361" s="2"/>
    </row>
    <row r="362" spans="1:1024" s="20" customFormat="1" x14ac:dyDescent="0.2">
      <c r="A362" s="78" t="s">
        <v>1090</v>
      </c>
      <c r="B362" s="29" t="s">
        <v>1091</v>
      </c>
      <c r="C362" s="30" t="s">
        <v>167</v>
      </c>
      <c r="D362" s="65">
        <v>209714</v>
      </c>
      <c r="E362" s="65">
        <v>15550</v>
      </c>
      <c r="F362" s="33">
        <v>6668</v>
      </c>
      <c r="G362" s="33">
        <v>8882</v>
      </c>
      <c r="H362" s="66" t="s">
        <v>34</v>
      </c>
      <c r="AMJ362" s="2"/>
    </row>
    <row r="363" spans="1:1024" s="20" customFormat="1" x14ac:dyDescent="0.2">
      <c r="A363" s="78" t="s">
        <v>1093</v>
      </c>
      <c r="B363" s="29" t="s">
        <v>1094</v>
      </c>
      <c r="C363" s="30" t="s">
        <v>145</v>
      </c>
      <c r="D363" s="65">
        <v>310235</v>
      </c>
      <c r="E363" s="65">
        <v>987</v>
      </c>
      <c r="F363" s="33">
        <v>296</v>
      </c>
      <c r="G363" s="33">
        <v>691</v>
      </c>
      <c r="H363" s="66" t="s">
        <v>28</v>
      </c>
      <c r="AMJ363" s="2"/>
    </row>
    <row r="364" spans="1:1024" s="20" customFormat="1" x14ac:dyDescent="0.2">
      <c r="A364" s="78" t="s">
        <v>1096</v>
      </c>
      <c r="B364" s="29" t="s">
        <v>1097</v>
      </c>
      <c r="C364" s="30" t="s">
        <v>1099</v>
      </c>
      <c r="D364" s="65">
        <v>12401</v>
      </c>
      <c r="E364" s="65">
        <v>422</v>
      </c>
      <c r="F364" s="33">
        <v>200</v>
      </c>
      <c r="G364" s="33">
        <v>222</v>
      </c>
      <c r="H364" s="66" t="s">
        <v>28</v>
      </c>
      <c r="AMJ364" s="2"/>
    </row>
    <row r="365" spans="1:1024" s="20" customFormat="1" x14ac:dyDescent="0.2">
      <c r="A365" s="78" t="s">
        <v>1100</v>
      </c>
      <c r="B365" s="29" t="s">
        <v>1101</v>
      </c>
      <c r="C365" s="30" t="s">
        <v>472</v>
      </c>
      <c r="D365" s="65">
        <v>41964</v>
      </c>
      <c r="E365" s="65">
        <v>492</v>
      </c>
      <c r="F365" s="33">
        <v>320</v>
      </c>
      <c r="G365" s="33">
        <v>172</v>
      </c>
      <c r="H365" s="66" t="s">
        <v>28</v>
      </c>
      <c r="AMJ365" s="2"/>
    </row>
    <row r="366" spans="1:1024" s="20" customFormat="1" x14ac:dyDescent="0.2">
      <c r="A366" s="78" t="s">
        <v>1103</v>
      </c>
      <c r="B366" s="29" t="s">
        <v>1104</v>
      </c>
      <c r="C366" s="30" t="s">
        <v>167</v>
      </c>
      <c r="D366" s="65">
        <v>209714</v>
      </c>
      <c r="E366" s="65">
        <v>821</v>
      </c>
      <c r="F366" s="33">
        <v>490</v>
      </c>
      <c r="G366" s="33">
        <v>331</v>
      </c>
      <c r="H366" s="66" t="s">
        <v>28</v>
      </c>
      <c r="AMJ366" s="2"/>
    </row>
    <row r="367" spans="1:1024" x14ac:dyDescent="0.2">
      <c r="A367" s="78" t="s">
        <v>1106</v>
      </c>
      <c r="B367" s="29" t="s">
        <v>1107</v>
      </c>
      <c r="C367" s="30" t="s">
        <v>167</v>
      </c>
      <c r="D367" s="65">
        <v>209714</v>
      </c>
      <c r="E367" s="65">
        <v>305</v>
      </c>
      <c r="F367" s="33">
        <v>283</v>
      </c>
      <c r="G367" s="33">
        <v>22</v>
      </c>
      <c r="H367" s="66" t="s">
        <v>28</v>
      </c>
    </row>
    <row r="368" spans="1:1024" x14ac:dyDescent="0.2">
      <c r="A368" s="78" t="s">
        <v>1109</v>
      </c>
      <c r="B368" s="29" t="s">
        <v>1110</v>
      </c>
      <c r="C368" s="30" t="s">
        <v>47</v>
      </c>
      <c r="D368" s="65">
        <v>455746</v>
      </c>
      <c r="E368" s="65">
        <v>7266</v>
      </c>
      <c r="F368" s="33">
        <v>699</v>
      </c>
      <c r="G368" s="33">
        <v>6567</v>
      </c>
      <c r="H368" s="66" t="s">
        <v>28</v>
      </c>
    </row>
    <row r="369" spans="1:8" x14ac:dyDescent="0.2">
      <c r="A369" s="78" t="s">
        <v>1111</v>
      </c>
      <c r="B369" s="29" t="s">
        <v>1112</v>
      </c>
      <c r="C369" s="30" t="s">
        <v>59</v>
      </c>
      <c r="D369" s="65">
        <v>2368139</v>
      </c>
      <c r="E369" s="65">
        <v>7169</v>
      </c>
      <c r="F369" s="33">
        <v>2121</v>
      </c>
      <c r="G369" s="33">
        <v>5048</v>
      </c>
      <c r="H369" s="66" t="s">
        <v>28</v>
      </c>
    </row>
    <row r="370" spans="1:8" x14ac:dyDescent="0.2">
      <c r="A370" s="78" t="s">
        <v>1114</v>
      </c>
      <c r="B370" s="29" t="s">
        <v>1115</v>
      </c>
      <c r="C370" s="30" t="s">
        <v>1117</v>
      </c>
      <c r="D370" s="65">
        <v>23732</v>
      </c>
      <c r="E370" s="65">
        <v>43</v>
      </c>
      <c r="F370" s="33">
        <v>26</v>
      </c>
      <c r="G370" s="33">
        <v>17</v>
      </c>
      <c r="H370" s="66" t="s">
        <v>28</v>
      </c>
    </row>
    <row r="371" spans="1:8" x14ac:dyDescent="0.2">
      <c r="A371" s="78" t="s">
        <v>1118</v>
      </c>
      <c r="B371" s="29" t="s">
        <v>1119</v>
      </c>
      <c r="C371" s="30" t="s">
        <v>134</v>
      </c>
      <c r="D371" s="65">
        <v>1024266</v>
      </c>
      <c r="E371" s="65">
        <v>229</v>
      </c>
      <c r="F371" s="33">
        <v>114</v>
      </c>
      <c r="G371" s="33">
        <v>115</v>
      </c>
      <c r="H371" s="66" t="s">
        <v>28</v>
      </c>
    </row>
    <row r="372" spans="1:8" x14ac:dyDescent="0.2">
      <c r="A372" s="78" t="s">
        <v>1121</v>
      </c>
      <c r="B372" s="29" t="s">
        <v>1122</v>
      </c>
      <c r="C372" s="30" t="s">
        <v>376</v>
      </c>
      <c r="D372" s="65">
        <v>38437</v>
      </c>
      <c r="E372" s="65">
        <v>1149</v>
      </c>
      <c r="F372" s="33">
        <v>502</v>
      </c>
      <c r="G372" s="33">
        <v>647</v>
      </c>
      <c r="H372" s="66" t="s">
        <v>28</v>
      </c>
    </row>
    <row r="373" spans="1:8" x14ac:dyDescent="0.2">
      <c r="A373" s="28" t="s">
        <v>1124</v>
      </c>
      <c r="B373" s="29" t="s">
        <v>1125</v>
      </c>
      <c r="C373" s="30" t="s">
        <v>1127</v>
      </c>
      <c r="D373" s="65">
        <v>18212</v>
      </c>
      <c r="E373" s="65">
        <v>397</v>
      </c>
      <c r="F373" s="33">
        <v>157</v>
      </c>
      <c r="G373" s="33">
        <v>240</v>
      </c>
      <c r="H373" s="66" t="s">
        <v>28</v>
      </c>
    </row>
    <row r="374" spans="1:8" x14ac:dyDescent="0.2">
      <c r="A374" s="78" t="s">
        <v>1128</v>
      </c>
      <c r="B374" s="29" t="s">
        <v>1129</v>
      </c>
      <c r="C374" s="30" t="s">
        <v>1131</v>
      </c>
      <c r="D374" s="65">
        <v>7110</v>
      </c>
      <c r="E374" s="65">
        <v>34</v>
      </c>
      <c r="F374" s="33">
        <v>23</v>
      </c>
      <c r="G374" s="33">
        <v>11</v>
      </c>
      <c r="H374" s="66" t="s">
        <v>28</v>
      </c>
    </row>
    <row r="375" spans="1:8" x14ac:dyDescent="0.2">
      <c r="A375" s="28" t="s">
        <v>1132</v>
      </c>
      <c r="B375" s="29" t="s">
        <v>1133</v>
      </c>
      <c r="C375" s="30" t="s">
        <v>689</v>
      </c>
      <c r="D375" s="65">
        <v>35012</v>
      </c>
      <c r="E375" s="65">
        <v>1741</v>
      </c>
      <c r="F375" s="33">
        <v>599</v>
      </c>
      <c r="G375" s="33">
        <v>1142</v>
      </c>
      <c r="H375" s="66" t="s">
        <v>28</v>
      </c>
    </row>
    <row r="376" spans="1:8" x14ac:dyDescent="0.2">
      <c r="A376" s="78" t="s">
        <v>1134</v>
      </c>
      <c r="B376" s="29" t="s">
        <v>1135</v>
      </c>
      <c r="C376" s="30" t="s">
        <v>71</v>
      </c>
      <c r="D376" s="65">
        <v>1809034</v>
      </c>
      <c r="E376" s="65">
        <v>9309</v>
      </c>
      <c r="F376" s="33">
        <v>0</v>
      </c>
      <c r="G376" s="33">
        <v>9309</v>
      </c>
      <c r="H376" s="66" t="s">
        <v>28</v>
      </c>
    </row>
    <row r="377" spans="1:8" x14ac:dyDescent="0.2">
      <c r="A377" s="78" t="s">
        <v>1136</v>
      </c>
      <c r="B377" s="29" t="s">
        <v>1119</v>
      </c>
      <c r="C377" s="30" t="s">
        <v>773</v>
      </c>
      <c r="D377" s="65">
        <v>157107</v>
      </c>
      <c r="E377" s="65">
        <v>108</v>
      </c>
      <c r="F377" s="33">
        <v>34</v>
      </c>
      <c r="G377" s="33">
        <v>74</v>
      </c>
      <c r="H377" s="66" t="s">
        <v>28</v>
      </c>
    </row>
    <row r="378" spans="1:8" x14ac:dyDescent="0.2">
      <c r="A378" s="37" t="s">
        <v>1138</v>
      </c>
      <c r="B378" s="29" t="s">
        <v>1139</v>
      </c>
      <c r="C378" s="30" t="s">
        <v>59</v>
      </c>
      <c r="D378" s="65">
        <v>2368139</v>
      </c>
      <c r="E378" s="65">
        <v>7575</v>
      </c>
      <c r="F378" s="33">
        <v>269</v>
      </c>
      <c r="G378" s="33">
        <v>7306</v>
      </c>
      <c r="H378" s="66" t="s">
        <v>28</v>
      </c>
    </row>
    <row r="379" spans="1:8" x14ac:dyDescent="0.2">
      <c r="A379" s="37" t="s">
        <v>1141</v>
      </c>
      <c r="B379" s="29" t="s">
        <v>1142</v>
      </c>
      <c r="C379" s="30" t="s">
        <v>490</v>
      </c>
      <c r="D379" s="65">
        <v>278831</v>
      </c>
      <c r="E379" s="65">
        <v>12632</v>
      </c>
      <c r="F379" s="33">
        <v>4621</v>
      </c>
      <c r="G379" s="33">
        <v>8011</v>
      </c>
      <c r="H379" s="66" t="s">
        <v>34</v>
      </c>
    </row>
    <row r="380" spans="1:8" x14ac:dyDescent="0.2">
      <c r="A380" s="37" t="s">
        <v>1143</v>
      </c>
      <c r="B380" s="29" t="s">
        <v>1119</v>
      </c>
      <c r="C380" s="30" t="s">
        <v>134</v>
      </c>
      <c r="D380" s="65">
        <v>1024266</v>
      </c>
      <c r="E380" s="65">
        <v>70</v>
      </c>
      <c r="F380" s="33">
        <v>46</v>
      </c>
      <c r="G380" s="33">
        <v>24</v>
      </c>
      <c r="H380" s="66" t="s">
        <v>28</v>
      </c>
    </row>
    <row r="381" spans="1:8" x14ac:dyDescent="0.2">
      <c r="A381" s="37" t="s">
        <v>1145</v>
      </c>
      <c r="B381" s="29" t="s">
        <v>1146</v>
      </c>
      <c r="C381" s="30" t="s">
        <v>1148</v>
      </c>
      <c r="D381" s="65">
        <v>67861</v>
      </c>
      <c r="E381" s="65">
        <v>2671</v>
      </c>
      <c r="F381" s="33">
        <v>1022</v>
      </c>
      <c r="G381" s="33">
        <v>1649</v>
      </c>
      <c r="H381" s="66" t="s">
        <v>28</v>
      </c>
    </row>
    <row r="382" spans="1:8" x14ac:dyDescent="0.2">
      <c r="A382" s="37" t="s">
        <v>1149</v>
      </c>
      <c r="B382" s="29" t="s">
        <v>1150</v>
      </c>
      <c r="C382" s="30" t="s">
        <v>82</v>
      </c>
      <c r="D382" s="65">
        <v>662614</v>
      </c>
      <c r="E382" s="65">
        <v>1260</v>
      </c>
      <c r="F382" s="33">
        <v>888</v>
      </c>
      <c r="G382" s="33">
        <v>372</v>
      </c>
      <c r="H382" s="66" t="s">
        <v>28</v>
      </c>
    </row>
    <row r="383" spans="1:8" x14ac:dyDescent="0.2">
      <c r="A383" s="37" t="s">
        <v>1152</v>
      </c>
      <c r="B383" s="29" t="s">
        <v>1153</v>
      </c>
      <c r="C383" s="30" t="s">
        <v>100</v>
      </c>
      <c r="D383" s="65">
        <v>782341</v>
      </c>
      <c r="E383" s="65">
        <v>843</v>
      </c>
      <c r="F383" s="33">
        <v>267</v>
      </c>
      <c r="G383" s="33">
        <v>576</v>
      </c>
      <c r="H383" s="66" t="s">
        <v>28</v>
      </c>
    </row>
    <row r="384" spans="1:8" x14ac:dyDescent="0.2">
      <c r="A384" s="37" t="s">
        <v>1154</v>
      </c>
      <c r="B384" s="29" t="s">
        <v>206</v>
      </c>
      <c r="C384" s="30" t="s">
        <v>939</v>
      </c>
      <c r="D384" s="65">
        <v>74171</v>
      </c>
      <c r="E384" s="65">
        <v>47</v>
      </c>
      <c r="F384" s="33">
        <v>22</v>
      </c>
      <c r="G384" s="33">
        <v>25</v>
      </c>
      <c r="H384" s="66" t="s">
        <v>28</v>
      </c>
    </row>
    <row r="385" spans="1:8" x14ac:dyDescent="0.2">
      <c r="A385" s="37" t="s">
        <v>1156</v>
      </c>
      <c r="B385" s="29" t="s">
        <v>49</v>
      </c>
      <c r="C385" s="30" t="s">
        <v>773</v>
      </c>
      <c r="D385" s="65">
        <v>157107</v>
      </c>
      <c r="E385" s="65">
        <v>3766</v>
      </c>
      <c r="F385" s="33">
        <v>571</v>
      </c>
      <c r="G385" s="33">
        <v>3195</v>
      </c>
      <c r="H385" s="66" t="s">
        <v>28</v>
      </c>
    </row>
    <row r="386" spans="1:8" x14ac:dyDescent="0.2">
      <c r="A386" s="98" t="s">
        <v>1158</v>
      </c>
      <c r="B386" s="93" t="s">
        <v>1159</v>
      </c>
      <c r="C386" s="30" t="s">
        <v>1160</v>
      </c>
      <c r="D386" s="65">
        <v>38106</v>
      </c>
      <c r="E386" s="65">
        <v>2206</v>
      </c>
      <c r="F386" s="33">
        <v>273</v>
      </c>
      <c r="G386" s="33">
        <v>1933</v>
      </c>
      <c r="H386" s="66" t="s">
        <v>28</v>
      </c>
    </row>
    <row r="387" spans="1:8" x14ac:dyDescent="0.2">
      <c r="A387" s="98" t="s">
        <v>1161</v>
      </c>
      <c r="B387" s="93" t="s">
        <v>1162</v>
      </c>
      <c r="C387" s="30" t="s">
        <v>145</v>
      </c>
      <c r="D387" s="65">
        <v>310235</v>
      </c>
      <c r="E387" s="65">
        <v>375</v>
      </c>
      <c r="F387" s="33">
        <v>195</v>
      </c>
      <c r="G387" s="33">
        <v>180</v>
      </c>
      <c r="H387" s="66" t="s">
        <v>28</v>
      </c>
    </row>
    <row r="388" spans="1:8" x14ac:dyDescent="0.2">
      <c r="A388" s="98" t="s">
        <v>1164</v>
      </c>
      <c r="B388" s="93" t="s">
        <v>436</v>
      </c>
      <c r="C388" s="30" t="s">
        <v>424</v>
      </c>
      <c r="D388" s="65">
        <v>149610</v>
      </c>
      <c r="E388" s="65">
        <v>26</v>
      </c>
      <c r="F388" s="33">
        <v>26</v>
      </c>
      <c r="G388" s="33">
        <v>0</v>
      </c>
      <c r="H388" s="66" t="s">
        <v>28</v>
      </c>
    </row>
    <row r="389" spans="1:8" x14ac:dyDescent="0.2">
      <c r="A389" s="98" t="s">
        <v>1166</v>
      </c>
      <c r="B389" s="93" t="s">
        <v>1167</v>
      </c>
      <c r="C389" s="30" t="s">
        <v>51</v>
      </c>
      <c r="D389" s="65">
        <v>1714773</v>
      </c>
      <c r="E389" s="65">
        <v>16</v>
      </c>
      <c r="F389" s="33">
        <v>16</v>
      </c>
      <c r="G389" s="33">
        <v>0</v>
      </c>
      <c r="H389" s="66" t="s">
        <v>28</v>
      </c>
    </row>
    <row r="390" spans="1:8" x14ac:dyDescent="0.2">
      <c r="A390" s="98" t="s">
        <v>1169</v>
      </c>
      <c r="B390" s="93" t="s">
        <v>961</v>
      </c>
      <c r="C390" s="30" t="s">
        <v>532</v>
      </c>
      <c r="D390" s="65">
        <v>150934</v>
      </c>
      <c r="E390" s="65">
        <v>2</v>
      </c>
      <c r="F390" s="33">
        <v>0</v>
      </c>
      <c r="G390" s="33">
        <v>2</v>
      </c>
      <c r="H390" s="66" t="s">
        <v>28</v>
      </c>
    </row>
    <row r="391" spans="1:8" x14ac:dyDescent="0.2">
      <c r="A391" s="98" t="s">
        <v>1171</v>
      </c>
      <c r="B391" s="93" t="s">
        <v>436</v>
      </c>
      <c r="C391" s="30" t="s">
        <v>71</v>
      </c>
      <c r="D391" s="65">
        <v>1809034</v>
      </c>
      <c r="E391" s="65">
        <v>0</v>
      </c>
      <c r="F391" s="33">
        <v>0</v>
      </c>
      <c r="G391" s="33">
        <v>0</v>
      </c>
      <c r="H391" s="66" t="s">
        <v>28</v>
      </c>
    </row>
    <row r="392" spans="1:8" x14ac:dyDescent="0.2">
      <c r="A392" s="98" t="s">
        <v>1173</v>
      </c>
      <c r="B392" s="93" t="s">
        <v>1174</v>
      </c>
      <c r="C392" s="30" t="s">
        <v>403</v>
      </c>
      <c r="D392" s="65">
        <v>5410</v>
      </c>
      <c r="E392" s="65">
        <v>0</v>
      </c>
      <c r="F392" s="33">
        <v>0</v>
      </c>
      <c r="G392" s="33">
        <v>0</v>
      </c>
      <c r="H392" s="66" t="s">
        <v>28</v>
      </c>
    </row>
    <row r="393" spans="1:8" x14ac:dyDescent="0.2">
      <c r="A393" s="27"/>
      <c r="B393" s="27"/>
      <c r="C393" s="27"/>
      <c r="D393" s="68"/>
    </row>
    <row r="394" spans="1:8" x14ac:dyDescent="0.2">
      <c r="A394" s="27"/>
      <c r="B394" s="27"/>
      <c r="C394" s="27"/>
      <c r="D394" s="68"/>
    </row>
    <row r="395" spans="1:8" x14ac:dyDescent="0.2">
      <c r="A395" s="27"/>
      <c r="B395" s="27"/>
      <c r="C395" s="27"/>
      <c r="D395" s="68"/>
    </row>
    <row r="396" spans="1:8" x14ac:dyDescent="0.2">
      <c r="A396" s="27"/>
      <c r="B396" s="27"/>
      <c r="C396" s="27"/>
      <c r="D396" s="68"/>
    </row>
    <row r="397" spans="1:8" x14ac:dyDescent="0.2">
      <c r="A397" s="27"/>
      <c r="B397" s="27"/>
      <c r="C397" s="27"/>
      <c r="D397" s="68"/>
    </row>
    <row r="398" spans="1:8" x14ac:dyDescent="0.2">
      <c r="A398" s="27"/>
      <c r="B398" s="27"/>
      <c r="C398" s="27"/>
      <c r="D398" s="68"/>
    </row>
    <row r="399" spans="1:8" x14ac:dyDescent="0.2">
      <c r="A399" s="27"/>
      <c r="B399" s="27"/>
      <c r="C399" s="27"/>
      <c r="D399" s="68"/>
    </row>
    <row r="400" spans="1:8" x14ac:dyDescent="0.2">
      <c r="A400" s="27"/>
      <c r="B400" s="27"/>
      <c r="C400" s="27"/>
      <c r="D400" s="68"/>
    </row>
    <row r="401" spans="1:4" x14ac:dyDescent="0.2">
      <c r="A401" s="27"/>
      <c r="B401" s="27"/>
      <c r="C401" s="27"/>
      <c r="D401" s="68"/>
    </row>
    <row r="402" spans="1:4" x14ac:dyDescent="0.2">
      <c r="A402" s="27"/>
      <c r="B402" s="27"/>
      <c r="C402" s="27"/>
      <c r="D402" s="68"/>
    </row>
    <row r="403" spans="1:4" x14ac:dyDescent="0.2">
      <c r="A403" s="27"/>
      <c r="B403" s="27"/>
      <c r="C403" s="27"/>
      <c r="D403" s="68"/>
    </row>
    <row r="404" spans="1:4" x14ac:dyDescent="0.2">
      <c r="A404" s="27"/>
      <c r="B404" s="27"/>
      <c r="C404" s="27"/>
      <c r="D404" s="68"/>
    </row>
    <row r="405" spans="1:4" x14ac:dyDescent="0.2">
      <c r="A405" s="27"/>
      <c r="B405" s="27"/>
      <c r="C405" s="27"/>
      <c r="D405" s="68"/>
    </row>
    <row r="406" spans="1:4" x14ac:dyDescent="0.2">
      <c r="A406" s="27"/>
      <c r="B406" s="27"/>
      <c r="C406" s="27"/>
      <c r="D406" s="68"/>
    </row>
    <row r="407" spans="1:4" x14ac:dyDescent="0.2">
      <c r="A407" s="27"/>
      <c r="B407" s="27"/>
      <c r="C407" s="27"/>
      <c r="D407" s="68"/>
    </row>
    <row r="408" spans="1:4" x14ac:dyDescent="0.2">
      <c r="A408" s="27"/>
      <c r="B408" s="27"/>
      <c r="C408" s="27"/>
      <c r="D408" s="68"/>
    </row>
    <row r="409" spans="1:4" x14ac:dyDescent="0.2">
      <c r="A409" s="27"/>
      <c r="B409" s="27"/>
      <c r="C409" s="27"/>
      <c r="D409" s="68"/>
    </row>
    <row r="410" spans="1:4" x14ac:dyDescent="0.2">
      <c r="A410" s="27"/>
      <c r="B410" s="27"/>
      <c r="C410" s="27"/>
      <c r="D410" s="68"/>
    </row>
    <row r="411" spans="1:4" x14ac:dyDescent="0.2">
      <c r="A411" s="27"/>
      <c r="B411" s="27"/>
      <c r="C411" s="27"/>
      <c r="D411" s="68"/>
    </row>
    <row r="412" spans="1:4" x14ac:dyDescent="0.2">
      <c r="A412" s="27"/>
      <c r="B412" s="27"/>
      <c r="C412" s="27"/>
      <c r="D412" s="68"/>
    </row>
    <row r="413" spans="1:4" x14ac:dyDescent="0.2">
      <c r="A413" s="27"/>
      <c r="B413" s="27"/>
      <c r="C413" s="27"/>
      <c r="D413" s="68"/>
    </row>
    <row r="414" spans="1:4" x14ac:dyDescent="0.2">
      <c r="A414" s="27"/>
      <c r="B414" s="27"/>
      <c r="C414" s="27"/>
      <c r="D414" s="68"/>
    </row>
    <row r="415" spans="1:4" x14ac:dyDescent="0.2">
      <c r="A415" s="27"/>
      <c r="B415" s="27"/>
      <c r="C415" s="27"/>
      <c r="D415" s="68"/>
    </row>
    <row r="416" spans="1:4" x14ac:dyDescent="0.2">
      <c r="A416" s="27"/>
      <c r="B416" s="27"/>
      <c r="C416" s="27"/>
      <c r="D416" s="68"/>
    </row>
    <row r="417" spans="1:4" x14ac:dyDescent="0.2">
      <c r="A417" s="27"/>
      <c r="B417" s="27"/>
      <c r="C417" s="27"/>
      <c r="D417" s="68"/>
    </row>
    <row r="418" spans="1:4" x14ac:dyDescent="0.2">
      <c r="A418" s="27"/>
      <c r="B418" s="27"/>
      <c r="C418" s="27"/>
      <c r="D418" s="68"/>
    </row>
    <row r="419" spans="1:4" x14ac:dyDescent="0.2">
      <c r="A419" s="27"/>
      <c r="B419" s="27"/>
      <c r="C419" s="27"/>
      <c r="D419" s="68"/>
    </row>
    <row r="420" spans="1:4" x14ac:dyDescent="0.2">
      <c r="A420" s="27"/>
      <c r="B420" s="27"/>
      <c r="C420" s="27"/>
      <c r="D420" s="68"/>
    </row>
    <row r="421" spans="1:4" x14ac:dyDescent="0.2">
      <c r="A421" s="27"/>
      <c r="B421" s="27"/>
      <c r="C421" s="27"/>
      <c r="D421" s="68"/>
    </row>
    <row r="422" spans="1:4" x14ac:dyDescent="0.2">
      <c r="A422" s="27"/>
      <c r="B422" s="27"/>
      <c r="C422" s="27"/>
      <c r="D422" s="68"/>
    </row>
    <row r="423" spans="1:4" x14ac:dyDescent="0.2">
      <c r="A423" s="27"/>
      <c r="B423" s="27"/>
      <c r="C423" s="27"/>
      <c r="D423" s="68"/>
    </row>
    <row r="424" spans="1:4" x14ac:dyDescent="0.2">
      <c r="A424" s="27"/>
      <c r="B424" s="27"/>
      <c r="C424" s="27"/>
      <c r="D424" s="68"/>
    </row>
    <row r="425" spans="1:4" x14ac:dyDescent="0.2">
      <c r="A425" s="27"/>
      <c r="B425" s="27"/>
      <c r="C425" s="27"/>
      <c r="D425" s="68"/>
    </row>
    <row r="426" spans="1:4" x14ac:dyDescent="0.2">
      <c r="A426" s="27"/>
      <c r="B426" s="27"/>
      <c r="C426" s="27"/>
      <c r="D426" s="68"/>
    </row>
    <row r="427" spans="1:4" x14ac:dyDescent="0.2">
      <c r="A427" s="27"/>
      <c r="B427" s="27"/>
      <c r="C427" s="27"/>
      <c r="D427" s="68"/>
    </row>
    <row r="428" spans="1:4" x14ac:dyDescent="0.2">
      <c r="A428" s="27"/>
      <c r="B428" s="27"/>
      <c r="C428" s="27"/>
      <c r="D428" s="68"/>
    </row>
    <row r="429" spans="1:4" x14ac:dyDescent="0.2">
      <c r="A429" s="27"/>
      <c r="B429" s="27"/>
      <c r="C429" s="27"/>
      <c r="D429" s="68"/>
    </row>
    <row r="430" spans="1:4" x14ac:dyDescent="0.2">
      <c r="A430" s="27"/>
      <c r="B430" s="27"/>
      <c r="C430" s="27"/>
      <c r="D430" s="68"/>
    </row>
    <row r="431" spans="1:4" x14ac:dyDescent="0.2">
      <c r="A431" s="27"/>
      <c r="B431" s="27"/>
      <c r="C431" s="27"/>
      <c r="D431" s="68"/>
    </row>
    <row r="432" spans="1:4" x14ac:dyDescent="0.2">
      <c r="A432" s="27"/>
      <c r="B432" s="27"/>
      <c r="C432" s="27"/>
      <c r="D432" s="68"/>
    </row>
    <row r="433" spans="1:4" x14ac:dyDescent="0.2">
      <c r="A433" s="27"/>
      <c r="B433" s="27"/>
      <c r="C433" s="27"/>
      <c r="D433" s="68"/>
    </row>
    <row r="434" spans="1:4" x14ac:dyDescent="0.2">
      <c r="A434" s="27"/>
      <c r="B434" s="27"/>
      <c r="C434" s="27"/>
      <c r="D434" s="68"/>
    </row>
    <row r="435" spans="1:4" x14ac:dyDescent="0.2">
      <c r="A435" s="27"/>
      <c r="B435" s="27"/>
      <c r="C435" s="27"/>
      <c r="D435" s="68"/>
    </row>
    <row r="436" spans="1:4" x14ac:dyDescent="0.2">
      <c r="A436" s="27"/>
      <c r="B436" s="27"/>
      <c r="C436" s="27"/>
      <c r="D436" s="68"/>
    </row>
    <row r="437" spans="1:4" x14ac:dyDescent="0.2">
      <c r="A437" s="27"/>
      <c r="B437" s="27"/>
      <c r="C437" s="27"/>
      <c r="D437" s="68"/>
    </row>
    <row r="438" spans="1:4" x14ac:dyDescent="0.2">
      <c r="A438" s="27"/>
      <c r="B438" s="27"/>
      <c r="C438" s="27"/>
      <c r="D438" s="68"/>
    </row>
    <row r="439" spans="1:4" x14ac:dyDescent="0.2">
      <c r="A439" s="27"/>
      <c r="B439" s="27"/>
      <c r="C439" s="27"/>
      <c r="D439" s="68"/>
    </row>
    <row r="440" spans="1:4" x14ac:dyDescent="0.2">
      <c r="A440" s="27"/>
      <c r="B440" s="27"/>
      <c r="C440" s="27"/>
      <c r="D440" s="68"/>
    </row>
    <row r="441" spans="1:4" x14ac:dyDescent="0.2">
      <c r="A441" s="27"/>
      <c r="B441" s="27"/>
      <c r="C441" s="27"/>
      <c r="D441" s="68"/>
    </row>
    <row r="442" spans="1:4" x14ac:dyDescent="0.2">
      <c r="A442" s="27"/>
      <c r="B442" s="27"/>
      <c r="C442" s="27"/>
      <c r="D442" s="68"/>
    </row>
    <row r="443" spans="1:4" x14ac:dyDescent="0.2">
      <c r="A443" s="27"/>
      <c r="B443" s="27"/>
      <c r="C443" s="27"/>
      <c r="D443" s="68"/>
    </row>
    <row r="444" spans="1:4" x14ac:dyDescent="0.2">
      <c r="A444" s="27"/>
      <c r="B444" s="27"/>
      <c r="C444" s="27"/>
      <c r="D444" s="68"/>
    </row>
    <row r="445" spans="1:4" x14ac:dyDescent="0.2">
      <c r="A445" s="27"/>
      <c r="B445" s="27"/>
      <c r="C445" s="27"/>
      <c r="D445" s="68"/>
    </row>
    <row r="446" spans="1:4" x14ac:dyDescent="0.2">
      <c r="A446" s="27"/>
      <c r="B446" s="27"/>
      <c r="C446" s="27"/>
      <c r="D446" s="68"/>
    </row>
    <row r="447" spans="1:4" x14ac:dyDescent="0.2">
      <c r="A447" s="27"/>
      <c r="B447" s="27"/>
      <c r="C447" s="27"/>
      <c r="D447" s="68"/>
    </row>
    <row r="448" spans="1:4" x14ac:dyDescent="0.2">
      <c r="A448" s="27"/>
      <c r="B448" s="27"/>
      <c r="C448" s="27"/>
      <c r="D448" s="68"/>
    </row>
    <row r="449" spans="1:4" x14ac:dyDescent="0.2">
      <c r="A449" s="27"/>
      <c r="B449" s="27"/>
      <c r="C449" s="27"/>
      <c r="D449" s="68"/>
    </row>
    <row r="450" spans="1:4" x14ac:dyDescent="0.2">
      <c r="A450" s="27"/>
      <c r="B450" s="27"/>
      <c r="C450" s="27"/>
      <c r="D450" s="68"/>
    </row>
    <row r="451" spans="1:4" x14ac:dyDescent="0.2">
      <c r="A451" s="27"/>
      <c r="B451" s="27"/>
      <c r="C451" s="27"/>
      <c r="D451" s="68"/>
    </row>
    <row r="452" spans="1:4" x14ac:dyDescent="0.2">
      <c r="A452" s="27"/>
      <c r="B452" s="27"/>
      <c r="C452" s="27"/>
      <c r="D452" s="68"/>
    </row>
    <row r="453" spans="1:4" x14ac:dyDescent="0.2">
      <c r="A453" s="27"/>
      <c r="B453" s="27"/>
      <c r="C453" s="27"/>
      <c r="D453" s="68"/>
    </row>
    <row r="454" spans="1:4" x14ac:dyDescent="0.2">
      <c r="A454" s="27"/>
      <c r="B454" s="27"/>
      <c r="C454" s="27"/>
      <c r="D454" s="68"/>
    </row>
    <row r="455" spans="1:4" x14ac:dyDescent="0.2">
      <c r="A455" s="27"/>
      <c r="B455" s="27"/>
      <c r="C455" s="27"/>
      <c r="D455" s="68"/>
    </row>
    <row r="456" spans="1:4" x14ac:dyDescent="0.2">
      <c r="A456" s="27"/>
      <c r="B456" s="27"/>
      <c r="C456" s="27"/>
      <c r="D456" s="68"/>
    </row>
    <row r="457" spans="1:4" x14ac:dyDescent="0.2">
      <c r="A457" s="27"/>
      <c r="B457" s="27"/>
      <c r="C457" s="27"/>
      <c r="D457" s="68"/>
    </row>
    <row r="458" spans="1:4" x14ac:dyDescent="0.2">
      <c r="A458" s="27"/>
      <c r="B458" s="27"/>
      <c r="C458" s="27"/>
      <c r="D458" s="68"/>
    </row>
    <row r="459" spans="1:4" x14ac:dyDescent="0.2">
      <c r="A459" s="27"/>
      <c r="B459" s="27"/>
      <c r="C459" s="27"/>
      <c r="D459" s="68"/>
    </row>
    <row r="460" spans="1:4" x14ac:dyDescent="0.2">
      <c r="A460" s="27"/>
      <c r="B460" s="27"/>
      <c r="C460" s="27"/>
      <c r="D460" s="68"/>
    </row>
    <row r="461" spans="1:4" x14ac:dyDescent="0.2">
      <c r="A461" s="27"/>
      <c r="B461" s="27"/>
      <c r="C461" s="27"/>
      <c r="D461" s="68"/>
    </row>
    <row r="462" spans="1:4" x14ac:dyDescent="0.2">
      <c r="A462" s="27"/>
      <c r="B462" s="27"/>
      <c r="C462" s="27"/>
      <c r="D462" s="68"/>
    </row>
    <row r="463" spans="1:4" x14ac:dyDescent="0.2">
      <c r="A463" s="27"/>
      <c r="B463" s="27"/>
      <c r="C463" s="27"/>
      <c r="D463" s="68"/>
    </row>
    <row r="464" spans="1:4" x14ac:dyDescent="0.2">
      <c r="A464" s="27"/>
      <c r="B464" s="27"/>
      <c r="C464" s="27"/>
      <c r="D464" s="68"/>
    </row>
    <row r="465" spans="1:4" x14ac:dyDescent="0.2">
      <c r="A465" s="27"/>
      <c r="B465" s="27"/>
      <c r="C465" s="27"/>
      <c r="D465" s="68"/>
    </row>
    <row r="466" spans="1:4" x14ac:dyDescent="0.2">
      <c r="A466" s="27"/>
      <c r="B466" s="27"/>
      <c r="C466" s="27"/>
      <c r="D466" s="68"/>
    </row>
    <row r="467" spans="1:4" x14ac:dyDescent="0.2">
      <c r="A467" s="27"/>
      <c r="B467" s="27"/>
      <c r="C467" s="27"/>
      <c r="D467" s="68"/>
    </row>
    <row r="468" spans="1:4" x14ac:dyDescent="0.2">
      <c r="A468" s="27"/>
      <c r="B468" s="27"/>
      <c r="C468" s="27"/>
      <c r="D468" s="68"/>
    </row>
    <row r="469" spans="1:4" x14ac:dyDescent="0.2">
      <c r="A469" s="27"/>
      <c r="B469" s="27"/>
      <c r="C469" s="27"/>
      <c r="D469" s="68"/>
    </row>
    <row r="470" spans="1:4" x14ac:dyDescent="0.2">
      <c r="A470" s="27"/>
      <c r="B470" s="27"/>
      <c r="C470" s="27"/>
      <c r="D470" s="68"/>
    </row>
    <row r="471" spans="1:4" x14ac:dyDescent="0.2">
      <c r="A471" s="27"/>
      <c r="B471" s="27"/>
      <c r="C471" s="27"/>
      <c r="D471" s="68"/>
    </row>
    <row r="472" spans="1:4" x14ac:dyDescent="0.2">
      <c r="A472" s="27"/>
      <c r="B472" s="27"/>
      <c r="C472" s="27"/>
      <c r="D472" s="68"/>
    </row>
    <row r="473" spans="1:4" x14ac:dyDescent="0.2">
      <c r="A473" s="27"/>
      <c r="B473" s="27"/>
      <c r="C473" s="27"/>
      <c r="D473" s="68"/>
    </row>
    <row r="474" spans="1:4" x14ac:dyDescent="0.2">
      <c r="A474" s="27"/>
      <c r="B474" s="27"/>
      <c r="C474" s="27"/>
      <c r="D474" s="68"/>
    </row>
    <row r="475" spans="1:4" x14ac:dyDescent="0.2">
      <c r="A475" s="27"/>
      <c r="B475" s="27"/>
      <c r="C475" s="27"/>
      <c r="D475" s="68"/>
    </row>
    <row r="476" spans="1:4" x14ac:dyDescent="0.2">
      <c r="A476" s="27"/>
      <c r="B476" s="27"/>
      <c r="C476" s="27"/>
      <c r="D476" s="68"/>
    </row>
    <row r="477" spans="1:4" x14ac:dyDescent="0.2">
      <c r="A477" s="27"/>
      <c r="B477" s="27"/>
      <c r="C477" s="27"/>
      <c r="D477" s="68"/>
    </row>
    <row r="478" spans="1:4" x14ac:dyDescent="0.2">
      <c r="A478" s="27"/>
      <c r="B478" s="27"/>
      <c r="C478" s="27"/>
      <c r="D478" s="68"/>
    </row>
    <row r="479" spans="1:4" x14ac:dyDescent="0.2">
      <c r="A479" s="27"/>
      <c r="B479" s="27"/>
      <c r="C479" s="27"/>
      <c r="D479" s="68"/>
    </row>
    <row r="480" spans="1:4" x14ac:dyDescent="0.2">
      <c r="A480" s="27"/>
      <c r="B480" s="27"/>
      <c r="C480" s="27"/>
      <c r="D480" s="68"/>
    </row>
    <row r="481" spans="1:4" x14ac:dyDescent="0.2">
      <c r="A481" s="27"/>
      <c r="B481" s="27"/>
      <c r="C481" s="27"/>
      <c r="D481" s="68"/>
    </row>
    <row r="482" spans="1:4" x14ac:dyDescent="0.2">
      <c r="A482" s="27"/>
      <c r="B482" s="27"/>
      <c r="C482" s="27"/>
      <c r="D482" s="68"/>
    </row>
    <row r="483" spans="1:4" x14ac:dyDescent="0.2">
      <c r="A483" s="27"/>
      <c r="B483" s="27"/>
      <c r="C483" s="27"/>
      <c r="D483" s="68"/>
    </row>
    <row r="484" spans="1:4" x14ac:dyDescent="0.2">
      <c r="A484" s="27"/>
      <c r="B484" s="27"/>
      <c r="C484" s="27"/>
      <c r="D484" s="68"/>
    </row>
    <row r="485" spans="1:4" x14ac:dyDescent="0.2">
      <c r="A485" s="27"/>
      <c r="B485" s="27"/>
      <c r="C485" s="27"/>
      <c r="D485" s="68"/>
    </row>
    <row r="486" spans="1:4" x14ac:dyDescent="0.2">
      <c r="A486" s="27"/>
      <c r="B486" s="27"/>
      <c r="C486" s="27"/>
      <c r="D486" s="68"/>
    </row>
    <row r="487" spans="1:4" x14ac:dyDescent="0.2">
      <c r="A487" s="27"/>
      <c r="B487" s="27"/>
      <c r="C487" s="27"/>
      <c r="D487" s="68"/>
    </row>
    <row r="488" spans="1:4" x14ac:dyDescent="0.2">
      <c r="A488" s="27"/>
      <c r="B488" s="27"/>
      <c r="C488" s="27"/>
      <c r="D488" s="68"/>
    </row>
    <row r="489" spans="1:4" x14ac:dyDescent="0.2">
      <c r="A489" s="27"/>
      <c r="B489" s="27"/>
      <c r="C489" s="27"/>
      <c r="D489" s="68"/>
    </row>
    <row r="490" spans="1:4" x14ac:dyDescent="0.2">
      <c r="A490" s="27"/>
      <c r="B490" s="27"/>
      <c r="C490" s="27"/>
      <c r="D490" s="68"/>
    </row>
    <row r="491" spans="1:4" x14ac:dyDescent="0.2">
      <c r="A491" s="27"/>
      <c r="B491" s="27"/>
      <c r="C491" s="27"/>
      <c r="D491" s="68"/>
    </row>
    <row r="492" spans="1:4" x14ac:dyDescent="0.2">
      <c r="A492" s="27"/>
      <c r="B492" s="27"/>
      <c r="C492" s="27"/>
      <c r="D492" s="68"/>
    </row>
    <row r="493" spans="1:4" x14ac:dyDescent="0.2">
      <c r="A493" s="27"/>
      <c r="B493" s="27"/>
      <c r="C493" s="27"/>
      <c r="D493" s="68"/>
    </row>
    <row r="494" spans="1:4" x14ac:dyDescent="0.2">
      <c r="A494" s="27"/>
      <c r="B494" s="27"/>
      <c r="C494" s="27"/>
      <c r="D494" s="68"/>
    </row>
    <row r="495" spans="1:4" x14ac:dyDescent="0.2">
      <c r="A495" s="27"/>
      <c r="B495" s="27"/>
      <c r="C495" s="27"/>
      <c r="D495" s="68"/>
    </row>
    <row r="496" spans="1:4" x14ac:dyDescent="0.2">
      <c r="A496" s="27"/>
      <c r="B496" s="27"/>
      <c r="C496" s="27"/>
      <c r="D496" s="68"/>
    </row>
    <row r="497" spans="1:4" x14ac:dyDescent="0.2">
      <c r="A497" s="27"/>
      <c r="B497" s="27"/>
      <c r="C497" s="27"/>
      <c r="D497" s="68"/>
    </row>
    <row r="498" spans="1:4" x14ac:dyDescent="0.2">
      <c r="A498" s="27"/>
      <c r="B498" s="27"/>
      <c r="C498" s="27"/>
      <c r="D498" s="68"/>
    </row>
    <row r="499" spans="1:4" x14ac:dyDescent="0.2">
      <c r="A499" s="27"/>
      <c r="B499" s="27"/>
      <c r="C499" s="27"/>
      <c r="D499" s="68"/>
    </row>
    <row r="500" spans="1:4" x14ac:dyDescent="0.2">
      <c r="A500" s="27"/>
      <c r="B500" s="27"/>
      <c r="C500" s="27"/>
      <c r="D500" s="68"/>
    </row>
    <row r="501" spans="1:4" x14ac:dyDescent="0.2">
      <c r="A501" s="27"/>
      <c r="B501" s="27"/>
      <c r="C501" s="27"/>
      <c r="D501" s="68"/>
    </row>
    <row r="502" spans="1:4" x14ac:dyDescent="0.2">
      <c r="A502" s="27"/>
      <c r="B502" s="27"/>
      <c r="C502" s="27"/>
      <c r="D502" s="68"/>
    </row>
    <row r="503" spans="1:4" x14ac:dyDescent="0.2">
      <c r="A503" s="27"/>
      <c r="B503" s="27"/>
      <c r="C503" s="27"/>
      <c r="D503" s="68"/>
    </row>
    <row r="504" spans="1:4" x14ac:dyDescent="0.2">
      <c r="A504" s="27"/>
      <c r="B504" s="27"/>
      <c r="C504" s="27"/>
      <c r="D504" s="68"/>
    </row>
    <row r="505" spans="1:4" x14ac:dyDescent="0.2">
      <c r="A505" s="27"/>
      <c r="B505" s="27"/>
      <c r="C505" s="27"/>
      <c r="D505" s="68"/>
    </row>
    <row r="506" spans="1:4" x14ac:dyDescent="0.2">
      <c r="A506" s="27"/>
      <c r="B506" s="27"/>
      <c r="C506" s="27"/>
      <c r="D506" s="68"/>
    </row>
    <row r="507" spans="1:4" x14ac:dyDescent="0.2">
      <c r="A507" s="27"/>
      <c r="B507" s="27"/>
      <c r="C507" s="27"/>
      <c r="D507" s="68"/>
    </row>
    <row r="508" spans="1:4" x14ac:dyDescent="0.2">
      <c r="A508" s="27"/>
      <c r="B508" s="27"/>
      <c r="C508" s="27"/>
      <c r="D508" s="68"/>
    </row>
    <row r="509" spans="1:4" x14ac:dyDescent="0.2">
      <c r="A509" s="27"/>
      <c r="B509" s="27"/>
      <c r="C509" s="27"/>
      <c r="D509" s="68"/>
    </row>
    <row r="510" spans="1:4" x14ac:dyDescent="0.2">
      <c r="A510" s="27"/>
      <c r="B510" s="27"/>
      <c r="C510" s="27"/>
      <c r="D510" s="68"/>
    </row>
    <row r="511" spans="1:4" x14ac:dyDescent="0.2">
      <c r="A511" s="27"/>
      <c r="B511" s="27"/>
      <c r="C511" s="27"/>
      <c r="D511" s="68"/>
    </row>
    <row r="512" spans="1:4" x14ac:dyDescent="0.2">
      <c r="A512" s="27"/>
      <c r="B512" s="27"/>
      <c r="C512" s="27"/>
      <c r="D512" s="68"/>
    </row>
    <row r="513" spans="1:4" x14ac:dyDescent="0.2">
      <c r="A513" s="27"/>
      <c r="B513" s="27"/>
      <c r="C513" s="27"/>
      <c r="D513" s="68"/>
    </row>
    <row r="514" spans="1:4" x14ac:dyDescent="0.2">
      <c r="A514" s="27"/>
      <c r="B514" s="27"/>
      <c r="C514" s="27"/>
      <c r="D514" s="68"/>
    </row>
    <row r="515" spans="1:4" x14ac:dyDescent="0.2">
      <c r="A515" s="27"/>
      <c r="B515" s="27"/>
      <c r="C515" s="27"/>
      <c r="D515" s="68"/>
    </row>
    <row r="516" spans="1:4" x14ac:dyDescent="0.2">
      <c r="A516" s="27"/>
      <c r="B516" s="27"/>
      <c r="C516" s="27"/>
      <c r="D516" s="68"/>
    </row>
    <row r="517" spans="1:4" x14ac:dyDescent="0.2">
      <c r="A517" s="27"/>
      <c r="B517" s="27"/>
      <c r="C517" s="27"/>
      <c r="D517" s="68"/>
    </row>
    <row r="518" spans="1:4" x14ac:dyDescent="0.2">
      <c r="A518" s="27"/>
      <c r="B518" s="27"/>
      <c r="C518" s="27"/>
      <c r="D518" s="68"/>
    </row>
    <row r="519" spans="1:4" x14ac:dyDescent="0.2">
      <c r="A519" s="27"/>
      <c r="B519" s="27"/>
      <c r="C519" s="27"/>
      <c r="D519" s="68"/>
    </row>
    <row r="520" spans="1:4" x14ac:dyDescent="0.2">
      <c r="A520" s="27"/>
      <c r="B520" s="27"/>
      <c r="C520" s="27"/>
      <c r="D520" s="68"/>
    </row>
    <row r="521" spans="1:4" x14ac:dyDescent="0.2">
      <c r="A521" s="27"/>
      <c r="B521" s="27"/>
      <c r="C521" s="27"/>
      <c r="D521" s="68"/>
    </row>
    <row r="522" spans="1:4" x14ac:dyDescent="0.2">
      <c r="A522" s="27"/>
      <c r="B522" s="27"/>
      <c r="C522" s="27"/>
      <c r="D522" s="68"/>
    </row>
    <row r="523" spans="1:4" x14ac:dyDescent="0.2">
      <c r="A523" s="27"/>
      <c r="B523" s="27"/>
      <c r="C523" s="27"/>
      <c r="D523" s="68"/>
    </row>
    <row r="524" spans="1:4" x14ac:dyDescent="0.2">
      <c r="A524" s="27"/>
      <c r="B524" s="27"/>
      <c r="C524" s="27"/>
      <c r="D524" s="68"/>
    </row>
    <row r="525" spans="1:4" x14ac:dyDescent="0.2">
      <c r="A525" s="27"/>
      <c r="B525" s="27"/>
      <c r="C525" s="27"/>
      <c r="D525" s="68"/>
    </row>
    <row r="526" spans="1:4" x14ac:dyDescent="0.2">
      <c r="A526" s="27"/>
      <c r="B526" s="27"/>
      <c r="C526" s="27"/>
      <c r="D526" s="68"/>
    </row>
    <row r="527" spans="1:4" x14ac:dyDescent="0.2">
      <c r="A527" s="27"/>
      <c r="B527" s="27"/>
      <c r="C527" s="27"/>
      <c r="D527" s="68"/>
    </row>
    <row r="528" spans="1:4" x14ac:dyDescent="0.2">
      <c r="A528" s="27"/>
      <c r="B528" s="27"/>
      <c r="C528" s="27"/>
      <c r="D528" s="68"/>
    </row>
    <row r="529" spans="1:4" x14ac:dyDescent="0.2">
      <c r="A529" s="27"/>
      <c r="B529" s="27"/>
      <c r="C529" s="27"/>
      <c r="D529" s="68"/>
    </row>
    <row r="530" spans="1:4" x14ac:dyDescent="0.2">
      <c r="A530" s="27"/>
      <c r="B530" s="27"/>
      <c r="C530" s="27"/>
      <c r="D530" s="68"/>
    </row>
    <row r="531" spans="1:4" x14ac:dyDescent="0.2">
      <c r="A531" s="27"/>
      <c r="B531" s="27"/>
      <c r="C531" s="27"/>
      <c r="D531" s="68"/>
    </row>
    <row r="532" spans="1:4" x14ac:dyDescent="0.2">
      <c r="A532" s="27"/>
      <c r="B532" s="27"/>
      <c r="C532" s="27"/>
      <c r="D532" s="68"/>
    </row>
    <row r="533" spans="1:4" x14ac:dyDescent="0.2">
      <c r="A533" s="27"/>
      <c r="B533" s="27"/>
      <c r="C533" s="27"/>
      <c r="D533" s="68"/>
    </row>
    <row r="534" spans="1:4" x14ac:dyDescent="0.2">
      <c r="A534" s="27"/>
      <c r="B534" s="27"/>
      <c r="C534" s="27"/>
      <c r="D534" s="68"/>
    </row>
    <row r="535" spans="1:4" x14ac:dyDescent="0.2">
      <c r="A535" s="27"/>
      <c r="B535" s="27"/>
      <c r="C535" s="27"/>
      <c r="D535" s="68"/>
    </row>
    <row r="536" spans="1:4" x14ac:dyDescent="0.2">
      <c r="A536" s="27"/>
      <c r="B536" s="27"/>
      <c r="C536" s="27"/>
      <c r="D536" s="68"/>
    </row>
    <row r="537" spans="1:4" x14ac:dyDescent="0.2">
      <c r="A537" s="27"/>
      <c r="B537" s="27"/>
      <c r="C537" s="27"/>
      <c r="D537" s="68"/>
    </row>
    <row r="538" spans="1:4" x14ac:dyDescent="0.2">
      <c r="A538" s="27"/>
      <c r="B538" s="27"/>
      <c r="C538" s="27"/>
      <c r="D538" s="68"/>
    </row>
    <row r="539" spans="1:4" x14ac:dyDescent="0.2">
      <c r="A539" s="27"/>
      <c r="B539" s="27"/>
      <c r="C539" s="27"/>
      <c r="D539" s="68"/>
    </row>
    <row r="540" spans="1:4" x14ac:dyDescent="0.2">
      <c r="A540" s="27"/>
      <c r="B540" s="27"/>
      <c r="C540" s="27"/>
      <c r="D540" s="68"/>
    </row>
    <row r="541" spans="1:4" x14ac:dyDescent="0.2">
      <c r="A541" s="27"/>
      <c r="B541" s="27"/>
      <c r="C541" s="27"/>
      <c r="D541" s="68"/>
    </row>
    <row r="542" spans="1:4" x14ac:dyDescent="0.2">
      <c r="A542" s="27"/>
      <c r="B542" s="27"/>
      <c r="C542" s="27"/>
      <c r="D542" s="68"/>
    </row>
    <row r="543" spans="1:4" x14ac:dyDescent="0.2">
      <c r="A543" s="27"/>
      <c r="B543" s="27"/>
      <c r="C543" s="27"/>
      <c r="D543" s="68"/>
    </row>
    <row r="544" spans="1:4" x14ac:dyDescent="0.2">
      <c r="A544" s="27"/>
      <c r="B544" s="27"/>
      <c r="C544" s="27"/>
      <c r="D544" s="68"/>
    </row>
  </sheetData>
  <autoFilter ref="A9:H392" xr:uid="{00000000-0009-0000-0000-000004000000}"/>
  <mergeCells count="6">
    <mergeCell ref="E7:H7"/>
    <mergeCell ref="E1:H1"/>
    <mergeCell ref="E2:H2"/>
    <mergeCell ref="E3:H3"/>
    <mergeCell ref="E5:H5"/>
    <mergeCell ref="E6:H6"/>
  </mergeCells>
  <conditionalFormatting sqref="H10:H392">
    <cfRule type="cellIs" priority="5" operator="equal">
      <formula>"Yes"</formula>
    </cfRule>
  </conditionalFormatting>
  <conditionalFormatting sqref="A378:A385">
    <cfRule type="duplicateValues" dxfId="8" priority="3"/>
  </conditionalFormatting>
  <conditionalFormatting sqref="A378:A385">
    <cfRule type="duplicateValues" dxfId="7" priority="4"/>
  </conditionalFormatting>
  <conditionalFormatting sqref="A10:A385">
    <cfRule type="duplicateValues" dxfId="6" priority="2"/>
  </conditionalFormatting>
  <conditionalFormatting sqref="A1:A1048576">
    <cfRule type="duplicateValues" dxfId="5" priority="1"/>
  </conditionalFormatting>
  <pageMargins left="0.7" right="0.7" top="0.75" bottom="0.75" header="0.3" footer="0.51180555555555496"/>
  <pageSetup firstPageNumber="0" fitToHeight="0" orientation="landscape" horizontalDpi="300" verticalDpi="300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3BDD-069C-4531-AFB9-F252A4359FAE}">
  <sheetPr>
    <tabColor rgb="FFC00000"/>
    <pageSetUpPr fitToPage="1"/>
  </sheetPr>
  <dimension ref="A1:AMJ600"/>
  <sheetViews>
    <sheetView zoomScale="70" zoomScaleNormal="70" workbookViewId="0">
      <pane ySplit="9" topLeftCell="A10" activePane="bottomLeft" state="frozen"/>
      <selection activeCell="O548" sqref="O548"/>
      <selection pane="bottomLeft" activeCell="A10" sqref="A10:H554"/>
    </sheetView>
  </sheetViews>
  <sheetFormatPr defaultColWidth="0" defaultRowHeight="12.75" x14ac:dyDescent="0.2"/>
  <cols>
    <col min="1" max="1" width="10.8984375" style="20" customWidth="1"/>
    <col min="2" max="2" width="124.09765625" style="20" customWidth="1"/>
    <col min="3" max="3" width="54.3984375" style="21" customWidth="1"/>
    <col min="4" max="4" width="29.3984375" style="64" bestFit="1" customWidth="1"/>
    <col min="5" max="6" width="54" style="20" bestFit="1" customWidth="1"/>
    <col min="7" max="7" width="26.69921875" style="20" bestFit="1" customWidth="1"/>
    <col min="8" max="8" width="5.69921875" style="20" bestFit="1" customWidth="1"/>
    <col min="9" max="9" width="6.19921875" style="20" customWidth="1"/>
    <col min="10" max="10" width="9.19921875" style="20" bestFit="1" customWidth="1"/>
    <col min="11" max="11" width="6.19921875" style="20" customWidth="1"/>
    <col min="12" max="1024" width="0" style="20" hidden="1" customWidth="1"/>
    <col min="1025" max="16384" width="6.19921875" style="2" hidden="1"/>
  </cols>
  <sheetData>
    <row r="1" spans="1:10" x14ac:dyDescent="0.2">
      <c r="E1" s="69"/>
      <c r="F1" s="69" t="s">
        <v>1533</v>
      </c>
      <c r="G1" s="64">
        <f>AVERAGE(G10:G554)</f>
        <v>5508.2567132710537</v>
      </c>
    </row>
    <row r="2" spans="1:10" x14ac:dyDescent="0.2">
      <c r="E2" s="69"/>
      <c r="F2" s="69" t="s">
        <v>1534</v>
      </c>
      <c r="G2" s="64">
        <f>_xlfn.STDEV.P(G10:G554)</f>
        <v>12852.832184895429</v>
      </c>
    </row>
    <row r="3" spans="1:10" x14ac:dyDescent="0.2">
      <c r="E3" s="69"/>
      <c r="F3" s="69" t="s">
        <v>1535</v>
      </c>
      <c r="G3" s="64">
        <f>G1+G2</f>
        <v>18361.088898166483</v>
      </c>
    </row>
    <row r="4" spans="1:10" x14ac:dyDescent="0.2">
      <c r="J4" s="70" t="s">
        <v>1542</v>
      </c>
    </row>
    <row r="5" spans="1:10" x14ac:dyDescent="0.2">
      <c r="F5" s="69" t="s">
        <v>1543</v>
      </c>
      <c r="G5" s="68">
        <f>AVERAGEIF(D10:D702,"&lt;=290,000",G10:G702)</f>
        <v>1965.3543725763197</v>
      </c>
      <c r="J5" s="70" t="s">
        <v>1544</v>
      </c>
    </row>
    <row r="6" spans="1:10" x14ac:dyDescent="0.2">
      <c r="A6" s="2"/>
      <c r="B6" s="2"/>
      <c r="F6" s="69" t="s">
        <v>1545</v>
      </c>
      <c r="G6" s="68">
        <f>DSTDEV(A9:G554,7,J5:J6)</f>
        <v>4225.9974603674564</v>
      </c>
      <c r="J6" s="70" t="s">
        <v>1546</v>
      </c>
    </row>
    <row r="7" spans="1:10" x14ac:dyDescent="0.2">
      <c r="F7" s="69" t="s">
        <v>1547</v>
      </c>
      <c r="G7" s="68">
        <f>($G$5+$G$6)*0.7</f>
        <v>4333.9462830606426</v>
      </c>
    </row>
    <row r="8" spans="1:10" x14ac:dyDescent="0.2">
      <c r="B8" s="26" t="str">
        <f>"Hospitals: "&amp;COUNTA(A:A)-1</f>
        <v>Hospitals: 545</v>
      </c>
      <c r="E8" s="2"/>
    </row>
    <row r="9" spans="1:10" ht="38.25" x14ac:dyDescent="0.2">
      <c r="A9" s="77" t="s">
        <v>0</v>
      </c>
      <c r="B9" s="26" t="s">
        <v>1</v>
      </c>
      <c r="C9" s="26" t="s">
        <v>14</v>
      </c>
      <c r="D9" s="26" t="s">
        <v>1544</v>
      </c>
      <c r="E9" s="26" t="s">
        <v>1182</v>
      </c>
      <c r="F9" s="26" t="s">
        <v>1539</v>
      </c>
      <c r="G9" s="26" t="s">
        <v>1540</v>
      </c>
      <c r="H9" s="26" t="s">
        <v>1187</v>
      </c>
    </row>
    <row r="10" spans="1:10" ht="15" x14ac:dyDescent="0.2">
      <c r="A10" s="1" t="s">
        <v>25</v>
      </c>
      <c r="B10" s="29" t="s">
        <v>26</v>
      </c>
      <c r="C10" s="32" t="s">
        <v>31</v>
      </c>
      <c r="D10" s="31">
        <v>8517</v>
      </c>
      <c r="E10" s="31">
        <v>188</v>
      </c>
      <c r="F10" s="31">
        <v>128</v>
      </c>
      <c r="G10" s="31">
        <v>60</v>
      </c>
      <c r="H10" s="29" t="s">
        <v>34</v>
      </c>
    </row>
    <row r="11" spans="1:10" ht="15" x14ac:dyDescent="0.2">
      <c r="A11" s="1" t="s">
        <v>36</v>
      </c>
      <c r="B11" s="29" t="s">
        <v>37</v>
      </c>
      <c r="C11" s="32" t="s">
        <v>39</v>
      </c>
      <c r="D11" s="31">
        <v>31861</v>
      </c>
      <c r="E11" s="31">
        <v>1219</v>
      </c>
      <c r="F11" s="31">
        <v>416</v>
      </c>
      <c r="G11" s="31">
        <v>803</v>
      </c>
      <c r="H11" s="29" t="s">
        <v>34</v>
      </c>
    </row>
    <row r="12" spans="1:10" ht="15" x14ac:dyDescent="0.2">
      <c r="A12" s="1" t="s">
        <v>40</v>
      </c>
      <c r="B12" s="29" t="s">
        <v>41</v>
      </c>
      <c r="C12" s="32" t="s">
        <v>42</v>
      </c>
      <c r="D12" s="31">
        <v>4092459</v>
      </c>
      <c r="E12" s="31">
        <v>22656</v>
      </c>
      <c r="F12" s="31">
        <v>3636</v>
      </c>
      <c r="G12" s="31">
        <v>19020</v>
      </c>
      <c r="H12" s="29" t="s">
        <v>34</v>
      </c>
    </row>
    <row r="13" spans="1:10" ht="15" x14ac:dyDescent="0.2">
      <c r="A13" s="1" t="s">
        <v>43</v>
      </c>
      <c r="B13" s="29" t="s">
        <v>44</v>
      </c>
      <c r="C13" s="32" t="s">
        <v>42</v>
      </c>
      <c r="D13" s="31">
        <v>4092459</v>
      </c>
      <c r="E13" s="31">
        <v>103163</v>
      </c>
      <c r="F13" s="31">
        <v>19225</v>
      </c>
      <c r="G13" s="31">
        <v>83938</v>
      </c>
      <c r="H13" s="29" t="s">
        <v>34</v>
      </c>
    </row>
    <row r="14" spans="1:10" ht="15" x14ac:dyDescent="0.2">
      <c r="A14" s="1" t="s">
        <v>45</v>
      </c>
      <c r="B14" s="29" t="s">
        <v>46</v>
      </c>
      <c r="C14" s="32" t="s">
        <v>47</v>
      </c>
      <c r="D14" s="31">
        <v>455746</v>
      </c>
      <c r="E14" s="31">
        <v>13607</v>
      </c>
      <c r="F14" s="31">
        <v>2675</v>
      </c>
      <c r="G14" s="31">
        <v>10932</v>
      </c>
      <c r="H14" s="29" t="s">
        <v>34</v>
      </c>
    </row>
    <row r="15" spans="1:10" ht="15" x14ac:dyDescent="0.2">
      <c r="A15" s="1" t="s">
        <v>48</v>
      </c>
      <c r="B15" s="29" t="s">
        <v>49</v>
      </c>
      <c r="C15" s="32" t="s">
        <v>51</v>
      </c>
      <c r="D15" s="31">
        <v>1714773</v>
      </c>
      <c r="E15" s="31">
        <v>24450</v>
      </c>
      <c r="F15" s="31">
        <v>41</v>
      </c>
      <c r="G15" s="31">
        <v>24409</v>
      </c>
      <c r="H15" s="29" t="s">
        <v>34</v>
      </c>
    </row>
    <row r="16" spans="1:10" ht="15" x14ac:dyDescent="0.2">
      <c r="A16" s="1" t="s">
        <v>53</v>
      </c>
      <c r="B16" s="29" t="s">
        <v>49</v>
      </c>
      <c r="C16" s="32" t="s">
        <v>51</v>
      </c>
      <c r="D16" s="31">
        <v>1714773</v>
      </c>
      <c r="E16" s="31">
        <v>17161</v>
      </c>
      <c r="F16" s="31">
        <v>5519</v>
      </c>
      <c r="G16" s="31">
        <v>11642</v>
      </c>
      <c r="H16" s="29" t="s">
        <v>34</v>
      </c>
    </row>
    <row r="17" spans="1:8" ht="15" x14ac:dyDescent="0.2">
      <c r="A17" s="1" t="s">
        <v>56</v>
      </c>
      <c r="B17" s="29" t="s">
        <v>57</v>
      </c>
      <c r="C17" s="32" t="s">
        <v>59</v>
      </c>
      <c r="D17" s="31">
        <v>2368139</v>
      </c>
      <c r="E17" s="31">
        <v>26163</v>
      </c>
      <c r="F17" s="31">
        <v>5641</v>
      </c>
      <c r="G17" s="31">
        <v>20522</v>
      </c>
      <c r="H17" s="29" t="s">
        <v>34</v>
      </c>
    </row>
    <row r="18" spans="1:8" ht="15" x14ac:dyDescent="0.2">
      <c r="A18" s="1" t="s">
        <v>60</v>
      </c>
      <c r="B18" s="29" t="s">
        <v>61</v>
      </c>
      <c r="C18" s="32" t="s">
        <v>42</v>
      </c>
      <c r="D18" s="31">
        <v>4092459</v>
      </c>
      <c r="E18" s="31">
        <v>21425</v>
      </c>
      <c r="F18" s="31">
        <v>3740</v>
      </c>
      <c r="G18" s="31">
        <v>17685</v>
      </c>
      <c r="H18" s="29" t="s">
        <v>34</v>
      </c>
    </row>
    <row r="19" spans="1:8" ht="15" x14ac:dyDescent="0.2">
      <c r="A19" s="1" t="s">
        <v>62</v>
      </c>
      <c r="B19" s="29" t="s">
        <v>63</v>
      </c>
      <c r="C19" s="32" t="s">
        <v>59</v>
      </c>
      <c r="D19" s="31">
        <v>2368139</v>
      </c>
      <c r="E19" s="31">
        <v>44690</v>
      </c>
      <c r="F19" s="31">
        <v>6036</v>
      </c>
      <c r="G19" s="31">
        <v>38654</v>
      </c>
      <c r="H19" s="29" t="s">
        <v>34</v>
      </c>
    </row>
    <row r="20" spans="1:8" ht="15" x14ac:dyDescent="0.2">
      <c r="A20" s="1" t="s">
        <v>65</v>
      </c>
      <c r="B20" s="29" t="s">
        <v>66</v>
      </c>
      <c r="C20" s="32" t="s">
        <v>68</v>
      </c>
      <c r="D20" s="31">
        <v>406220</v>
      </c>
      <c r="E20" s="31">
        <v>16538</v>
      </c>
      <c r="F20" s="31">
        <v>5039</v>
      </c>
      <c r="G20" s="31">
        <v>11499</v>
      </c>
      <c r="H20" s="29" t="s">
        <v>34</v>
      </c>
    </row>
    <row r="21" spans="1:8" ht="15" x14ac:dyDescent="0.2">
      <c r="A21" s="1" t="s">
        <v>69</v>
      </c>
      <c r="B21" s="29" t="s">
        <v>70</v>
      </c>
      <c r="C21" s="32" t="s">
        <v>71</v>
      </c>
      <c r="D21" s="31">
        <v>1809034</v>
      </c>
      <c r="E21" s="31">
        <v>29330</v>
      </c>
      <c r="F21" s="31">
        <v>4742</v>
      </c>
      <c r="G21" s="31">
        <v>24588</v>
      </c>
      <c r="H21" s="29" t="s">
        <v>34</v>
      </c>
    </row>
    <row r="22" spans="1:8" ht="15" x14ac:dyDescent="0.2">
      <c r="A22" s="1" t="s">
        <v>72</v>
      </c>
      <c r="B22" s="29" t="s">
        <v>73</v>
      </c>
      <c r="C22" s="32" t="s">
        <v>74</v>
      </c>
      <c r="D22" s="31">
        <v>422679</v>
      </c>
      <c r="E22" s="31">
        <v>5128</v>
      </c>
      <c r="F22" s="31">
        <v>1236</v>
      </c>
      <c r="G22" s="31">
        <v>3892</v>
      </c>
      <c r="H22" s="29" t="s">
        <v>34</v>
      </c>
    </row>
    <row r="23" spans="1:8" ht="15" x14ac:dyDescent="0.2">
      <c r="A23" s="1" t="s">
        <v>75</v>
      </c>
      <c r="B23" s="29" t="s">
        <v>76</v>
      </c>
      <c r="C23" s="32" t="s">
        <v>78</v>
      </c>
      <c r="D23" s="31">
        <v>78337</v>
      </c>
      <c r="E23" s="31">
        <v>6988</v>
      </c>
      <c r="F23" s="31">
        <v>1575</v>
      </c>
      <c r="G23" s="31">
        <v>5413</v>
      </c>
      <c r="H23" s="29" t="s">
        <v>34</v>
      </c>
    </row>
    <row r="24" spans="1:8" ht="15" x14ac:dyDescent="0.2">
      <c r="A24" s="1" t="s">
        <v>79</v>
      </c>
      <c r="B24" s="29" t="s">
        <v>80</v>
      </c>
      <c r="C24" s="32" t="s">
        <v>82</v>
      </c>
      <c r="D24" s="31">
        <v>662614</v>
      </c>
      <c r="E24" s="31">
        <v>9064</v>
      </c>
      <c r="F24" s="31">
        <v>1782</v>
      </c>
      <c r="G24" s="31">
        <v>7282</v>
      </c>
      <c r="H24" s="29" t="s">
        <v>34</v>
      </c>
    </row>
    <row r="25" spans="1:8" ht="15" x14ac:dyDescent="0.2">
      <c r="A25" s="1" t="s">
        <v>84</v>
      </c>
      <c r="B25" s="29" t="s">
        <v>85</v>
      </c>
      <c r="C25" s="32" t="s">
        <v>87</v>
      </c>
      <c r="D25" s="31">
        <v>340223</v>
      </c>
      <c r="E25" s="31">
        <v>31873</v>
      </c>
      <c r="F25" s="31">
        <v>3638</v>
      </c>
      <c r="G25" s="31">
        <v>28235</v>
      </c>
      <c r="H25" s="29" t="s">
        <v>34</v>
      </c>
    </row>
    <row r="26" spans="1:8" ht="15" x14ac:dyDescent="0.2">
      <c r="A26" s="1" t="s">
        <v>88</v>
      </c>
      <c r="B26" s="29" t="s">
        <v>89</v>
      </c>
      <c r="C26" s="32" t="s">
        <v>90</v>
      </c>
      <c r="D26" s="31">
        <v>92565</v>
      </c>
      <c r="E26" s="31">
        <v>16411</v>
      </c>
      <c r="F26" s="31">
        <v>2707</v>
      </c>
      <c r="G26" s="31">
        <v>13704</v>
      </c>
      <c r="H26" s="29" t="s">
        <v>34</v>
      </c>
    </row>
    <row r="27" spans="1:8" ht="15" x14ac:dyDescent="0.2">
      <c r="A27" s="1" t="s">
        <v>91</v>
      </c>
      <c r="B27" s="29" t="s">
        <v>92</v>
      </c>
      <c r="C27" s="32" t="s">
        <v>42</v>
      </c>
      <c r="D27" s="31">
        <v>4092459</v>
      </c>
      <c r="E27" s="31">
        <v>193</v>
      </c>
      <c r="F27" s="31">
        <v>87</v>
      </c>
      <c r="G27" s="31">
        <v>106</v>
      </c>
      <c r="H27" s="29" t="s">
        <v>34</v>
      </c>
    </row>
    <row r="28" spans="1:8" ht="15" x14ac:dyDescent="0.2">
      <c r="A28" s="1" t="s">
        <v>93</v>
      </c>
      <c r="B28" s="29" t="s">
        <v>94</v>
      </c>
      <c r="C28" s="32" t="s">
        <v>59</v>
      </c>
      <c r="D28" s="31">
        <v>2368139</v>
      </c>
      <c r="E28" s="31">
        <v>6365</v>
      </c>
      <c r="F28" s="31">
        <v>634</v>
      </c>
      <c r="G28" s="31">
        <v>5731</v>
      </c>
      <c r="H28" s="29" t="s">
        <v>34</v>
      </c>
    </row>
    <row r="29" spans="1:8" ht="15" x14ac:dyDescent="0.2">
      <c r="A29" s="1" t="s">
        <v>95</v>
      </c>
      <c r="B29" s="29" t="s">
        <v>96</v>
      </c>
      <c r="C29" s="32" t="s">
        <v>42</v>
      </c>
      <c r="D29" s="31">
        <v>4092459</v>
      </c>
      <c r="E29" s="31">
        <v>76</v>
      </c>
      <c r="F29" s="31">
        <v>53</v>
      </c>
      <c r="G29" s="31">
        <v>23</v>
      </c>
      <c r="H29" s="29" t="s">
        <v>34</v>
      </c>
    </row>
    <row r="30" spans="1:8" ht="15" x14ac:dyDescent="0.2">
      <c r="A30" s="1" t="s">
        <v>97</v>
      </c>
      <c r="B30" s="29" t="s">
        <v>98</v>
      </c>
      <c r="C30" s="32" t="s">
        <v>100</v>
      </c>
      <c r="D30" s="31">
        <v>782341</v>
      </c>
      <c r="E30" s="31">
        <v>1775</v>
      </c>
      <c r="F30" s="31">
        <v>411</v>
      </c>
      <c r="G30" s="31">
        <v>1364</v>
      </c>
      <c r="H30" s="29" t="s">
        <v>34</v>
      </c>
    </row>
    <row r="31" spans="1:8" ht="15" x14ac:dyDescent="0.2">
      <c r="A31" s="1" t="s">
        <v>101</v>
      </c>
      <c r="B31" s="29" t="s">
        <v>102</v>
      </c>
      <c r="C31" s="32" t="s">
        <v>104</v>
      </c>
      <c r="D31" s="31">
        <v>313166</v>
      </c>
      <c r="E31" s="31">
        <v>70</v>
      </c>
      <c r="F31" s="31">
        <v>0</v>
      </c>
      <c r="G31" s="31">
        <v>70</v>
      </c>
      <c r="H31" s="29" t="s">
        <v>34</v>
      </c>
    </row>
    <row r="32" spans="1:8" ht="15" x14ac:dyDescent="0.2">
      <c r="A32" s="1" t="s">
        <v>105</v>
      </c>
      <c r="B32" s="29" t="s">
        <v>106</v>
      </c>
      <c r="C32" s="32" t="s">
        <v>108</v>
      </c>
      <c r="D32" s="31">
        <v>10501</v>
      </c>
      <c r="E32" s="31">
        <v>149</v>
      </c>
      <c r="F32" s="31">
        <v>119</v>
      </c>
      <c r="G32" s="31">
        <v>30</v>
      </c>
      <c r="H32" s="29" t="s">
        <v>34</v>
      </c>
    </row>
    <row r="33" spans="1:8" ht="15" x14ac:dyDescent="0.2">
      <c r="A33" s="1" t="s">
        <v>109</v>
      </c>
      <c r="B33" s="29" t="s">
        <v>110</v>
      </c>
      <c r="C33" s="32" t="s">
        <v>112</v>
      </c>
      <c r="D33" s="31">
        <v>13664</v>
      </c>
      <c r="E33" s="31">
        <v>36</v>
      </c>
      <c r="F33" s="31">
        <v>22</v>
      </c>
      <c r="G33" s="31">
        <v>14</v>
      </c>
      <c r="H33" s="29" t="s">
        <v>34</v>
      </c>
    </row>
    <row r="34" spans="1:8" ht="15" x14ac:dyDescent="0.2">
      <c r="A34" s="1" t="s">
        <v>113</v>
      </c>
      <c r="B34" s="29" t="s">
        <v>114</v>
      </c>
      <c r="C34" s="32" t="s">
        <v>115</v>
      </c>
      <c r="D34" s="31">
        <v>7383</v>
      </c>
      <c r="E34" s="31">
        <v>31</v>
      </c>
      <c r="F34" s="31">
        <v>17</v>
      </c>
      <c r="G34" s="31">
        <v>14</v>
      </c>
      <c r="H34" s="29" t="s">
        <v>34</v>
      </c>
    </row>
    <row r="35" spans="1:8" ht="15" x14ac:dyDescent="0.2">
      <c r="A35" s="1" t="s">
        <v>116</v>
      </c>
      <c r="B35" s="29" t="s">
        <v>117</v>
      </c>
      <c r="C35" s="32" t="s">
        <v>118</v>
      </c>
      <c r="D35" s="31">
        <v>1490</v>
      </c>
      <c r="E35" s="31">
        <v>58</v>
      </c>
      <c r="F35" s="31">
        <v>42</v>
      </c>
      <c r="G35" s="31">
        <v>16</v>
      </c>
      <c r="H35" s="29" t="s">
        <v>34</v>
      </c>
    </row>
    <row r="36" spans="1:8" ht="15" x14ac:dyDescent="0.2">
      <c r="A36" s="1" t="s">
        <v>119</v>
      </c>
      <c r="B36" s="29" t="s">
        <v>120</v>
      </c>
      <c r="C36" s="32" t="s">
        <v>122</v>
      </c>
      <c r="D36" s="31">
        <v>35096</v>
      </c>
      <c r="E36" s="31">
        <v>27</v>
      </c>
      <c r="F36" s="31">
        <v>8</v>
      </c>
      <c r="G36" s="31">
        <v>19</v>
      </c>
      <c r="H36" s="29" t="s">
        <v>34</v>
      </c>
    </row>
    <row r="37" spans="1:8" ht="15" x14ac:dyDescent="0.2">
      <c r="A37" s="1" t="s">
        <v>123</v>
      </c>
      <c r="B37" s="29" t="s">
        <v>124</v>
      </c>
      <c r="C37" s="32" t="s">
        <v>71</v>
      </c>
      <c r="D37" s="31">
        <v>1809034</v>
      </c>
      <c r="E37" s="31">
        <v>48903</v>
      </c>
      <c r="F37" s="31">
        <v>386</v>
      </c>
      <c r="G37" s="31">
        <v>48517</v>
      </c>
      <c r="H37" s="29" t="s">
        <v>34</v>
      </c>
    </row>
    <row r="38" spans="1:8" ht="15" x14ac:dyDescent="0.2">
      <c r="A38" s="1" t="s">
        <v>125</v>
      </c>
      <c r="B38" s="29" t="s">
        <v>126</v>
      </c>
      <c r="C38" s="32" t="s">
        <v>42</v>
      </c>
      <c r="D38" s="31">
        <v>4092459</v>
      </c>
      <c r="E38" s="31">
        <v>4815</v>
      </c>
      <c r="F38" s="31">
        <v>180</v>
      </c>
      <c r="G38" s="31">
        <v>4635</v>
      </c>
      <c r="H38" s="29" t="s">
        <v>34</v>
      </c>
    </row>
    <row r="39" spans="1:8" ht="15" x14ac:dyDescent="0.2">
      <c r="A39" s="1" t="s">
        <v>129</v>
      </c>
      <c r="B39" s="29" t="s">
        <v>130</v>
      </c>
      <c r="C39" s="32" t="s">
        <v>71</v>
      </c>
      <c r="D39" s="31">
        <v>1809034</v>
      </c>
      <c r="E39" s="31">
        <v>13804</v>
      </c>
      <c r="F39" s="31">
        <v>241</v>
      </c>
      <c r="G39" s="31">
        <v>13563</v>
      </c>
      <c r="H39" s="29" t="s">
        <v>34</v>
      </c>
    </row>
    <row r="40" spans="1:8" ht="15" x14ac:dyDescent="0.2">
      <c r="A40" s="1" t="s">
        <v>132</v>
      </c>
      <c r="B40" s="29" t="s">
        <v>133</v>
      </c>
      <c r="C40" s="32" t="s">
        <v>134</v>
      </c>
      <c r="D40" s="31">
        <v>1024266</v>
      </c>
      <c r="E40" s="31">
        <v>2179</v>
      </c>
      <c r="F40" s="31">
        <v>0</v>
      </c>
      <c r="G40" s="31">
        <v>2179</v>
      </c>
      <c r="H40" s="29" t="s">
        <v>34</v>
      </c>
    </row>
    <row r="41" spans="1:8" ht="15" x14ac:dyDescent="0.2">
      <c r="A41" s="1" t="s">
        <v>135</v>
      </c>
      <c r="B41" s="29" t="s">
        <v>136</v>
      </c>
      <c r="C41" s="32" t="s">
        <v>137</v>
      </c>
      <c r="D41" s="31">
        <v>13535</v>
      </c>
      <c r="E41" s="31">
        <v>6533</v>
      </c>
      <c r="F41" s="31">
        <v>0</v>
      </c>
      <c r="G41" s="31">
        <v>6533</v>
      </c>
      <c r="H41" s="29" t="s">
        <v>34</v>
      </c>
    </row>
    <row r="42" spans="1:8" ht="15" x14ac:dyDescent="0.2">
      <c r="A42" s="1" t="s">
        <v>138</v>
      </c>
      <c r="B42" s="29" t="s">
        <v>139</v>
      </c>
      <c r="C42" s="32" t="s">
        <v>137</v>
      </c>
      <c r="D42" s="31">
        <v>13535</v>
      </c>
      <c r="E42" s="31">
        <v>2238</v>
      </c>
      <c r="F42" s="31">
        <v>0</v>
      </c>
      <c r="G42" s="31">
        <v>2238</v>
      </c>
      <c r="H42" s="29" t="s">
        <v>34</v>
      </c>
    </row>
    <row r="43" spans="1:8" ht="15" x14ac:dyDescent="0.2">
      <c r="A43" s="1" t="s">
        <v>140</v>
      </c>
      <c r="B43" s="29" t="s">
        <v>141</v>
      </c>
      <c r="C43" s="32" t="s">
        <v>42</v>
      </c>
      <c r="D43" s="31">
        <v>4092459</v>
      </c>
      <c r="E43" s="31">
        <v>15486</v>
      </c>
      <c r="F43" s="31">
        <v>215</v>
      </c>
      <c r="G43" s="31">
        <v>15271</v>
      </c>
      <c r="H43" s="29" t="s">
        <v>34</v>
      </c>
    </row>
    <row r="44" spans="1:8" ht="15" x14ac:dyDescent="0.2">
      <c r="A44" s="1" t="s">
        <v>142</v>
      </c>
      <c r="B44" s="29" t="s">
        <v>143</v>
      </c>
      <c r="C44" s="32" t="s">
        <v>145</v>
      </c>
      <c r="D44" s="31">
        <v>310235</v>
      </c>
      <c r="E44" s="31">
        <v>8635</v>
      </c>
      <c r="F44" s="31">
        <v>13</v>
      </c>
      <c r="G44" s="31">
        <v>8622</v>
      </c>
      <c r="H44" s="29" t="s">
        <v>34</v>
      </c>
    </row>
    <row r="45" spans="1:8" ht="15" x14ac:dyDescent="0.2">
      <c r="A45" s="1" t="s">
        <v>146</v>
      </c>
      <c r="B45" s="29" t="s">
        <v>147</v>
      </c>
      <c r="C45" s="32" t="s">
        <v>68</v>
      </c>
      <c r="D45" s="31">
        <v>406220</v>
      </c>
      <c r="E45" s="31">
        <v>1298</v>
      </c>
      <c r="F45" s="31">
        <v>128</v>
      </c>
      <c r="G45" s="31">
        <v>1170</v>
      </c>
      <c r="H45" s="29" t="s">
        <v>34</v>
      </c>
    </row>
    <row r="46" spans="1:8" ht="15" x14ac:dyDescent="0.2">
      <c r="A46" s="1" t="s">
        <v>148</v>
      </c>
      <c r="B46" s="29" t="s">
        <v>149</v>
      </c>
      <c r="C46" s="32" t="s">
        <v>51</v>
      </c>
      <c r="D46" s="31">
        <v>1714773</v>
      </c>
      <c r="E46" s="31">
        <v>21857</v>
      </c>
      <c r="F46" s="31">
        <v>204</v>
      </c>
      <c r="G46" s="31">
        <v>21653</v>
      </c>
      <c r="H46" s="29" t="s">
        <v>34</v>
      </c>
    </row>
    <row r="47" spans="1:8" ht="15" x14ac:dyDescent="0.2">
      <c r="A47" s="1" t="s">
        <v>150</v>
      </c>
      <c r="B47" s="29" t="s">
        <v>151</v>
      </c>
      <c r="C47" s="32" t="s">
        <v>152</v>
      </c>
      <c r="D47" s="31">
        <v>28417</v>
      </c>
      <c r="E47" s="31">
        <v>54</v>
      </c>
      <c r="F47" s="31">
        <v>27</v>
      </c>
      <c r="G47" s="31">
        <v>27</v>
      </c>
      <c r="H47" s="29" t="s">
        <v>34</v>
      </c>
    </row>
    <row r="48" spans="1:8" ht="15" x14ac:dyDescent="0.2">
      <c r="A48" s="1" t="s">
        <v>153</v>
      </c>
      <c r="B48" s="29" t="s">
        <v>154</v>
      </c>
      <c r="C48" s="32" t="s">
        <v>155</v>
      </c>
      <c r="D48" s="31">
        <v>1641</v>
      </c>
      <c r="E48" s="31">
        <v>6</v>
      </c>
      <c r="F48" s="31">
        <v>6</v>
      </c>
      <c r="G48" s="31">
        <v>0</v>
      </c>
      <c r="H48" s="29" t="s">
        <v>34</v>
      </c>
    </row>
    <row r="49" spans="1:8" ht="15" x14ac:dyDescent="0.2">
      <c r="A49" s="1" t="s">
        <v>156</v>
      </c>
      <c r="B49" s="29" t="s">
        <v>157</v>
      </c>
      <c r="C49" s="32" t="s">
        <v>158</v>
      </c>
      <c r="D49" s="31">
        <v>4087</v>
      </c>
      <c r="E49" s="31">
        <v>43</v>
      </c>
      <c r="F49" s="31">
        <v>41</v>
      </c>
      <c r="G49" s="31">
        <v>2</v>
      </c>
      <c r="H49" s="29" t="s">
        <v>34</v>
      </c>
    </row>
    <row r="50" spans="1:8" ht="15" x14ac:dyDescent="0.2">
      <c r="A50" s="1" t="s">
        <v>159</v>
      </c>
      <c r="B50" s="29" t="s">
        <v>160</v>
      </c>
      <c r="C50" s="32" t="s">
        <v>162</v>
      </c>
      <c r="D50" s="31">
        <v>291309</v>
      </c>
      <c r="E50" s="31">
        <v>49992</v>
      </c>
      <c r="F50" s="31">
        <v>4822</v>
      </c>
      <c r="G50" s="31">
        <v>45170</v>
      </c>
      <c r="H50" s="29" t="s">
        <v>34</v>
      </c>
    </row>
    <row r="51" spans="1:8" ht="15" x14ac:dyDescent="0.2">
      <c r="A51" s="1" t="s">
        <v>163</v>
      </c>
      <c r="B51" s="29" t="s">
        <v>164</v>
      </c>
      <c r="C51" s="32" t="s">
        <v>71</v>
      </c>
      <c r="D51" s="31">
        <v>1809034</v>
      </c>
      <c r="E51" s="31">
        <v>4025</v>
      </c>
      <c r="F51" s="31">
        <v>2055</v>
      </c>
      <c r="G51" s="31">
        <v>1970</v>
      </c>
      <c r="H51" s="29" t="s">
        <v>34</v>
      </c>
    </row>
    <row r="52" spans="1:8" ht="15" x14ac:dyDescent="0.2">
      <c r="A52" s="1" t="s">
        <v>165</v>
      </c>
      <c r="B52" s="29" t="s">
        <v>166</v>
      </c>
      <c r="C52" s="32" t="s">
        <v>167</v>
      </c>
      <c r="D52" s="31">
        <v>209714</v>
      </c>
      <c r="E52" s="31">
        <v>26057</v>
      </c>
      <c r="F52" s="31">
        <v>5443</v>
      </c>
      <c r="G52" s="31">
        <v>20614</v>
      </c>
      <c r="H52" s="29" t="s">
        <v>34</v>
      </c>
    </row>
    <row r="53" spans="1:8" ht="15" x14ac:dyDescent="0.2">
      <c r="A53" s="1" t="s">
        <v>168</v>
      </c>
      <c r="B53" s="29" t="s">
        <v>169</v>
      </c>
      <c r="C53" s="32" t="s">
        <v>171</v>
      </c>
      <c r="D53" s="31">
        <v>800647</v>
      </c>
      <c r="E53" s="31">
        <v>37736</v>
      </c>
      <c r="F53" s="31">
        <v>8021</v>
      </c>
      <c r="G53" s="31">
        <v>29715</v>
      </c>
      <c r="H53" s="29" t="s">
        <v>34</v>
      </c>
    </row>
    <row r="54" spans="1:8" ht="15" x14ac:dyDescent="0.2">
      <c r="A54" s="1" t="s">
        <v>172</v>
      </c>
      <c r="B54" s="29" t="s">
        <v>173</v>
      </c>
      <c r="C54" s="32" t="s">
        <v>175</v>
      </c>
      <c r="D54" s="31">
        <v>774769</v>
      </c>
      <c r="E54" s="31">
        <v>54243</v>
      </c>
      <c r="F54" s="31">
        <v>18581</v>
      </c>
      <c r="G54" s="31">
        <v>35662</v>
      </c>
      <c r="H54" s="29" t="s">
        <v>34</v>
      </c>
    </row>
    <row r="55" spans="1:8" ht="15" x14ac:dyDescent="0.2">
      <c r="A55" s="1" t="s">
        <v>176</v>
      </c>
      <c r="B55" s="29" t="s">
        <v>177</v>
      </c>
      <c r="C55" s="32" t="s">
        <v>178</v>
      </c>
      <c r="D55" s="31">
        <v>5613</v>
      </c>
      <c r="E55" s="31">
        <v>68</v>
      </c>
      <c r="F55" s="31">
        <v>63</v>
      </c>
      <c r="G55" s="31">
        <v>5</v>
      </c>
      <c r="H55" s="29" t="s">
        <v>34</v>
      </c>
    </row>
    <row r="56" spans="1:8" ht="15" x14ac:dyDescent="0.2">
      <c r="A56" s="1" t="s">
        <v>179</v>
      </c>
      <c r="B56" s="29" t="s">
        <v>180</v>
      </c>
      <c r="C56" s="32" t="s">
        <v>181</v>
      </c>
      <c r="D56" s="31">
        <v>86793</v>
      </c>
      <c r="E56" s="31">
        <v>9320</v>
      </c>
      <c r="F56" s="31">
        <v>2852</v>
      </c>
      <c r="G56" s="31">
        <v>6468</v>
      </c>
      <c r="H56" s="29" t="s">
        <v>34</v>
      </c>
    </row>
    <row r="57" spans="1:8" ht="15" x14ac:dyDescent="0.2">
      <c r="A57" s="1" t="s">
        <v>182</v>
      </c>
      <c r="B57" s="29" t="s">
        <v>183</v>
      </c>
      <c r="C57" s="32" t="s">
        <v>145</v>
      </c>
      <c r="D57" s="31">
        <v>310235</v>
      </c>
      <c r="E57" s="31">
        <v>7764</v>
      </c>
      <c r="F57" s="31">
        <v>1191</v>
      </c>
      <c r="G57" s="31">
        <v>6573</v>
      </c>
      <c r="H57" s="29" t="s">
        <v>34</v>
      </c>
    </row>
    <row r="58" spans="1:8" ht="15" x14ac:dyDescent="0.2">
      <c r="A58" s="1" t="s">
        <v>185</v>
      </c>
      <c r="B58" s="29" t="s">
        <v>186</v>
      </c>
      <c r="C58" s="32" t="s">
        <v>188</v>
      </c>
      <c r="D58" s="31">
        <v>17526</v>
      </c>
      <c r="E58" s="31">
        <v>760</v>
      </c>
      <c r="F58" s="31">
        <v>54</v>
      </c>
      <c r="G58" s="31">
        <v>706</v>
      </c>
      <c r="H58" s="29" t="s">
        <v>34</v>
      </c>
    </row>
    <row r="59" spans="1:8" ht="15" x14ac:dyDescent="0.2">
      <c r="A59" s="1" t="s">
        <v>189</v>
      </c>
      <c r="B59" s="29" t="s">
        <v>187</v>
      </c>
      <c r="C59" s="32" t="s">
        <v>191</v>
      </c>
      <c r="D59" s="31">
        <v>21904</v>
      </c>
      <c r="E59" s="31">
        <v>611</v>
      </c>
      <c r="F59" s="31">
        <v>53</v>
      </c>
      <c r="G59" s="31">
        <v>558</v>
      </c>
      <c r="H59" s="29" t="s">
        <v>34</v>
      </c>
    </row>
    <row r="60" spans="1:8" ht="15" x14ac:dyDescent="0.2">
      <c r="A60" s="1" t="s">
        <v>192</v>
      </c>
      <c r="B60" s="29" t="s">
        <v>193</v>
      </c>
      <c r="C60" s="32" t="s">
        <v>194</v>
      </c>
      <c r="D60" s="31">
        <v>10752</v>
      </c>
      <c r="E60" s="31">
        <v>41</v>
      </c>
      <c r="F60" s="31">
        <v>30</v>
      </c>
      <c r="G60" s="31">
        <v>11</v>
      </c>
      <c r="H60" s="29" t="s">
        <v>34</v>
      </c>
    </row>
    <row r="61" spans="1:8" ht="15" x14ac:dyDescent="0.2">
      <c r="A61" s="1" t="s">
        <v>195</v>
      </c>
      <c r="B61" s="29" t="s">
        <v>196</v>
      </c>
      <c r="C61" s="32" t="s">
        <v>198</v>
      </c>
      <c r="D61" s="31">
        <v>103350</v>
      </c>
      <c r="E61" s="31">
        <v>390</v>
      </c>
      <c r="F61" s="31">
        <v>198</v>
      </c>
      <c r="G61" s="31">
        <v>192</v>
      </c>
      <c r="H61" s="29" t="s">
        <v>34</v>
      </c>
    </row>
    <row r="62" spans="1:8" ht="15" x14ac:dyDescent="0.2">
      <c r="A62" s="1" t="s">
        <v>199</v>
      </c>
      <c r="B62" s="29" t="s">
        <v>200</v>
      </c>
      <c r="C62" s="32" t="s">
        <v>201</v>
      </c>
      <c r="D62" s="31">
        <v>6059</v>
      </c>
      <c r="E62" s="31">
        <v>0</v>
      </c>
      <c r="F62" s="31">
        <v>0</v>
      </c>
      <c r="G62" s="31">
        <v>0</v>
      </c>
      <c r="H62" s="29" t="s">
        <v>34</v>
      </c>
    </row>
    <row r="63" spans="1:8" ht="15" x14ac:dyDescent="0.2">
      <c r="A63" s="1" t="s">
        <v>202</v>
      </c>
      <c r="B63" s="29" t="s">
        <v>203</v>
      </c>
      <c r="C63" s="32" t="s">
        <v>204</v>
      </c>
      <c r="D63" s="31">
        <v>252273</v>
      </c>
      <c r="E63" s="31">
        <v>16244</v>
      </c>
      <c r="F63" s="31">
        <v>2850</v>
      </c>
      <c r="G63" s="31">
        <v>13394</v>
      </c>
      <c r="H63" s="29" t="s">
        <v>34</v>
      </c>
    </row>
    <row r="64" spans="1:8" ht="15" x14ac:dyDescent="0.2">
      <c r="A64" s="1" t="s">
        <v>205</v>
      </c>
      <c r="B64" s="29" t="s">
        <v>206</v>
      </c>
      <c r="C64" s="32" t="s">
        <v>208</v>
      </c>
      <c r="D64" s="31">
        <v>42750</v>
      </c>
      <c r="E64" s="31">
        <v>139</v>
      </c>
      <c r="F64" s="31">
        <v>35</v>
      </c>
      <c r="G64" s="31">
        <v>104</v>
      </c>
      <c r="H64" s="29" t="s">
        <v>34</v>
      </c>
    </row>
    <row r="65" spans="1:8" ht="15" x14ac:dyDescent="0.2">
      <c r="A65" s="1" t="s">
        <v>209</v>
      </c>
      <c r="B65" s="29" t="s">
        <v>210</v>
      </c>
      <c r="C65" s="32" t="s">
        <v>212</v>
      </c>
      <c r="D65" s="31">
        <v>3127</v>
      </c>
      <c r="E65" s="31">
        <v>0</v>
      </c>
      <c r="F65" s="31">
        <v>0</v>
      </c>
      <c r="G65" s="31">
        <v>0</v>
      </c>
      <c r="H65" s="29" t="s">
        <v>34</v>
      </c>
    </row>
    <row r="66" spans="1:8" ht="15" x14ac:dyDescent="0.2">
      <c r="A66" s="1" t="s">
        <v>213</v>
      </c>
      <c r="B66" s="29" t="s">
        <v>206</v>
      </c>
      <c r="C66" s="32" t="s">
        <v>215</v>
      </c>
      <c r="D66" s="31">
        <v>38066</v>
      </c>
      <c r="E66" s="31">
        <v>289</v>
      </c>
      <c r="F66" s="31">
        <v>97</v>
      </c>
      <c r="G66" s="31">
        <v>192</v>
      </c>
      <c r="H66" s="29" t="s">
        <v>34</v>
      </c>
    </row>
    <row r="67" spans="1:8" ht="15" x14ac:dyDescent="0.2">
      <c r="A67" s="1" t="s">
        <v>216</v>
      </c>
      <c r="B67" s="29" t="s">
        <v>217</v>
      </c>
      <c r="C67" s="32" t="s">
        <v>51</v>
      </c>
      <c r="D67" s="31">
        <v>1714773</v>
      </c>
      <c r="E67" s="31">
        <v>113996</v>
      </c>
      <c r="F67" s="31">
        <v>26855</v>
      </c>
      <c r="G67" s="31">
        <v>87141</v>
      </c>
      <c r="H67" s="29" t="s">
        <v>34</v>
      </c>
    </row>
    <row r="68" spans="1:8" ht="15" x14ac:dyDescent="0.2">
      <c r="A68" s="1" t="s">
        <v>219</v>
      </c>
      <c r="B68" s="29" t="s">
        <v>220</v>
      </c>
      <c r="C68" s="32" t="s">
        <v>134</v>
      </c>
      <c r="D68" s="31">
        <v>1024266</v>
      </c>
      <c r="E68" s="31">
        <v>32636</v>
      </c>
      <c r="F68" s="31">
        <v>3738</v>
      </c>
      <c r="G68" s="31">
        <v>28898</v>
      </c>
      <c r="H68" s="29" t="s">
        <v>34</v>
      </c>
    </row>
    <row r="69" spans="1:8" ht="15" x14ac:dyDescent="0.2">
      <c r="A69" s="1" t="s">
        <v>221</v>
      </c>
      <c r="B69" s="29" t="s">
        <v>222</v>
      </c>
      <c r="C69" s="32" t="s">
        <v>223</v>
      </c>
      <c r="D69" s="31">
        <v>86771</v>
      </c>
      <c r="E69" s="31">
        <v>7071</v>
      </c>
      <c r="F69" s="31">
        <v>2673</v>
      </c>
      <c r="G69" s="31">
        <v>4398</v>
      </c>
      <c r="H69" s="29" t="s">
        <v>34</v>
      </c>
    </row>
    <row r="70" spans="1:8" ht="15" x14ac:dyDescent="0.2">
      <c r="A70" s="1" t="s">
        <v>224</v>
      </c>
      <c r="B70" s="29" t="s">
        <v>225</v>
      </c>
      <c r="C70" s="32" t="s">
        <v>226</v>
      </c>
      <c r="D70" s="31">
        <v>3355</v>
      </c>
      <c r="E70" s="31">
        <v>73</v>
      </c>
      <c r="F70" s="31">
        <v>31</v>
      </c>
      <c r="G70" s="31">
        <v>42</v>
      </c>
      <c r="H70" s="29" t="s">
        <v>34</v>
      </c>
    </row>
    <row r="71" spans="1:8" ht="15" x14ac:dyDescent="0.2">
      <c r="A71" s="1" t="s">
        <v>227</v>
      </c>
      <c r="B71" s="29" t="s">
        <v>228</v>
      </c>
      <c r="C71" s="32" t="s">
        <v>229</v>
      </c>
      <c r="D71" s="31">
        <v>51182</v>
      </c>
      <c r="E71" s="31">
        <v>2320</v>
      </c>
      <c r="F71" s="31">
        <v>684</v>
      </c>
      <c r="G71" s="31">
        <v>1636</v>
      </c>
      <c r="H71" s="29" t="s">
        <v>34</v>
      </c>
    </row>
    <row r="72" spans="1:8" ht="15" x14ac:dyDescent="0.2">
      <c r="A72" s="1" t="s">
        <v>230</v>
      </c>
      <c r="B72" s="29" t="s">
        <v>231</v>
      </c>
      <c r="C72" s="32" t="s">
        <v>232</v>
      </c>
      <c r="D72" s="31">
        <v>5915</v>
      </c>
      <c r="E72" s="31">
        <v>20</v>
      </c>
      <c r="F72" s="31">
        <v>14</v>
      </c>
      <c r="G72" s="31">
        <v>6</v>
      </c>
      <c r="H72" s="29" t="s">
        <v>34</v>
      </c>
    </row>
    <row r="73" spans="1:8" ht="15" x14ac:dyDescent="0.2">
      <c r="A73" s="1" t="s">
        <v>233</v>
      </c>
      <c r="B73" s="29" t="s">
        <v>234</v>
      </c>
      <c r="C73" s="32" t="s">
        <v>236</v>
      </c>
      <c r="D73" s="31">
        <v>250304</v>
      </c>
      <c r="E73" s="31">
        <v>15608</v>
      </c>
      <c r="F73" s="31">
        <v>4526</v>
      </c>
      <c r="G73" s="31">
        <v>11082</v>
      </c>
      <c r="H73" s="29" t="s">
        <v>34</v>
      </c>
    </row>
    <row r="74" spans="1:8" ht="15" x14ac:dyDescent="0.2">
      <c r="A74" s="1" t="s">
        <v>237</v>
      </c>
      <c r="B74" s="29" t="s">
        <v>238</v>
      </c>
      <c r="C74" s="32" t="s">
        <v>42</v>
      </c>
      <c r="D74" s="31">
        <v>4092459</v>
      </c>
      <c r="E74" s="31">
        <v>20081</v>
      </c>
      <c r="F74" s="31">
        <v>4423</v>
      </c>
      <c r="G74" s="31">
        <v>15658</v>
      </c>
      <c r="H74" s="29" t="s">
        <v>34</v>
      </c>
    </row>
    <row r="75" spans="1:8" ht="15" x14ac:dyDescent="0.2">
      <c r="A75" s="1" t="s">
        <v>239</v>
      </c>
      <c r="B75" s="29" t="s">
        <v>240</v>
      </c>
      <c r="C75" s="32" t="s">
        <v>82</v>
      </c>
      <c r="D75" s="31">
        <v>662614</v>
      </c>
      <c r="E75" s="31">
        <v>8181</v>
      </c>
      <c r="F75" s="31">
        <v>804</v>
      </c>
      <c r="G75" s="31">
        <v>7377</v>
      </c>
      <c r="H75" s="29" t="s">
        <v>34</v>
      </c>
    </row>
    <row r="76" spans="1:8" ht="15" x14ac:dyDescent="0.2">
      <c r="A76" s="1" t="s">
        <v>241</v>
      </c>
      <c r="B76" s="29" t="s">
        <v>242</v>
      </c>
      <c r="C76" s="32" t="s">
        <v>71</v>
      </c>
      <c r="D76" s="31">
        <v>1809034</v>
      </c>
      <c r="E76" s="31">
        <v>8787</v>
      </c>
      <c r="F76" s="31">
        <v>3784</v>
      </c>
      <c r="G76" s="31">
        <v>5003</v>
      </c>
      <c r="H76" s="29" t="s">
        <v>34</v>
      </c>
    </row>
    <row r="77" spans="1:8" ht="15" x14ac:dyDescent="0.2">
      <c r="A77" s="1" t="s">
        <v>243</v>
      </c>
      <c r="B77" s="29" t="s">
        <v>244</v>
      </c>
      <c r="C77" s="32" t="s">
        <v>100</v>
      </c>
      <c r="D77" s="31">
        <v>782341</v>
      </c>
      <c r="E77" s="31">
        <v>13499</v>
      </c>
      <c r="F77" s="31">
        <v>2252</v>
      </c>
      <c r="G77" s="31">
        <v>11247</v>
      </c>
      <c r="H77" s="29" t="s">
        <v>34</v>
      </c>
    </row>
    <row r="78" spans="1:8" ht="15" x14ac:dyDescent="0.2">
      <c r="A78" s="1" t="s">
        <v>246</v>
      </c>
      <c r="B78" s="29" t="s">
        <v>247</v>
      </c>
      <c r="C78" s="32" t="s">
        <v>134</v>
      </c>
      <c r="D78" s="31">
        <v>1024266</v>
      </c>
      <c r="E78" s="31">
        <v>24831</v>
      </c>
      <c r="F78" s="31">
        <v>2460</v>
      </c>
      <c r="G78" s="31">
        <v>22371</v>
      </c>
      <c r="H78" s="29" t="s">
        <v>34</v>
      </c>
    </row>
    <row r="79" spans="1:8" ht="15" x14ac:dyDescent="0.2">
      <c r="A79" s="1" t="s">
        <v>248</v>
      </c>
      <c r="B79" s="29" t="s">
        <v>249</v>
      </c>
      <c r="C79" s="32" t="s">
        <v>251</v>
      </c>
      <c r="D79" s="31">
        <v>585375</v>
      </c>
      <c r="E79" s="31">
        <v>9545</v>
      </c>
      <c r="F79" s="31">
        <v>4482</v>
      </c>
      <c r="G79" s="31">
        <v>5063</v>
      </c>
      <c r="H79" s="29" t="s">
        <v>34</v>
      </c>
    </row>
    <row r="80" spans="1:8" ht="15" x14ac:dyDescent="0.2">
      <c r="A80" s="1" t="s">
        <v>252</v>
      </c>
      <c r="B80" s="29" t="s">
        <v>253</v>
      </c>
      <c r="C80" s="32" t="s">
        <v>254</v>
      </c>
      <c r="D80" s="31">
        <v>40838</v>
      </c>
      <c r="E80" s="31">
        <v>1895</v>
      </c>
      <c r="F80" s="31">
        <v>1107</v>
      </c>
      <c r="G80" s="31">
        <v>788</v>
      </c>
      <c r="H80" s="29" t="s">
        <v>34</v>
      </c>
    </row>
    <row r="81" spans="1:8" ht="15" x14ac:dyDescent="0.2">
      <c r="A81" s="1" t="s">
        <v>255</v>
      </c>
      <c r="B81" s="29" t="s">
        <v>256</v>
      </c>
      <c r="C81" s="32" t="s">
        <v>258</v>
      </c>
      <c r="D81" s="31">
        <v>9232</v>
      </c>
      <c r="E81" s="31">
        <v>407</v>
      </c>
      <c r="F81" s="31">
        <v>150</v>
      </c>
      <c r="G81" s="31">
        <v>257</v>
      </c>
      <c r="H81" s="29" t="s">
        <v>34</v>
      </c>
    </row>
    <row r="82" spans="1:8" ht="15" x14ac:dyDescent="0.2">
      <c r="A82" s="1" t="s">
        <v>259</v>
      </c>
      <c r="B82" s="29" t="s">
        <v>260</v>
      </c>
      <c r="C82" s="32" t="s">
        <v>261</v>
      </c>
      <c r="D82" s="31">
        <v>3807</v>
      </c>
      <c r="E82" s="31">
        <v>24</v>
      </c>
      <c r="F82" s="31">
        <v>25</v>
      </c>
      <c r="G82" s="31">
        <v>-1</v>
      </c>
      <c r="H82" s="29" t="s">
        <v>34</v>
      </c>
    </row>
    <row r="83" spans="1:8" ht="15" x14ac:dyDescent="0.2">
      <c r="A83" s="1" t="s">
        <v>262</v>
      </c>
      <c r="B83" s="29" t="s">
        <v>263</v>
      </c>
      <c r="C83" s="32" t="s">
        <v>264</v>
      </c>
      <c r="D83" s="31">
        <v>234906</v>
      </c>
      <c r="E83" s="31">
        <v>0</v>
      </c>
      <c r="F83" s="31">
        <v>0</v>
      </c>
      <c r="G83" s="31">
        <v>0</v>
      </c>
      <c r="H83" s="29" t="s">
        <v>34</v>
      </c>
    </row>
    <row r="84" spans="1:8" ht="15" x14ac:dyDescent="0.2">
      <c r="A84" s="1" t="s">
        <v>265</v>
      </c>
      <c r="B84" s="29" t="s">
        <v>266</v>
      </c>
      <c r="C84" s="32" t="s">
        <v>268</v>
      </c>
      <c r="D84" s="31">
        <v>54258</v>
      </c>
      <c r="E84" s="31">
        <v>6151</v>
      </c>
      <c r="F84" s="31">
        <v>3027</v>
      </c>
      <c r="G84" s="31">
        <v>3124</v>
      </c>
      <c r="H84" s="29" t="s">
        <v>34</v>
      </c>
    </row>
    <row r="85" spans="1:8" ht="15" x14ac:dyDescent="0.2">
      <c r="A85" s="1" t="s">
        <v>269</v>
      </c>
      <c r="B85" s="29" t="s">
        <v>270</v>
      </c>
      <c r="C85" s="32" t="s">
        <v>271</v>
      </c>
      <c r="D85" s="31">
        <v>121730</v>
      </c>
      <c r="E85" s="31">
        <v>13157</v>
      </c>
      <c r="F85" s="31">
        <v>1992</v>
      </c>
      <c r="G85" s="31">
        <v>11165</v>
      </c>
      <c r="H85" s="29" t="s">
        <v>34</v>
      </c>
    </row>
    <row r="86" spans="1:8" ht="15" x14ac:dyDescent="0.2">
      <c r="A86" s="1" t="s">
        <v>272</v>
      </c>
      <c r="B86" s="29" t="s">
        <v>273</v>
      </c>
      <c r="C86" s="32" t="s">
        <v>275</v>
      </c>
      <c r="D86" s="31">
        <v>18550</v>
      </c>
      <c r="E86" s="31">
        <v>116</v>
      </c>
      <c r="F86" s="31">
        <v>15</v>
      </c>
      <c r="G86" s="31">
        <v>101</v>
      </c>
      <c r="H86" s="29" t="s">
        <v>34</v>
      </c>
    </row>
    <row r="87" spans="1:8" ht="15" x14ac:dyDescent="0.2">
      <c r="A87" s="1" t="s">
        <v>276</v>
      </c>
      <c r="B87" s="29" t="s">
        <v>277</v>
      </c>
      <c r="C87" s="32" t="s">
        <v>264</v>
      </c>
      <c r="D87" s="31">
        <v>234906</v>
      </c>
      <c r="E87" s="31">
        <v>11411</v>
      </c>
      <c r="F87" s="31">
        <v>3758</v>
      </c>
      <c r="G87" s="31">
        <v>7653</v>
      </c>
      <c r="H87" s="29" t="s">
        <v>34</v>
      </c>
    </row>
    <row r="88" spans="1:8" ht="15" x14ac:dyDescent="0.2">
      <c r="A88" s="1" t="s">
        <v>278</v>
      </c>
      <c r="B88" s="29" t="s">
        <v>279</v>
      </c>
      <c r="C88" s="32" t="s">
        <v>82</v>
      </c>
      <c r="D88" s="31">
        <v>662614</v>
      </c>
      <c r="E88" s="31">
        <v>6209</v>
      </c>
      <c r="F88" s="31">
        <v>2817</v>
      </c>
      <c r="G88" s="31">
        <v>3392</v>
      </c>
      <c r="H88" s="29" t="s">
        <v>34</v>
      </c>
    </row>
    <row r="89" spans="1:8" ht="15" x14ac:dyDescent="0.2">
      <c r="A89" s="1" t="s">
        <v>280</v>
      </c>
      <c r="B89" s="29" t="s">
        <v>281</v>
      </c>
      <c r="C89" s="32" t="s">
        <v>282</v>
      </c>
      <c r="D89" s="31">
        <v>23384</v>
      </c>
      <c r="E89" s="31">
        <v>336</v>
      </c>
      <c r="F89" s="31">
        <v>248</v>
      </c>
      <c r="G89" s="31">
        <v>88</v>
      </c>
      <c r="H89" s="29" t="s">
        <v>34</v>
      </c>
    </row>
    <row r="90" spans="1:8" ht="15" x14ac:dyDescent="0.2">
      <c r="A90" s="1" t="s">
        <v>283</v>
      </c>
      <c r="B90" s="29" t="s">
        <v>284</v>
      </c>
      <c r="C90" s="32" t="s">
        <v>271</v>
      </c>
      <c r="D90" s="31">
        <v>121730</v>
      </c>
      <c r="E90" s="31">
        <v>15670</v>
      </c>
      <c r="F90" s="31">
        <v>4451</v>
      </c>
      <c r="G90" s="31">
        <v>11219</v>
      </c>
      <c r="H90" s="29" t="s">
        <v>34</v>
      </c>
    </row>
    <row r="91" spans="1:8" ht="15" x14ac:dyDescent="0.2">
      <c r="A91" s="1" t="s">
        <v>285</v>
      </c>
      <c r="B91" s="29" t="s">
        <v>286</v>
      </c>
      <c r="C91" s="32" t="s">
        <v>104</v>
      </c>
      <c r="D91" s="31">
        <v>313166</v>
      </c>
      <c r="E91" s="31">
        <v>1426</v>
      </c>
      <c r="F91" s="31">
        <v>569</v>
      </c>
      <c r="G91" s="31">
        <v>857</v>
      </c>
      <c r="H91" s="29" t="s">
        <v>34</v>
      </c>
    </row>
    <row r="92" spans="1:8" ht="15" x14ac:dyDescent="0.2">
      <c r="A92" s="1" t="s">
        <v>287</v>
      </c>
      <c r="B92" s="29" t="s">
        <v>288</v>
      </c>
      <c r="C92" s="32" t="s">
        <v>42</v>
      </c>
      <c r="D92" s="31">
        <v>4092459</v>
      </c>
      <c r="E92" s="31">
        <v>14271</v>
      </c>
      <c r="F92" s="31">
        <v>4427</v>
      </c>
      <c r="G92" s="31">
        <v>9844</v>
      </c>
      <c r="H92" s="29" t="s">
        <v>34</v>
      </c>
    </row>
    <row r="93" spans="1:8" ht="15" x14ac:dyDescent="0.2">
      <c r="A93" s="1" t="s">
        <v>289</v>
      </c>
      <c r="B93" s="29" t="s">
        <v>290</v>
      </c>
      <c r="C93" s="32" t="s">
        <v>291</v>
      </c>
      <c r="D93" s="31">
        <v>19263</v>
      </c>
      <c r="E93" s="31">
        <v>212</v>
      </c>
      <c r="F93" s="31">
        <v>106</v>
      </c>
      <c r="G93" s="31">
        <v>106</v>
      </c>
      <c r="H93" s="29" t="s">
        <v>34</v>
      </c>
    </row>
    <row r="94" spans="1:8" ht="15" x14ac:dyDescent="0.2">
      <c r="A94" s="1" t="s">
        <v>292</v>
      </c>
      <c r="B94" s="29" t="s">
        <v>293</v>
      </c>
      <c r="C94" s="32" t="s">
        <v>71</v>
      </c>
      <c r="D94" s="31">
        <v>1809034</v>
      </c>
      <c r="E94" s="31">
        <v>44185</v>
      </c>
      <c r="F94" s="31">
        <v>10617</v>
      </c>
      <c r="G94" s="31">
        <v>33568</v>
      </c>
      <c r="H94" s="29" t="s">
        <v>34</v>
      </c>
    </row>
    <row r="95" spans="1:8" ht="15" x14ac:dyDescent="0.2">
      <c r="A95" s="1" t="s">
        <v>295</v>
      </c>
      <c r="B95" s="29" t="s">
        <v>296</v>
      </c>
      <c r="C95" s="32" t="s">
        <v>175</v>
      </c>
      <c r="D95" s="31">
        <v>774769</v>
      </c>
      <c r="E95" s="31">
        <v>17417</v>
      </c>
      <c r="F95" s="31">
        <v>5693</v>
      </c>
      <c r="G95" s="31">
        <v>11724</v>
      </c>
      <c r="H95" s="29" t="s">
        <v>34</v>
      </c>
    </row>
    <row r="96" spans="1:8" ht="15" x14ac:dyDescent="0.2">
      <c r="A96" s="1" t="s">
        <v>298</v>
      </c>
      <c r="B96" s="29" t="s">
        <v>299</v>
      </c>
      <c r="C96" s="32" t="s">
        <v>300</v>
      </c>
      <c r="D96" s="31">
        <v>13783</v>
      </c>
      <c r="E96" s="31">
        <v>695</v>
      </c>
      <c r="F96" s="31">
        <v>309</v>
      </c>
      <c r="G96" s="31">
        <v>386</v>
      </c>
      <c r="H96" s="29" t="s">
        <v>34</v>
      </c>
    </row>
    <row r="97" spans="1:8" ht="15" x14ac:dyDescent="0.2">
      <c r="A97" s="1" t="s">
        <v>301</v>
      </c>
      <c r="B97" s="29" t="s">
        <v>302</v>
      </c>
      <c r="C97" s="32" t="s">
        <v>304</v>
      </c>
      <c r="D97" s="31">
        <v>17217</v>
      </c>
      <c r="E97" s="31">
        <v>571</v>
      </c>
      <c r="F97" s="31">
        <v>303</v>
      </c>
      <c r="G97" s="31">
        <v>268</v>
      </c>
      <c r="H97" s="29" t="s">
        <v>34</v>
      </c>
    </row>
    <row r="98" spans="1:8" ht="15" x14ac:dyDescent="0.2">
      <c r="A98" s="1" t="s">
        <v>305</v>
      </c>
      <c r="B98" s="29" t="s">
        <v>306</v>
      </c>
      <c r="C98" s="32" t="s">
        <v>307</v>
      </c>
      <c r="D98" s="31">
        <v>3974</v>
      </c>
      <c r="E98" s="31">
        <v>21</v>
      </c>
      <c r="F98" s="31">
        <v>19</v>
      </c>
      <c r="G98" s="31">
        <v>2</v>
      </c>
      <c r="H98" s="29" t="s">
        <v>34</v>
      </c>
    </row>
    <row r="99" spans="1:8" ht="15" x14ac:dyDescent="0.2">
      <c r="A99" s="1" t="s">
        <v>308</v>
      </c>
      <c r="B99" s="29" t="s">
        <v>309</v>
      </c>
      <c r="C99" s="32" t="s">
        <v>311</v>
      </c>
      <c r="D99" s="31">
        <v>45413</v>
      </c>
      <c r="E99" s="31">
        <v>1559</v>
      </c>
      <c r="F99" s="31">
        <v>319</v>
      </c>
      <c r="G99" s="31">
        <v>1240</v>
      </c>
      <c r="H99" s="29" t="s">
        <v>34</v>
      </c>
    </row>
    <row r="100" spans="1:8" ht="15" x14ac:dyDescent="0.2">
      <c r="A100" s="1" t="s">
        <v>312</v>
      </c>
      <c r="B100" s="29" t="s">
        <v>313</v>
      </c>
      <c r="C100" s="32" t="s">
        <v>100</v>
      </c>
      <c r="D100" s="31">
        <v>782341</v>
      </c>
      <c r="E100" s="31">
        <v>16062</v>
      </c>
      <c r="F100" s="31">
        <v>4630</v>
      </c>
      <c r="G100" s="31">
        <v>11432</v>
      </c>
      <c r="H100" s="29" t="s">
        <v>34</v>
      </c>
    </row>
    <row r="101" spans="1:8" ht="15" x14ac:dyDescent="0.2">
      <c r="A101" s="1" t="s">
        <v>314</v>
      </c>
      <c r="B101" s="29" t="s">
        <v>315</v>
      </c>
      <c r="C101" s="32" t="s">
        <v>316</v>
      </c>
      <c r="D101" s="31">
        <v>47735</v>
      </c>
      <c r="E101" s="31">
        <v>3198</v>
      </c>
      <c r="F101" s="31">
        <v>923</v>
      </c>
      <c r="G101" s="31">
        <v>2275</v>
      </c>
      <c r="H101" s="29" t="s">
        <v>34</v>
      </c>
    </row>
    <row r="102" spans="1:8" ht="15" x14ac:dyDescent="0.2">
      <c r="A102" s="1" t="s">
        <v>317</v>
      </c>
      <c r="B102" s="29" t="s">
        <v>318</v>
      </c>
      <c r="C102" s="32" t="s">
        <v>320</v>
      </c>
      <c r="D102" s="31">
        <v>5899</v>
      </c>
      <c r="E102" s="31">
        <v>81</v>
      </c>
      <c r="F102" s="31">
        <v>67</v>
      </c>
      <c r="G102" s="31">
        <v>14</v>
      </c>
      <c r="H102" s="29" t="s">
        <v>34</v>
      </c>
    </row>
    <row r="103" spans="1:8" ht="15" x14ac:dyDescent="0.2">
      <c r="A103" s="1" t="s">
        <v>321</v>
      </c>
      <c r="B103" s="29" t="s">
        <v>322</v>
      </c>
      <c r="C103" s="32" t="s">
        <v>324</v>
      </c>
      <c r="D103" s="31">
        <v>10223</v>
      </c>
      <c r="E103" s="31">
        <v>393</v>
      </c>
      <c r="F103" s="31">
        <v>80</v>
      </c>
      <c r="G103" s="31">
        <v>313</v>
      </c>
      <c r="H103" s="29" t="s">
        <v>34</v>
      </c>
    </row>
    <row r="104" spans="1:8" ht="15" x14ac:dyDescent="0.2">
      <c r="A104" s="1" t="s">
        <v>325</v>
      </c>
      <c r="B104" s="29" t="s">
        <v>326</v>
      </c>
      <c r="C104" s="32" t="s">
        <v>328</v>
      </c>
      <c r="D104" s="31">
        <v>35710</v>
      </c>
      <c r="E104" s="31">
        <v>389</v>
      </c>
      <c r="F104" s="31">
        <v>214</v>
      </c>
      <c r="G104" s="31">
        <v>175</v>
      </c>
      <c r="H104" s="29" t="s">
        <v>34</v>
      </c>
    </row>
    <row r="105" spans="1:8" ht="15" x14ac:dyDescent="0.2">
      <c r="A105" s="1" t="s">
        <v>329</v>
      </c>
      <c r="B105" s="29" t="s">
        <v>330</v>
      </c>
      <c r="C105" s="32" t="s">
        <v>137</v>
      </c>
      <c r="D105" s="31">
        <v>13535</v>
      </c>
      <c r="E105" s="31">
        <v>616</v>
      </c>
      <c r="F105" s="31">
        <v>454</v>
      </c>
      <c r="G105" s="31">
        <v>162</v>
      </c>
      <c r="H105" s="29" t="s">
        <v>34</v>
      </c>
    </row>
    <row r="106" spans="1:8" ht="15" x14ac:dyDescent="0.2">
      <c r="A106" s="1" t="s">
        <v>332</v>
      </c>
      <c r="B106" s="29" t="s">
        <v>333</v>
      </c>
      <c r="C106" s="32" t="s">
        <v>334</v>
      </c>
      <c r="D106" s="31">
        <v>137130</v>
      </c>
      <c r="E106" s="31">
        <v>9992</v>
      </c>
      <c r="F106" s="31">
        <v>947</v>
      </c>
      <c r="G106" s="31">
        <v>9045</v>
      </c>
      <c r="H106" s="29" t="s">
        <v>34</v>
      </c>
    </row>
    <row r="107" spans="1:8" ht="15" x14ac:dyDescent="0.2">
      <c r="A107" s="1" t="s">
        <v>335</v>
      </c>
      <c r="B107" s="29" t="s">
        <v>336</v>
      </c>
      <c r="C107" s="32" t="s">
        <v>42</v>
      </c>
      <c r="D107" s="31">
        <v>4092459</v>
      </c>
      <c r="E107" s="31">
        <v>42293</v>
      </c>
      <c r="F107" s="31">
        <v>71</v>
      </c>
      <c r="G107" s="31">
        <v>42222</v>
      </c>
      <c r="H107" s="29" t="s">
        <v>34</v>
      </c>
    </row>
    <row r="108" spans="1:8" ht="15" x14ac:dyDescent="0.2">
      <c r="A108" s="1" t="s">
        <v>337</v>
      </c>
      <c r="B108" s="29" t="s">
        <v>338</v>
      </c>
      <c r="C108" s="32" t="s">
        <v>175</v>
      </c>
      <c r="D108" s="31">
        <v>774769</v>
      </c>
      <c r="E108" s="31">
        <v>25201</v>
      </c>
      <c r="F108" s="31">
        <v>9327</v>
      </c>
      <c r="G108" s="31">
        <v>15874</v>
      </c>
      <c r="H108" s="29" t="s">
        <v>34</v>
      </c>
    </row>
    <row r="109" spans="1:8" ht="15" x14ac:dyDescent="0.2">
      <c r="A109" s="1" t="s">
        <v>340</v>
      </c>
      <c r="B109" s="29" t="s">
        <v>341</v>
      </c>
      <c r="C109" s="32" t="s">
        <v>134</v>
      </c>
      <c r="D109" s="31">
        <v>1024266</v>
      </c>
      <c r="E109" s="31">
        <v>14476</v>
      </c>
      <c r="F109" s="31">
        <v>4187</v>
      </c>
      <c r="G109" s="31">
        <v>10289</v>
      </c>
      <c r="H109" s="29" t="s">
        <v>34</v>
      </c>
    </row>
    <row r="110" spans="1:8" ht="15" x14ac:dyDescent="0.2">
      <c r="A110" s="1" t="s">
        <v>342</v>
      </c>
      <c r="B110" s="29" t="s">
        <v>343</v>
      </c>
      <c r="C110" s="32" t="s">
        <v>42</v>
      </c>
      <c r="D110" s="31">
        <v>4092459</v>
      </c>
      <c r="E110" s="31">
        <v>27817</v>
      </c>
      <c r="F110" s="31">
        <v>6785</v>
      </c>
      <c r="G110" s="31">
        <v>21032</v>
      </c>
      <c r="H110" s="29" t="s">
        <v>34</v>
      </c>
    </row>
    <row r="111" spans="1:8" ht="15" x14ac:dyDescent="0.2">
      <c r="A111" s="1" t="s">
        <v>344</v>
      </c>
      <c r="B111" s="29" t="s">
        <v>345</v>
      </c>
      <c r="C111" s="32" t="s">
        <v>347</v>
      </c>
      <c r="D111" s="31">
        <v>17187</v>
      </c>
      <c r="E111" s="31">
        <v>48</v>
      </c>
      <c r="F111" s="31">
        <v>20</v>
      </c>
      <c r="G111" s="31">
        <v>28</v>
      </c>
      <c r="H111" s="29" t="s">
        <v>34</v>
      </c>
    </row>
    <row r="112" spans="1:8" ht="15" x14ac:dyDescent="0.2">
      <c r="A112" s="1" t="s">
        <v>348</v>
      </c>
      <c r="B112" s="29" t="s">
        <v>349</v>
      </c>
      <c r="C112" s="32" t="s">
        <v>351</v>
      </c>
      <c r="D112" s="31">
        <v>15507</v>
      </c>
      <c r="E112" s="31">
        <v>2</v>
      </c>
      <c r="F112" s="31">
        <v>2</v>
      </c>
      <c r="G112" s="31">
        <v>0</v>
      </c>
      <c r="H112" s="29" t="s">
        <v>34</v>
      </c>
    </row>
    <row r="113" spans="1:8" ht="15" x14ac:dyDescent="0.2">
      <c r="A113" s="1" t="s">
        <v>352</v>
      </c>
      <c r="B113" s="29" t="s">
        <v>353</v>
      </c>
      <c r="C113" s="32" t="s">
        <v>51</v>
      </c>
      <c r="D113" s="31">
        <v>1714773</v>
      </c>
      <c r="E113" s="31">
        <v>12470</v>
      </c>
      <c r="F113" s="31">
        <v>0</v>
      </c>
      <c r="G113" s="31">
        <v>12470</v>
      </c>
      <c r="H113" s="29" t="s">
        <v>34</v>
      </c>
    </row>
    <row r="114" spans="1:8" ht="15" x14ac:dyDescent="0.2">
      <c r="A114" s="1" t="s">
        <v>354</v>
      </c>
      <c r="B114" s="29" t="s">
        <v>355</v>
      </c>
      <c r="C114" s="32" t="s">
        <v>356</v>
      </c>
      <c r="D114" s="31">
        <v>110224</v>
      </c>
      <c r="E114" s="31">
        <v>5293</v>
      </c>
      <c r="F114" s="31">
        <v>18</v>
      </c>
      <c r="G114" s="31">
        <v>5275</v>
      </c>
      <c r="H114" s="29" t="s">
        <v>34</v>
      </c>
    </row>
    <row r="115" spans="1:8" ht="15" x14ac:dyDescent="0.2">
      <c r="A115" s="1" t="s">
        <v>357</v>
      </c>
      <c r="B115" s="29" t="s">
        <v>358</v>
      </c>
      <c r="C115" s="32" t="s">
        <v>359</v>
      </c>
      <c r="D115" s="31">
        <v>86129</v>
      </c>
      <c r="E115" s="31">
        <v>4072</v>
      </c>
      <c r="F115" s="31">
        <v>169</v>
      </c>
      <c r="G115" s="31">
        <v>3903</v>
      </c>
      <c r="H115" s="29" t="s">
        <v>34</v>
      </c>
    </row>
    <row r="116" spans="1:8" ht="15" x14ac:dyDescent="0.2">
      <c r="A116" s="1" t="s">
        <v>360</v>
      </c>
      <c r="B116" s="29" t="s">
        <v>361</v>
      </c>
      <c r="C116" s="32" t="s">
        <v>171</v>
      </c>
      <c r="D116" s="31">
        <v>800647</v>
      </c>
      <c r="E116" s="31">
        <v>2070</v>
      </c>
      <c r="F116" s="31">
        <v>601</v>
      </c>
      <c r="G116" s="31">
        <v>1469</v>
      </c>
      <c r="H116" s="29" t="s">
        <v>34</v>
      </c>
    </row>
    <row r="117" spans="1:8" ht="15" x14ac:dyDescent="0.2">
      <c r="A117" s="1" t="s">
        <v>362</v>
      </c>
      <c r="B117" s="29" t="s">
        <v>363</v>
      </c>
      <c r="C117" s="32" t="s">
        <v>365</v>
      </c>
      <c r="D117" s="31">
        <v>9044</v>
      </c>
      <c r="E117" s="31">
        <v>414</v>
      </c>
      <c r="F117" s="31">
        <v>98</v>
      </c>
      <c r="G117" s="31">
        <v>316</v>
      </c>
      <c r="H117" s="29" t="s">
        <v>34</v>
      </c>
    </row>
    <row r="118" spans="1:8" ht="15" x14ac:dyDescent="0.2">
      <c r="A118" s="1" t="s">
        <v>366</v>
      </c>
      <c r="B118" s="29" t="s">
        <v>367</v>
      </c>
      <c r="C118" s="32" t="s">
        <v>369</v>
      </c>
      <c r="D118" s="31">
        <v>48879</v>
      </c>
      <c r="E118" s="31">
        <v>2389</v>
      </c>
      <c r="F118" s="31">
        <v>825</v>
      </c>
      <c r="G118" s="31">
        <v>1564</v>
      </c>
      <c r="H118" s="29" t="s">
        <v>34</v>
      </c>
    </row>
    <row r="119" spans="1:8" ht="15" x14ac:dyDescent="0.2">
      <c r="A119" s="1" t="s">
        <v>370</v>
      </c>
      <c r="B119" s="29" t="s">
        <v>371</v>
      </c>
      <c r="C119" s="32" t="s">
        <v>71</v>
      </c>
      <c r="D119" s="31">
        <v>1809034</v>
      </c>
      <c r="E119" s="31">
        <v>12880</v>
      </c>
      <c r="F119" s="31">
        <v>2233</v>
      </c>
      <c r="G119" s="31">
        <v>10647</v>
      </c>
      <c r="H119" s="29" t="s">
        <v>34</v>
      </c>
    </row>
    <row r="120" spans="1:8" ht="15" x14ac:dyDescent="0.2">
      <c r="A120" s="1" t="s">
        <v>373</v>
      </c>
      <c r="B120" s="29" t="s">
        <v>374</v>
      </c>
      <c r="C120" s="32" t="s">
        <v>376</v>
      </c>
      <c r="D120" s="31">
        <v>38437</v>
      </c>
      <c r="E120" s="31">
        <v>4</v>
      </c>
      <c r="F120" s="31">
        <v>0</v>
      </c>
      <c r="G120" s="31">
        <v>4</v>
      </c>
      <c r="H120" s="29" t="s">
        <v>34</v>
      </c>
    </row>
    <row r="121" spans="1:8" ht="15" x14ac:dyDescent="0.2">
      <c r="A121" s="1" t="s">
        <v>377</v>
      </c>
      <c r="B121" s="29" t="s">
        <v>378</v>
      </c>
      <c r="C121" s="32" t="s">
        <v>380</v>
      </c>
      <c r="D121" s="31">
        <v>3719</v>
      </c>
      <c r="E121" s="31">
        <v>56</v>
      </c>
      <c r="F121" s="31">
        <v>45</v>
      </c>
      <c r="G121" s="31">
        <v>11</v>
      </c>
      <c r="H121" s="29" t="s">
        <v>34</v>
      </c>
    </row>
    <row r="122" spans="1:8" ht="15" x14ac:dyDescent="0.2">
      <c r="A122" s="1" t="s">
        <v>381</v>
      </c>
      <c r="B122" s="29" t="s">
        <v>382</v>
      </c>
      <c r="C122" s="32" t="s">
        <v>383</v>
      </c>
      <c r="D122" s="31">
        <v>4139</v>
      </c>
      <c r="E122" s="31">
        <v>55</v>
      </c>
      <c r="F122" s="31">
        <v>26</v>
      </c>
      <c r="G122" s="31">
        <v>29</v>
      </c>
      <c r="H122" s="29" t="s">
        <v>34</v>
      </c>
    </row>
    <row r="123" spans="1:8" ht="15" x14ac:dyDescent="0.2">
      <c r="A123" s="1" t="s">
        <v>384</v>
      </c>
      <c r="B123" s="29" t="s">
        <v>385</v>
      </c>
      <c r="C123" s="32" t="s">
        <v>87</v>
      </c>
      <c r="D123" s="31">
        <v>340223</v>
      </c>
      <c r="E123" s="31">
        <v>35047</v>
      </c>
      <c r="F123" s="31">
        <v>9037</v>
      </c>
      <c r="G123" s="31">
        <v>26010</v>
      </c>
      <c r="H123" s="29" t="s">
        <v>34</v>
      </c>
    </row>
    <row r="124" spans="1:8" ht="15" x14ac:dyDescent="0.2">
      <c r="A124" s="1" t="s">
        <v>386</v>
      </c>
      <c r="B124" s="29" t="s">
        <v>387</v>
      </c>
      <c r="C124" s="32" t="s">
        <v>59</v>
      </c>
      <c r="D124" s="31">
        <v>2368139</v>
      </c>
      <c r="E124" s="31">
        <v>12242</v>
      </c>
      <c r="F124" s="31">
        <v>3184</v>
      </c>
      <c r="G124" s="31">
        <v>9058</v>
      </c>
      <c r="H124" s="29" t="s">
        <v>34</v>
      </c>
    </row>
    <row r="125" spans="1:8" ht="15" x14ac:dyDescent="0.2">
      <c r="A125" s="1" t="s">
        <v>389</v>
      </c>
      <c r="B125" s="29" t="s">
        <v>390</v>
      </c>
      <c r="C125" s="32" t="s">
        <v>392</v>
      </c>
      <c r="D125" s="31">
        <v>4128</v>
      </c>
      <c r="E125" s="31">
        <v>28</v>
      </c>
      <c r="F125" s="31">
        <v>11</v>
      </c>
      <c r="G125" s="31">
        <v>17</v>
      </c>
      <c r="H125" s="29" t="s">
        <v>34</v>
      </c>
    </row>
    <row r="126" spans="1:8" ht="15" x14ac:dyDescent="0.2">
      <c r="A126" s="1" t="s">
        <v>393</v>
      </c>
      <c r="B126" s="29" t="s">
        <v>394</v>
      </c>
      <c r="C126" s="32" t="s">
        <v>396</v>
      </c>
      <c r="D126" s="31">
        <v>26405</v>
      </c>
      <c r="E126" s="31">
        <v>2272</v>
      </c>
      <c r="F126" s="31">
        <v>501</v>
      </c>
      <c r="G126" s="31">
        <v>1771</v>
      </c>
      <c r="H126" s="29" t="s">
        <v>34</v>
      </c>
    </row>
    <row r="127" spans="1:8" ht="15" x14ac:dyDescent="0.2">
      <c r="A127" s="1" t="s">
        <v>397</v>
      </c>
      <c r="B127" s="29" t="s">
        <v>398</v>
      </c>
      <c r="C127" s="32" t="s">
        <v>399</v>
      </c>
      <c r="D127" s="31">
        <v>19807</v>
      </c>
      <c r="E127" s="31">
        <v>565</v>
      </c>
      <c r="F127" s="31">
        <v>129</v>
      </c>
      <c r="G127" s="31">
        <v>436</v>
      </c>
      <c r="H127" s="29" t="s">
        <v>34</v>
      </c>
    </row>
    <row r="128" spans="1:8" ht="15" x14ac:dyDescent="0.2">
      <c r="A128" s="1" t="s">
        <v>400</v>
      </c>
      <c r="B128" s="29" t="s">
        <v>401</v>
      </c>
      <c r="C128" s="32" t="s">
        <v>403</v>
      </c>
      <c r="D128" s="31">
        <v>5410</v>
      </c>
      <c r="E128" s="31">
        <v>14</v>
      </c>
      <c r="F128" s="31">
        <v>14</v>
      </c>
      <c r="G128" s="31">
        <v>0</v>
      </c>
      <c r="H128" s="29" t="s">
        <v>34</v>
      </c>
    </row>
    <row r="129" spans="1:8" ht="15" x14ac:dyDescent="0.2">
      <c r="A129" s="1" t="s">
        <v>404</v>
      </c>
      <c r="B129" s="29" t="s">
        <v>405</v>
      </c>
      <c r="C129" s="32" t="s">
        <v>407</v>
      </c>
      <c r="D129" s="31">
        <v>37890</v>
      </c>
      <c r="E129" s="31">
        <v>556</v>
      </c>
      <c r="F129" s="31">
        <v>257</v>
      </c>
      <c r="G129" s="31">
        <v>299</v>
      </c>
      <c r="H129" s="29" t="s">
        <v>34</v>
      </c>
    </row>
    <row r="130" spans="1:8" ht="15" x14ac:dyDescent="0.2">
      <c r="A130" s="1" t="s">
        <v>408</v>
      </c>
      <c r="B130" s="29" t="s">
        <v>409</v>
      </c>
      <c r="C130" s="32" t="s">
        <v>226</v>
      </c>
      <c r="D130" s="31">
        <v>3355</v>
      </c>
      <c r="E130" s="31">
        <v>11</v>
      </c>
      <c r="F130" s="31">
        <v>11</v>
      </c>
      <c r="G130" s="31">
        <v>0</v>
      </c>
      <c r="H130" s="29" t="s">
        <v>34</v>
      </c>
    </row>
    <row r="131" spans="1:8" ht="15" x14ac:dyDescent="0.2">
      <c r="A131" s="1" t="s">
        <v>410</v>
      </c>
      <c r="B131" s="29" t="s">
        <v>411</v>
      </c>
      <c r="C131" s="32" t="s">
        <v>413</v>
      </c>
      <c r="D131" s="31">
        <v>3367</v>
      </c>
      <c r="E131" s="31">
        <v>4</v>
      </c>
      <c r="F131" s="31">
        <v>4</v>
      </c>
      <c r="G131" s="31">
        <v>0</v>
      </c>
      <c r="H131" s="29" t="s">
        <v>34</v>
      </c>
    </row>
    <row r="132" spans="1:8" ht="15" x14ac:dyDescent="0.2">
      <c r="A132" s="1" t="s">
        <v>414</v>
      </c>
      <c r="B132" s="29" t="s">
        <v>415</v>
      </c>
      <c r="C132" s="32" t="s">
        <v>42</v>
      </c>
      <c r="D132" s="31">
        <v>4092459</v>
      </c>
      <c r="E132" s="31">
        <v>30413</v>
      </c>
      <c r="F132" s="31">
        <v>6260</v>
      </c>
      <c r="G132" s="31">
        <v>24153</v>
      </c>
      <c r="H132" s="29" t="s">
        <v>34</v>
      </c>
    </row>
    <row r="133" spans="1:8" ht="15" x14ac:dyDescent="0.2">
      <c r="A133" s="1" t="s">
        <v>416</v>
      </c>
      <c r="B133" s="29" t="s">
        <v>417</v>
      </c>
      <c r="C133" s="32" t="s">
        <v>418</v>
      </c>
      <c r="D133" s="31">
        <v>14075</v>
      </c>
      <c r="E133" s="31">
        <v>64</v>
      </c>
      <c r="F133" s="31">
        <v>61</v>
      </c>
      <c r="G133" s="31">
        <v>3</v>
      </c>
      <c r="H133" s="29" t="s">
        <v>34</v>
      </c>
    </row>
    <row r="134" spans="1:8" ht="15" x14ac:dyDescent="0.2">
      <c r="A134" s="1" t="s">
        <v>419</v>
      </c>
      <c r="B134" s="29" t="s">
        <v>420</v>
      </c>
      <c r="C134" s="32" t="s">
        <v>421</v>
      </c>
      <c r="D134" s="31">
        <v>58458</v>
      </c>
      <c r="E134" s="31">
        <v>3447</v>
      </c>
      <c r="F134" s="31">
        <v>936</v>
      </c>
      <c r="G134" s="31">
        <v>2511</v>
      </c>
      <c r="H134" s="29" t="s">
        <v>34</v>
      </c>
    </row>
    <row r="135" spans="1:8" ht="15" x14ac:dyDescent="0.2">
      <c r="A135" s="1" t="s">
        <v>422</v>
      </c>
      <c r="B135" s="29" t="s">
        <v>423</v>
      </c>
      <c r="C135" s="32" t="s">
        <v>424</v>
      </c>
      <c r="D135" s="31">
        <v>149610</v>
      </c>
      <c r="E135" s="31">
        <v>222</v>
      </c>
      <c r="F135" s="31">
        <v>132</v>
      </c>
      <c r="G135" s="31">
        <v>90</v>
      </c>
      <c r="H135" s="29" t="s">
        <v>34</v>
      </c>
    </row>
    <row r="136" spans="1:8" ht="15" x14ac:dyDescent="0.2">
      <c r="A136" s="1" t="s">
        <v>425</v>
      </c>
      <c r="B136" s="29" t="s">
        <v>426</v>
      </c>
      <c r="C136" s="32" t="s">
        <v>42</v>
      </c>
      <c r="D136" s="31">
        <v>4092459</v>
      </c>
      <c r="E136" s="31">
        <v>28448</v>
      </c>
      <c r="F136" s="31">
        <v>544</v>
      </c>
      <c r="G136" s="31">
        <v>27904</v>
      </c>
      <c r="H136" s="29" t="s">
        <v>34</v>
      </c>
    </row>
    <row r="137" spans="1:8" ht="15" x14ac:dyDescent="0.2">
      <c r="A137" s="1" t="s">
        <v>427</v>
      </c>
      <c r="B137" s="29" t="s">
        <v>428</v>
      </c>
      <c r="C137" s="32" t="s">
        <v>430</v>
      </c>
      <c r="D137" s="31">
        <v>6446</v>
      </c>
      <c r="E137" s="31">
        <v>41</v>
      </c>
      <c r="F137" s="31">
        <v>19</v>
      </c>
      <c r="G137" s="31">
        <v>22</v>
      </c>
      <c r="H137" s="29" t="s">
        <v>34</v>
      </c>
    </row>
    <row r="138" spans="1:8" ht="15" x14ac:dyDescent="0.2">
      <c r="A138" s="1" t="s">
        <v>431</v>
      </c>
      <c r="B138" s="29" t="s">
        <v>432</v>
      </c>
      <c r="C138" s="32" t="s">
        <v>71</v>
      </c>
      <c r="D138" s="31">
        <v>1809034</v>
      </c>
      <c r="E138" s="31">
        <v>61291</v>
      </c>
      <c r="F138" s="31">
        <v>7646</v>
      </c>
      <c r="G138" s="31">
        <v>53645</v>
      </c>
      <c r="H138" s="29" t="s">
        <v>34</v>
      </c>
    </row>
    <row r="139" spans="1:8" ht="15" x14ac:dyDescent="0.2">
      <c r="A139" s="1" t="s">
        <v>435</v>
      </c>
      <c r="B139" s="29" t="s">
        <v>436</v>
      </c>
      <c r="C139" s="32" t="s">
        <v>59</v>
      </c>
      <c r="D139" s="31">
        <v>2368139</v>
      </c>
      <c r="E139" s="31">
        <v>20881</v>
      </c>
      <c r="F139" s="31">
        <v>8561</v>
      </c>
      <c r="G139" s="31">
        <v>12320</v>
      </c>
      <c r="H139" s="29" t="s">
        <v>34</v>
      </c>
    </row>
    <row r="140" spans="1:8" ht="15" x14ac:dyDescent="0.2">
      <c r="A140" s="1" t="s">
        <v>438</v>
      </c>
      <c r="B140" s="29" t="s">
        <v>439</v>
      </c>
      <c r="C140" s="32" t="s">
        <v>441</v>
      </c>
      <c r="D140" s="31">
        <v>3057</v>
      </c>
      <c r="E140" s="31">
        <v>34</v>
      </c>
      <c r="F140" s="31">
        <v>30</v>
      </c>
      <c r="G140" s="31">
        <v>4</v>
      </c>
      <c r="H140" s="29" t="s">
        <v>34</v>
      </c>
    </row>
    <row r="141" spans="1:8" ht="15" x14ac:dyDescent="0.2">
      <c r="A141" s="1" t="s">
        <v>442</v>
      </c>
      <c r="B141" s="29" t="s">
        <v>443</v>
      </c>
      <c r="C141" s="32" t="s">
        <v>71</v>
      </c>
      <c r="D141" s="31">
        <v>1809034</v>
      </c>
      <c r="E141" s="31">
        <v>2742</v>
      </c>
      <c r="F141" s="31">
        <v>1213</v>
      </c>
      <c r="G141" s="31">
        <v>1529</v>
      </c>
      <c r="H141" s="29" t="s">
        <v>34</v>
      </c>
    </row>
    <row r="142" spans="1:8" ht="15" x14ac:dyDescent="0.2">
      <c r="A142" s="1" t="s">
        <v>445</v>
      </c>
      <c r="B142" s="29" t="s">
        <v>446</v>
      </c>
      <c r="C142" s="32" t="s">
        <v>448</v>
      </c>
      <c r="D142" s="31">
        <v>36273</v>
      </c>
      <c r="E142" s="31">
        <v>1885</v>
      </c>
      <c r="F142" s="31">
        <v>298</v>
      </c>
      <c r="G142" s="31">
        <v>1587</v>
      </c>
      <c r="H142" s="29" t="s">
        <v>34</v>
      </c>
    </row>
    <row r="143" spans="1:8" ht="15" x14ac:dyDescent="0.2">
      <c r="A143" s="1" t="s">
        <v>449</v>
      </c>
      <c r="B143" s="29" t="s">
        <v>450</v>
      </c>
      <c r="C143" s="32" t="s">
        <v>452</v>
      </c>
      <c r="D143" s="31">
        <v>194851</v>
      </c>
      <c r="E143" s="31">
        <v>14923</v>
      </c>
      <c r="F143" s="31">
        <v>4358</v>
      </c>
      <c r="G143" s="31">
        <v>10565</v>
      </c>
      <c r="H143" s="29" t="s">
        <v>34</v>
      </c>
    </row>
    <row r="144" spans="1:8" ht="15" x14ac:dyDescent="0.2">
      <c r="A144" s="1" t="s">
        <v>453</v>
      </c>
      <c r="B144" s="29" t="s">
        <v>454</v>
      </c>
      <c r="C144" s="32" t="s">
        <v>167</v>
      </c>
      <c r="D144" s="31">
        <v>209714</v>
      </c>
      <c r="E144" s="31">
        <v>2456</v>
      </c>
      <c r="F144" s="31">
        <v>835</v>
      </c>
      <c r="G144" s="31">
        <v>1621</v>
      </c>
      <c r="H144" s="29" t="s">
        <v>34</v>
      </c>
    </row>
    <row r="145" spans="1:8" ht="15" x14ac:dyDescent="0.2">
      <c r="A145" s="1" t="s">
        <v>456</v>
      </c>
      <c r="B145" s="29" t="s">
        <v>457</v>
      </c>
      <c r="C145" s="32" t="s">
        <v>459</v>
      </c>
      <c r="D145" s="31">
        <v>49625</v>
      </c>
      <c r="E145" s="31">
        <v>2281</v>
      </c>
      <c r="F145" s="31">
        <v>647</v>
      </c>
      <c r="G145" s="31">
        <v>1634</v>
      </c>
      <c r="H145" s="29" t="s">
        <v>34</v>
      </c>
    </row>
    <row r="146" spans="1:8" ht="15" x14ac:dyDescent="0.2">
      <c r="A146" s="1" t="s">
        <v>460</v>
      </c>
      <c r="B146" s="29" t="s">
        <v>461</v>
      </c>
      <c r="C146" s="32" t="s">
        <v>59</v>
      </c>
      <c r="D146" s="31">
        <v>2368139</v>
      </c>
      <c r="E146" s="31">
        <v>118207</v>
      </c>
      <c r="F146" s="31">
        <v>8497</v>
      </c>
      <c r="G146" s="31">
        <v>109710</v>
      </c>
      <c r="H146" s="29" t="s">
        <v>34</v>
      </c>
    </row>
    <row r="147" spans="1:8" ht="15" x14ac:dyDescent="0.2">
      <c r="A147" s="1" t="s">
        <v>463</v>
      </c>
      <c r="B147" s="29" t="s">
        <v>464</v>
      </c>
      <c r="C147" s="32" t="s">
        <v>466</v>
      </c>
      <c r="D147" s="31">
        <v>14786</v>
      </c>
      <c r="E147" s="31">
        <v>535</v>
      </c>
      <c r="F147" s="31">
        <v>74</v>
      </c>
      <c r="G147" s="31">
        <v>461</v>
      </c>
      <c r="H147" s="29" t="s">
        <v>34</v>
      </c>
    </row>
    <row r="148" spans="1:8" ht="15" x14ac:dyDescent="0.2">
      <c r="A148" s="1" t="s">
        <v>467</v>
      </c>
      <c r="B148" s="29" t="s">
        <v>468</v>
      </c>
      <c r="C148" s="32" t="s">
        <v>42</v>
      </c>
      <c r="D148" s="31">
        <v>4092459</v>
      </c>
      <c r="E148" s="31">
        <v>19563</v>
      </c>
      <c r="F148" s="31">
        <v>5864</v>
      </c>
      <c r="G148" s="31">
        <v>13699</v>
      </c>
      <c r="H148" s="29" t="s">
        <v>34</v>
      </c>
    </row>
    <row r="149" spans="1:8" ht="15" x14ac:dyDescent="0.2">
      <c r="A149" s="1" t="s">
        <v>470</v>
      </c>
      <c r="B149" s="29" t="s">
        <v>471</v>
      </c>
      <c r="C149" s="32" t="s">
        <v>472</v>
      </c>
      <c r="D149" s="31">
        <v>41964</v>
      </c>
      <c r="E149" s="31">
        <v>42</v>
      </c>
      <c r="F149" s="31">
        <v>42</v>
      </c>
      <c r="G149" s="31">
        <v>0</v>
      </c>
      <c r="H149" s="29" t="s">
        <v>34</v>
      </c>
    </row>
    <row r="150" spans="1:8" ht="15" x14ac:dyDescent="0.2">
      <c r="A150" s="1" t="s">
        <v>473</v>
      </c>
      <c r="B150" s="29" t="s">
        <v>474</v>
      </c>
      <c r="C150" s="32" t="s">
        <v>251</v>
      </c>
      <c r="D150" s="31">
        <v>585375</v>
      </c>
      <c r="E150" s="31">
        <v>9347</v>
      </c>
      <c r="F150" s="31">
        <v>3685</v>
      </c>
      <c r="G150" s="31">
        <v>5662</v>
      </c>
      <c r="H150" s="29" t="s">
        <v>34</v>
      </c>
    </row>
    <row r="151" spans="1:8" ht="15" x14ac:dyDescent="0.2">
      <c r="A151" s="1" t="s">
        <v>475</v>
      </c>
      <c r="B151" s="29" t="s">
        <v>476</v>
      </c>
      <c r="C151" s="32" t="s">
        <v>71</v>
      </c>
      <c r="D151" s="31">
        <v>1809034</v>
      </c>
      <c r="E151" s="31">
        <v>349</v>
      </c>
      <c r="F151" s="31">
        <v>172</v>
      </c>
      <c r="G151" s="31">
        <v>177</v>
      </c>
      <c r="H151" s="29" t="s">
        <v>34</v>
      </c>
    </row>
    <row r="152" spans="1:8" ht="15" x14ac:dyDescent="0.2">
      <c r="A152" s="1" t="s">
        <v>478</v>
      </c>
      <c r="B152" s="29" t="s">
        <v>479</v>
      </c>
      <c r="C152" s="32" t="s">
        <v>480</v>
      </c>
      <c r="D152" s="31">
        <v>19719</v>
      </c>
      <c r="E152" s="31">
        <v>107</v>
      </c>
      <c r="F152" s="31">
        <v>94</v>
      </c>
      <c r="G152" s="31">
        <v>13</v>
      </c>
      <c r="H152" s="29" t="s">
        <v>34</v>
      </c>
    </row>
    <row r="153" spans="1:8" ht="15" x14ac:dyDescent="0.2">
      <c r="A153" s="1" t="s">
        <v>481</v>
      </c>
      <c r="B153" s="29" t="s">
        <v>482</v>
      </c>
      <c r="C153" s="32" t="s">
        <v>100</v>
      </c>
      <c r="D153" s="31">
        <v>782341</v>
      </c>
      <c r="E153" s="31">
        <v>19210</v>
      </c>
      <c r="F153" s="31">
        <v>4752</v>
      </c>
      <c r="G153" s="31">
        <v>14458</v>
      </c>
      <c r="H153" s="29" t="s">
        <v>34</v>
      </c>
    </row>
    <row r="154" spans="1:8" ht="15" x14ac:dyDescent="0.2">
      <c r="A154" s="1" t="s">
        <v>483</v>
      </c>
      <c r="B154" s="29" t="s">
        <v>484</v>
      </c>
      <c r="C154" s="32" t="s">
        <v>486</v>
      </c>
      <c r="D154" s="31">
        <v>13977</v>
      </c>
      <c r="E154" s="31">
        <v>420</v>
      </c>
      <c r="F154" s="31">
        <v>52</v>
      </c>
      <c r="G154" s="31">
        <v>368</v>
      </c>
      <c r="H154" s="29" t="s">
        <v>34</v>
      </c>
    </row>
    <row r="155" spans="1:8" ht="15" x14ac:dyDescent="0.2">
      <c r="A155" s="1" t="s">
        <v>487</v>
      </c>
      <c r="B155" s="29" t="s">
        <v>488</v>
      </c>
      <c r="C155" s="32" t="s">
        <v>490</v>
      </c>
      <c r="D155" s="31">
        <v>278831</v>
      </c>
      <c r="E155" s="31">
        <v>14587</v>
      </c>
      <c r="F155" s="31">
        <v>94</v>
      </c>
      <c r="G155" s="31">
        <v>14493</v>
      </c>
      <c r="H155" s="29" t="s">
        <v>34</v>
      </c>
    </row>
    <row r="156" spans="1:8" ht="15" x14ac:dyDescent="0.2">
      <c r="A156" s="1" t="s">
        <v>491</v>
      </c>
      <c r="B156" s="29" t="s">
        <v>492</v>
      </c>
      <c r="C156" s="32" t="s">
        <v>459</v>
      </c>
      <c r="D156" s="31">
        <v>49625</v>
      </c>
      <c r="E156" s="31">
        <v>0</v>
      </c>
      <c r="F156" s="31">
        <v>0</v>
      </c>
      <c r="G156" s="31">
        <v>0</v>
      </c>
      <c r="H156" s="29" t="s">
        <v>34</v>
      </c>
    </row>
    <row r="157" spans="1:8" ht="15" x14ac:dyDescent="0.2">
      <c r="A157" s="1" t="s">
        <v>493</v>
      </c>
      <c r="B157" s="29" t="s">
        <v>494</v>
      </c>
      <c r="C157" s="32" t="s">
        <v>108</v>
      </c>
      <c r="D157" s="31">
        <v>10501</v>
      </c>
      <c r="E157" s="31">
        <v>41</v>
      </c>
      <c r="F157" s="31">
        <v>36</v>
      </c>
      <c r="G157" s="31">
        <v>5</v>
      </c>
      <c r="H157" s="29" t="s">
        <v>34</v>
      </c>
    </row>
    <row r="158" spans="1:8" ht="15" x14ac:dyDescent="0.2">
      <c r="A158" s="1" t="s">
        <v>495</v>
      </c>
      <c r="B158" s="29" t="s">
        <v>496</v>
      </c>
      <c r="C158" s="32" t="s">
        <v>171</v>
      </c>
      <c r="D158" s="31">
        <v>800647</v>
      </c>
      <c r="E158" s="31">
        <v>21464</v>
      </c>
      <c r="F158" s="31">
        <v>2761</v>
      </c>
      <c r="G158" s="31">
        <v>18703</v>
      </c>
      <c r="H158" s="29" t="s">
        <v>34</v>
      </c>
    </row>
    <row r="159" spans="1:8" ht="15" x14ac:dyDescent="0.2">
      <c r="A159" s="1" t="s">
        <v>498</v>
      </c>
      <c r="B159" s="29" t="s">
        <v>499</v>
      </c>
      <c r="C159" s="32" t="s">
        <v>500</v>
      </c>
      <c r="D159" s="31">
        <v>64524</v>
      </c>
      <c r="E159" s="31">
        <v>4771</v>
      </c>
      <c r="F159" s="31">
        <v>1370</v>
      </c>
      <c r="G159" s="31">
        <v>3401</v>
      </c>
      <c r="H159" s="29" t="s">
        <v>34</v>
      </c>
    </row>
    <row r="160" spans="1:8" ht="15" x14ac:dyDescent="0.2">
      <c r="A160" s="1" t="s">
        <v>501</v>
      </c>
      <c r="B160" s="29" t="s">
        <v>502</v>
      </c>
      <c r="C160" s="32" t="s">
        <v>504</v>
      </c>
      <c r="D160" s="31">
        <v>59127</v>
      </c>
      <c r="E160" s="31">
        <v>4046</v>
      </c>
      <c r="F160" s="31">
        <v>1487</v>
      </c>
      <c r="G160" s="31">
        <v>2559</v>
      </c>
      <c r="H160" s="29" t="s">
        <v>34</v>
      </c>
    </row>
    <row r="161" spans="1:8" ht="15" x14ac:dyDescent="0.2">
      <c r="A161" s="1" t="s">
        <v>505</v>
      </c>
      <c r="B161" s="29" t="s">
        <v>506</v>
      </c>
      <c r="C161" s="32" t="s">
        <v>71</v>
      </c>
      <c r="D161" s="31">
        <v>1809034</v>
      </c>
      <c r="E161" s="31">
        <v>15243</v>
      </c>
      <c r="F161" s="31">
        <v>3379</v>
      </c>
      <c r="G161" s="31">
        <v>11864</v>
      </c>
      <c r="H161" s="29" t="s">
        <v>34</v>
      </c>
    </row>
    <row r="162" spans="1:8" ht="15" x14ac:dyDescent="0.2">
      <c r="A162" s="1" t="s">
        <v>508</v>
      </c>
      <c r="B162" s="29" t="s">
        <v>509</v>
      </c>
      <c r="C162" s="32" t="s">
        <v>351</v>
      </c>
      <c r="D162" s="31">
        <v>15507</v>
      </c>
      <c r="E162" s="31">
        <v>389</v>
      </c>
      <c r="F162" s="31">
        <v>110</v>
      </c>
      <c r="G162" s="31">
        <v>279</v>
      </c>
      <c r="H162" s="29" t="s">
        <v>34</v>
      </c>
    </row>
    <row r="163" spans="1:8" ht="15" x14ac:dyDescent="0.2">
      <c r="A163" s="1" t="s">
        <v>510</v>
      </c>
      <c r="B163" s="29" t="s">
        <v>511</v>
      </c>
      <c r="C163" s="32" t="s">
        <v>513</v>
      </c>
      <c r="D163" s="31">
        <v>12651</v>
      </c>
      <c r="E163" s="31">
        <v>537</v>
      </c>
      <c r="F163" s="31">
        <v>130</v>
      </c>
      <c r="G163" s="31">
        <v>407</v>
      </c>
      <c r="H163" s="29" t="s">
        <v>34</v>
      </c>
    </row>
    <row r="164" spans="1:8" ht="15" x14ac:dyDescent="0.2">
      <c r="A164" s="1" t="s">
        <v>514</v>
      </c>
      <c r="B164" s="29" t="s">
        <v>515</v>
      </c>
      <c r="C164" s="32" t="s">
        <v>517</v>
      </c>
      <c r="D164" s="31">
        <v>8865</v>
      </c>
      <c r="E164" s="31">
        <v>73</v>
      </c>
      <c r="F164" s="31">
        <v>44</v>
      </c>
      <c r="G164" s="31">
        <v>29</v>
      </c>
      <c r="H164" s="29" t="s">
        <v>34</v>
      </c>
    </row>
    <row r="165" spans="1:8" ht="15" x14ac:dyDescent="0.2">
      <c r="A165" s="1" t="s">
        <v>518</v>
      </c>
      <c r="B165" s="29" t="s">
        <v>519</v>
      </c>
      <c r="C165" s="32" t="s">
        <v>521</v>
      </c>
      <c r="D165" s="31">
        <v>6703</v>
      </c>
      <c r="E165" s="31">
        <v>319</v>
      </c>
      <c r="F165" s="31">
        <v>51</v>
      </c>
      <c r="G165" s="31">
        <v>268</v>
      </c>
      <c r="H165" s="29" t="s">
        <v>34</v>
      </c>
    </row>
    <row r="166" spans="1:8" ht="15" x14ac:dyDescent="0.2">
      <c r="A166" s="1" t="s">
        <v>522</v>
      </c>
      <c r="B166" s="29" t="s">
        <v>523</v>
      </c>
      <c r="C166" s="32" t="s">
        <v>525</v>
      </c>
      <c r="D166" s="31">
        <v>36702</v>
      </c>
      <c r="E166" s="31">
        <v>1796</v>
      </c>
      <c r="F166" s="31">
        <v>501</v>
      </c>
      <c r="G166" s="31">
        <v>1295</v>
      </c>
      <c r="H166" s="29" t="s">
        <v>34</v>
      </c>
    </row>
    <row r="167" spans="1:8" ht="15" x14ac:dyDescent="0.2">
      <c r="A167" s="1" t="s">
        <v>526</v>
      </c>
      <c r="B167" s="29" t="s">
        <v>527</v>
      </c>
      <c r="C167" s="32" t="s">
        <v>500</v>
      </c>
      <c r="D167" s="31">
        <v>64524</v>
      </c>
      <c r="E167" s="31">
        <v>3977</v>
      </c>
      <c r="F167" s="31">
        <v>1304</v>
      </c>
      <c r="G167" s="31">
        <v>2673</v>
      </c>
      <c r="H167" s="29" t="s">
        <v>34</v>
      </c>
    </row>
    <row r="168" spans="1:8" ht="15" x14ac:dyDescent="0.2">
      <c r="A168" s="1" t="s">
        <v>529</v>
      </c>
      <c r="B168" s="29" t="s">
        <v>530</v>
      </c>
      <c r="C168" s="32" t="s">
        <v>532</v>
      </c>
      <c r="D168" s="31">
        <v>150934</v>
      </c>
      <c r="E168" s="31">
        <v>2414</v>
      </c>
      <c r="F168" s="31">
        <v>592</v>
      </c>
      <c r="G168" s="31">
        <v>1822</v>
      </c>
      <c r="H168" s="29" t="s">
        <v>34</v>
      </c>
    </row>
    <row r="169" spans="1:8" ht="15" x14ac:dyDescent="0.2">
      <c r="A169" s="1" t="s">
        <v>533</v>
      </c>
      <c r="B169" s="29" t="s">
        <v>534</v>
      </c>
      <c r="C169" s="32" t="s">
        <v>359</v>
      </c>
      <c r="D169" s="31">
        <v>86129</v>
      </c>
      <c r="E169" s="31">
        <v>10401</v>
      </c>
      <c r="F169" s="31">
        <v>2274</v>
      </c>
      <c r="G169" s="31">
        <v>8127</v>
      </c>
      <c r="H169" s="29" t="s">
        <v>34</v>
      </c>
    </row>
    <row r="170" spans="1:8" ht="15" x14ac:dyDescent="0.2">
      <c r="A170" s="1" t="s">
        <v>535</v>
      </c>
      <c r="B170" s="29" t="s">
        <v>536</v>
      </c>
      <c r="C170" s="32" t="s">
        <v>87</v>
      </c>
      <c r="D170" s="31">
        <v>340223</v>
      </c>
      <c r="E170" s="31">
        <v>17284</v>
      </c>
      <c r="F170" s="31">
        <v>10</v>
      </c>
      <c r="G170" s="31">
        <v>17274</v>
      </c>
      <c r="H170" s="29" t="s">
        <v>34</v>
      </c>
    </row>
    <row r="171" spans="1:8" ht="15" x14ac:dyDescent="0.2">
      <c r="A171" s="1" t="s">
        <v>537</v>
      </c>
      <c r="B171" s="29" t="s">
        <v>538</v>
      </c>
      <c r="C171" s="32" t="s">
        <v>540</v>
      </c>
      <c r="D171" s="31">
        <v>15216</v>
      </c>
      <c r="E171" s="31">
        <v>1133</v>
      </c>
      <c r="F171" s="31">
        <v>301</v>
      </c>
      <c r="G171" s="31">
        <v>832</v>
      </c>
      <c r="H171" s="29" t="s">
        <v>34</v>
      </c>
    </row>
    <row r="172" spans="1:8" ht="15" x14ac:dyDescent="0.2">
      <c r="A172" s="1" t="s">
        <v>541</v>
      </c>
      <c r="B172" s="29" t="s">
        <v>542</v>
      </c>
      <c r="C172" s="32" t="s">
        <v>171</v>
      </c>
      <c r="D172" s="31">
        <v>800647</v>
      </c>
      <c r="E172" s="31">
        <v>6585</v>
      </c>
      <c r="F172" s="31">
        <v>2849</v>
      </c>
      <c r="G172" s="31">
        <v>3736</v>
      </c>
      <c r="H172" s="29" t="s">
        <v>34</v>
      </c>
    </row>
    <row r="173" spans="1:8" ht="15" x14ac:dyDescent="0.2">
      <c r="A173" s="1" t="s">
        <v>544</v>
      </c>
      <c r="B173" s="29" t="s">
        <v>545</v>
      </c>
      <c r="C173" s="32" t="s">
        <v>547</v>
      </c>
      <c r="D173" s="31">
        <v>7041</v>
      </c>
      <c r="E173" s="31">
        <v>609</v>
      </c>
      <c r="F173" s="31">
        <v>147</v>
      </c>
      <c r="G173" s="31">
        <v>462</v>
      </c>
      <c r="H173" s="29" t="s">
        <v>34</v>
      </c>
    </row>
    <row r="174" spans="1:8" ht="15" x14ac:dyDescent="0.2">
      <c r="A174" s="1" t="s">
        <v>548</v>
      </c>
      <c r="B174" s="29" t="s">
        <v>549</v>
      </c>
      <c r="C174" s="32" t="s">
        <v>551</v>
      </c>
      <c r="D174" s="31">
        <v>35089</v>
      </c>
      <c r="E174" s="31">
        <v>1014</v>
      </c>
      <c r="F174" s="31">
        <v>302</v>
      </c>
      <c r="G174" s="31">
        <v>712</v>
      </c>
      <c r="H174" s="29" t="s">
        <v>34</v>
      </c>
    </row>
    <row r="175" spans="1:8" ht="15" x14ac:dyDescent="0.2">
      <c r="A175" s="1" t="s">
        <v>552</v>
      </c>
      <c r="B175" s="29" t="s">
        <v>553</v>
      </c>
      <c r="C175" s="32" t="s">
        <v>555</v>
      </c>
      <c r="D175" s="31">
        <v>22935</v>
      </c>
      <c r="E175" s="31">
        <v>826</v>
      </c>
      <c r="F175" s="31">
        <v>118</v>
      </c>
      <c r="G175" s="31">
        <v>708</v>
      </c>
      <c r="H175" s="29" t="s">
        <v>34</v>
      </c>
    </row>
    <row r="176" spans="1:8" ht="15" x14ac:dyDescent="0.2">
      <c r="A176" s="1" t="s">
        <v>556</v>
      </c>
      <c r="B176" s="29" t="s">
        <v>557</v>
      </c>
      <c r="C176" s="32" t="s">
        <v>559</v>
      </c>
      <c r="D176" s="31">
        <v>50845</v>
      </c>
      <c r="E176" s="31">
        <v>426</v>
      </c>
      <c r="F176" s="31">
        <v>0</v>
      </c>
      <c r="G176" s="31">
        <v>426</v>
      </c>
      <c r="H176" s="29" t="s">
        <v>34</v>
      </c>
    </row>
    <row r="177" spans="1:8" ht="15" x14ac:dyDescent="0.2">
      <c r="A177" s="1" t="s">
        <v>560</v>
      </c>
      <c r="B177" s="29" t="s">
        <v>561</v>
      </c>
      <c r="C177" s="32" t="s">
        <v>42</v>
      </c>
      <c r="D177" s="31">
        <v>4092459</v>
      </c>
      <c r="E177" s="31">
        <v>61333</v>
      </c>
      <c r="F177" s="31">
        <v>3646</v>
      </c>
      <c r="G177" s="31">
        <v>57687</v>
      </c>
      <c r="H177" s="29" t="s">
        <v>34</v>
      </c>
    </row>
    <row r="178" spans="1:8" ht="15" x14ac:dyDescent="0.2">
      <c r="A178" s="1" t="s">
        <v>563</v>
      </c>
      <c r="B178" s="29" t="s">
        <v>564</v>
      </c>
      <c r="C178" s="32" t="s">
        <v>565</v>
      </c>
      <c r="D178" s="31">
        <v>17866</v>
      </c>
      <c r="E178" s="31">
        <v>53</v>
      </c>
      <c r="F178" s="31">
        <v>34</v>
      </c>
      <c r="G178" s="31">
        <v>19</v>
      </c>
      <c r="H178" s="29" t="s">
        <v>34</v>
      </c>
    </row>
    <row r="179" spans="1:8" ht="15" x14ac:dyDescent="0.2">
      <c r="A179" s="1" t="s">
        <v>566</v>
      </c>
      <c r="B179" s="29" t="s">
        <v>567</v>
      </c>
      <c r="C179" s="32" t="s">
        <v>569</v>
      </c>
      <c r="D179" s="31">
        <v>19372</v>
      </c>
      <c r="E179" s="31">
        <v>873</v>
      </c>
      <c r="F179" s="31">
        <v>146</v>
      </c>
      <c r="G179" s="31">
        <v>727</v>
      </c>
      <c r="H179" s="29" t="s">
        <v>34</v>
      </c>
    </row>
    <row r="180" spans="1:8" ht="15" x14ac:dyDescent="0.2">
      <c r="A180" s="1" t="s">
        <v>570</v>
      </c>
      <c r="B180" s="29" t="s">
        <v>571</v>
      </c>
      <c r="C180" s="32" t="s">
        <v>573</v>
      </c>
      <c r="D180" s="31">
        <v>75388</v>
      </c>
      <c r="E180" s="31">
        <v>282</v>
      </c>
      <c r="F180" s="31">
        <v>180</v>
      </c>
      <c r="G180" s="31">
        <v>102</v>
      </c>
      <c r="H180" s="29" t="s">
        <v>34</v>
      </c>
    </row>
    <row r="181" spans="1:8" ht="15" x14ac:dyDescent="0.2">
      <c r="A181" s="1" t="s">
        <v>574</v>
      </c>
      <c r="B181" s="29" t="s">
        <v>436</v>
      </c>
      <c r="C181" s="32" t="s">
        <v>59</v>
      </c>
      <c r="D181" s="31">
        <v>2368139</v>
      </c>
      <c r="E181" s="31">
        <v>26064</v>
      </c>
      <c r="F181" s="31">
        <v>5542</v>
      </c>
      <c r="G181" s="31">
        <v>20522</v>
      </c>
      <c r="H181" s="29" t="s">
        <v>34</v>
      </c>
    </row>
    <row r="182" spans="1:8" ht="15" x14ac:dyDescent="0.2">
      <c r="A182" s="1" t="s">
        <v>576</v>
      </c>
      <c r="B182" s="29" t="s">
        <v>577</v>
      </c>
      <c r="C182" s="32" t="s">
        <v>578</v>
      </c>
      <c r="D182" s="31">
        <v>20874</v>
      </c>
      <c r="E182" s="31">
        <v>1046</v>
      </c>
      <c r="F182" s="31">
        <v>272</v>
      </c>
      <c r="G182" s="31">
        <v>774</v>
      </c>
      <c r="H182" s="29" t="s">
        <v>34</v>
      </c>
    </row>
    <row r="183" spans="1:8" ht="15" x14ac:dyDescent="0.2">
      <c r="A183" s="1" t="s">
        <v>579</v>
      </c>
      <c r="B183" s="29" t="s">
        <v>580</v>
      </c>
      <c r="C183" s="32" t="s">
        <v>582</v>
      </c>
      <c r="D183" s="31">
        <v>131500</v>
      </c>
      <c r="E183" s="31">
        <v>63</v>
      </c>
      <c r="F183" s="31">
        <v>53</v>
      </c>
      <c r="G183" s="31">
        <v>10</v>
      </c>
      <c r="H183" s="29" t="s">
        <v>34</v>
      </c>
    </row>
    <row r="184" spans="1:8" ht="15" x14ac:dyDescent="0.2">
      <c r="A184" s="1" t="s">
        <v>583</v>
      </c>
      <c r="B184" s="29" t="s">
        <v>584</v>
      </c>
      <c r="C184" s="32" t="s">
        <v>175</v>
      </c>
      <c r="D184" s="31">
        <v>774769</v>
      </c>
      <c r="E184" s="31">
        <v>11127</v>
      </c>
      <c r="F184" s="31">
        <v>4169</v>
      </c>
      <c r="G184" s="31">
        <v>6958</v>
      </c>
      <c r="H184" s="29" t="s">
        <v>34</v>
      </c>
    </row>
    <row r="185" spans="1:8" ht="15" x14ac:dyDescent="0.2">
      <c r="A185" s="1" t="s">
        <v>585</v>
      </c>
      <c r="B185" s="29" t="s">
        <v>586</v>
      </c>
      <c r="C185" s="32" t="s">
        <v>71</v>
      </c>
      <c r="D185" s="31">
        <v>1809034</v>
      </c>
      <c r="E185" s="31">
        <v>29711</v>
      </c>
      <c r="F185" s="31">
        <v>3625</v>
      </c>
      <c r="G185" s="31">
        <v>26086</v>
      </c>
      <c r="H185" s="29" t="s">
        <v>34</v>
      </c>
    </row>
    <row r="186" spans="1:8" ht="15" x14ac:dyDescent="0.2">
      <c r="A186" s="1" t="s">
        <v>588</v>
      </c>
      <c r="B186" s="29" t="s">
        <v>589</v>
      </c>
      <c r="C186" s="32" t="s">
        <v>591</v>
      </c>
      <c r="D186" s="31">
        <v>42918</v>
      </c>
      <c r="E186" s="31">
        <v>396</v>
      </c>
      <c r="F186" s="31">
        <v>224</v>
      </c>
      <c r="G186" s="31">
        <v>172</v>
      </c>
      <c r="H186" s="29" t="s">
        <v>34</v>
      </c>
    </row>
    <row r="187" spans="1:8" ht="15" x14ac:dyDescent="0.2">
      <c r="A187" s="1" t="s">
        <v>592</v>
      </c>
      <c r="B187" s="29" t="s">
        <v>593</v>
      </c>
      <c r="C187" s="32" t="s">
        <v>424</v>
      </c>
      <c r="D187" s="31">
        <v>149610</v>
      </c>
      <c r="E187" s="31">
        <v>4420</v>
      </c>
      <c r="F187" s="31">
        <v>1647</v>
      </c>
      <c r="G187" s="31">
        <v>2773</v>
      </c>
      <c r="H187" s="29" t="s">
        <v>34</v>
      </c>
    </row>
    <row r="188" spans="1:8" ht="15" x14ac:dyDescent="0.2">
      <c r="A188" s="1" t="s">
        <v>595</v>
      </c>
      <c r="B188" s="29" t="s">
        <v>206</v>
      </c>
      <c r="C188" s="32" t="s">
        <v>134</v>
      </c>
      <c r="D188" s="31">
        <v>1024266</v>
      </c>
      <c r="E188" s="31">
        <v>25988</v>
      </c>
      <c r="F188" s="31">
        <v>2538</v>
      </c>
      <c r="G188" s="31">
        <v>23450</v>
      </c>
      <c r="H188" s="29" t="s">
        <v>34</v>
      </c>
    </row>
    <row r="189" spans="1:8" ht="15" x14ac:dyDescent="0.2">
      <c r="A189" s="1" t="s">
        <v>597</v>
      </c>
      <c r="B189" s="29" t="s">
        <v>598</v>
      </c>
      <c r="C189" s="32" t="s">
        <v>600</v>
      </c>
      <c r="D189" s="31">
        <v>33718</v>
      </c>
      <c r="E189" s="31">
        <v>1370</v>
      </c>
      <c r="F189" s="31">
        <v>498</v>
      </c>
      <c r="G189" s="31">
        <v>872</v>
      </c>
      <c r="H189" s="29" t="s">
        <v>34</v>
      </c>
    </row>
    <row r="190" spans="1:8" ht="15" x14ac:dyDescent="0.2">
      <c r="A190" s="1" t="s">
        <v>601</v>
      </c>
      <c r="B190" s="29" t="s">
        <v>602</v>
      </c>
      <c r="C190" s="32" t="s">
        <v>291</v>
      </c>
      <c r="D190" s="31">
        <v>19263</v>
      </c>
      <c r="E190" s="31">
        <v>168</v>
      </c>
      <c r="F190" s="31">
        <v>162</v>
      </c>
      <c r="G190" s="31">
        <v>6</v>
      </c>
      <c r="H190" s="29" t="s">
        <v>34</v>
      </c>
    </row>
    <row r="191" spans="1:8" ht="15" x14ac:dyDescent="0.2">
      <c r="A191" s="1" t="s">
        <v>604</v>
      </c>
      <c r="B191" s="29" t="s">
        <v>605</v>
      </c>
      <c r="C191" s="32" t="s">
        <v>334</v>
      </c>
      <c r="D191" s="31">
        <v>137130</v>
      </c>
      <c r="E191" s="31">
        <v>14913</v>
      </c>
      <c r="F191" s="31">
        <v>4119</v>
      </c>
      <c r="G191" s="31">
        <v>10794</v>
      </c>
      <c r="H191" s="29" t="s">
        <v>34</v>
      </c>
    </row>
    <row r="192" spans="1:8" ht="15" x14ac:dyDescent="0.2">
      <c r="A192" s="1" t="s">
        <v>607</v>
      </c>
      <c r="B192" s="29" t="s">
        <v>608</v>
      </c>
      <c r="C192" s="32" t="s">
        <v>582</v>
      </c>
      <c r="D192" s="31">
        <v>131500</v>
      </c>
      <c r="E192" s="31">
        <v>15614</v>
      </c>
      <c r="F192" s="31">
        <v>4501</v>
      </c>
      <c r="G192" s="31">
        <v>11113</v>
      </c>
      <c r="H192" s="29" t="s">
        <v>34</v>
      </c>
    </row>
    <row r="193" spans="1:8" ht="15" x14ac:dyDescent="0.2">
      <c r="A193" s="1" t="s">
        <v>610</v>
      </c>
      <c r="B193" s="29" t="s">
        <v>611</v>
      </c>
      <c r="C193" s="32" t="s">
        <v>51</v>
      </c>
      <c r="D193" s="31">
        <v>1714773</v>
      </c>
      <c r="E193" s="31">
        <v>67857</v>
      </c>
      <c r="F193" s="31">
        <v>8513</v>
      </c>
      <c r="G193" s="31">
        <v>59344</v>
      </c>
      <c r="H193" s="29" t="s">
        <v>34</v>
      </c>
    </row>
    <row r="194" spans="1:8" ht="15" x14ac:dyDescent="0.2">
      <c r="A194" s="1" t="s">
        <v>613</v>
      </c>
      <c r="B194" s="29" t="s">
        <v>614</v>
      </c>
      <c r="C194" s="32" t="s">
        <v>616</v>
      </c>
      <c r="D194" s="31">
        <v>8062</v>
      </c>
      <c r="E194" s="31">
        <v>108</v>
      </c>
      <c r="F194" s="31">
        <v>82</v>
      </c>
      <c r="G194" s="31">
        <v>26</v>
      </c>
      <c r="H194" s="29" t="s">
        <v>34</v>
      </c>
    </row>
    <row r="195" spans="1:8" ht="15" x14ac:dyDescent="0.2">
      <c r="A195" s="1" t="s">
        <v>617</v>
      </c>
      <c r="B195" s="29" t="s">
        <v>618</v>
      </c>
      <c r="C195" s="32" t="s">
        <v>620</v>
      </c>
      <c r="D195" s="31">
        <v>136872</v>
      </c>
      <c r="E195" s="31">
        <v>11399</v>
      </c>
      <c r="F195" s="31">
        <v>3031</v>
      </c>
      <c r="G195" s="31">
        <v>8368</v>
      </c>
      <c r="H195" s="29" t="s">
        <v>34</v>
      </c>
    </row>
    <row r="196" spans="1:8" ht="15" x14ac:dyDescent="0.2">
      <c r="A196" s="1" t="s">
        <v>621</v>
      </c>
      <c r="B196" s="29" t="s">
        <v>622</v>
      </c>
      <c r="C196" s="32" t="s">
        <v>623</v>
      </c>
      <c r="D196" s="31">
        <v>4799</v>
      </c>
      <c r="E196" s="31">
        <v>25</v>
      </c>
      <c r="F196" s="31">
        <v>21</v>
      </c>
      <c r="G196" s="31">
        <v>4</v>
      </c>
      <c r="H196" s="29" t="s">
        <v>34</v>
      </c>
    </row>
    <row r="197" spans="1:8" ht="15" x14ac:dyDescent="0.2">
      <c r="A197" s="1" t="s">
        <v>624</v>
      </c>
      <c r="B197" s="29" t="s">
        <v>625</v>
      </c>
      <c r="C197" s="32" t="s">
        <v>626</v>
      </c>
      <c r="D197" s="31">
        <v>9403</v>
      </c>
      <c r="E197" s="31">
        <v>59</v>
      </c>
      <c r="F197" s="31">
        <v>26</v>
      </c>
      <c r="G197" s="31">
        <v>33</v>
      </c>
      <c r="H197" s="29" t="s">
        <v>34</v>
      </c>
    </row>
    <row r="198" spans="1:8" ht="15" x14ac:dyDescent="0.2">
      <c r="A198" s="1" t="s">
        <v>627</v>
      </c>
      <c r="B198" s="29" t="s">
        <v>628</v>
      </c>
      <c r="C198" s="32" t="s">
        <v>71</v>
      </c>
      <c r="D198" s="31">
        <v>1809034</v>
      </c>
      <c r="E198" s="31">
        <v>12290</v>
      </c>
      <c r="F198" s="31">
        <v>2055</v>
      </c>
      <c r="G198" s="31">
        <v>10235</v>
      </c>
      <c r="H198" s="29" t="s">
        <v>34</v>
      </c>
    </row>
    <row r="199" spans="1:8" ht="15" x14ac:dyDescent="0.2">
      <c r="A199" s="1" t="s">
        <v>630</v>
      </c>
      <c r="B199" s="29" t="s">
        <v>631</v>
      </c>
      <c r="C199" s="32" t="s">
        <v>74</v>
      </c>
      <c r="D199" s="31">
        <v>422679</v>
      </c>
      <c r="E199" s="31">
        <v>97</v>
      </c>
      <c r="F199" s="31">
        <v>34</v>
      </c>
      <c r="G199" s="31">
        <v>63</v>
      </c>
      <c r="H199" s="29" t="s">
        <v>34</v>
      </c>
    </row>
    <row r="200" spans="1:8" ht="15" x14ac:dyDescent="0.2">
      <c r="A200" s="1" t="s">
        <v>632</v>
      </c>
      <c r="B200" s="29" t="s">
        <v>633</v>
      </c>
      <c r="C200" s="32" t="s">
        <v>635</v>
      </c>
      <c r="D200" s="31">
        <v>16921</v>
      </c>
      <c r="E200" s="31">
        <v>576</v>
      </c>
      <c r="F200" s="31">
        <v>124</v>
      </c>
      <c r="G200" s="31">
        <v>452</v>
      </c>
      <c r="H200" s="29" t="s">
        <v>34</v>
      </c>
    </row>
    <row r="201" spans="1:8" ht="15" x14ac:dyDescent="0.2">
      <c r="A201" s="1" t="s">
        <v>636</v>
      </c>
      <c r="B201" s="29" t="s">
        <v>637</v>
      </c>
      <c r="C201" s="32" t="s">
        <v>639</v>
      </c>
      <c r="D201" s="31">
        <v>10658</v>
      </c>
      <c r="E201" s="31">
        <v>157</v>
      </c>
      <c r="F201" s="31">
        <v>101</v>
      </c>
      <c r="G201" s="31">
        <v>56</v>
      </c>
      <c r="H201" s="29" t="s">
        <v>34</v>
      </c>
    </row>
    <row r="202" spans="1:8" ht="15" x14ac:dyDescent="0.2">
      <c r="A202" s="1" t="s">
        <v>640</v>
      </c>
      <c r="B202" s="29" t="s">
        <v>641</v>
      </c>
      <c r="C202" s="32" t="s">
        <v>642</v>
      </c>
      <c r="D202" s="31">
        <v>60968</v>
      </c>
      <c r="E202" s="31">
        <v>1545</v>
      </c>
      <c r="F202" s="31">
        <v>822</v>
      </c>
      <c r="G202" s="31">
        <v>723</v>
      </c>
      <c r="H202" s="29" t="s">
        <v>34</v>
      </c>
    </row>
    <row r="203" spans="1:8" ht="15" x14ac:dyDescent="0.2">
      <c r="A203" s="1" t="s">
        <v>643</v>
      </c>
      <c r="B203" s="29" t="s">
        <v>644</v>
      </c>
      <c r="C203" s="32" t="s">
        <v>645</v>
      </c>
      <c r="D203" s="31">
        <v>21766</v>
      </c>
      <c r="E203" s="31">
        <v>166</v>
      </c>
      <c r="F203" s="31">
        <v>98</v>
      </c>
      <c r="G203" s="31">
        <v>68</v>
      </c>
      <c r="H203" s="29" t="s">
        <v>34</v>
      </c>
    </row>
    <row r="204" spans="1:8" ht="15" x14ac:dyDescent="0.2">
      <c r="A204" s="1" t="s">
        <v>646</v>
      </c>
      <c r="B204" s="29" t="s">
        <v>647</v>
      </c>
      <c r="C204" s="32" t="s">
        <v>649</v>
      </c>
      <c r="D204" s="31">
        <v>14824</v>
      </c>
      <c r="E204" s="31">
        <v>60</v>
      </c>
      <c r="F204" s="31">
        <v>49</v>
      </c>
      <c r="G204" s="31">
        <v>11</v>
      </c>
      <c r="H204" s="29" t="s">
        <v>34</v>
      </c>
    </row>
    <row r="205" spans="1:8" ht="15" x14ac:dyDescent="0.2">
      <c r="A205" s="1" t="s">
        <v>650</v>
      </c>
      <c r="B205" s="29" t="s">
        <v>651</v>
      </c>
      <c r="C205" s="32" t="s">
        <v>652</v>
      </c>
      <c r="D205" s="31">
        <v>24837</v>
      </c>
      <c r="E205" s="31">
        <v>879</v>
      </c>
      <c r="F205" s="31">
        <v>145</v>
      </c>
      <c r="G205" s="31">
        <v>734</v>
      </c>
      <c r="H205" s="29" t="s">
        <v>34</v>
      </c>
    </row>
    <row r="206" spans="1:8" ht="15" x14ac:dyDescent="0.2">
      <c r="A206" s="1" t="s">
        <v>653</v>
      </c>
      <c r="B206" s="29" t="s">
        <v>654</v>
      </c>
      <c r="C206" s="32" t="s">
        <v>655</v>
      </c>
      <c r="D206" s="31">
        <v>32061</v>
      </c>
      <c r="E206" s="31">
        <v>2299</v>
      </c>
      <c r="F206" s="31">
        <v>926</v>
      </c>
      <c r="G206" s="31">
        <v>1373</v>
      </c>
      <c r="H206" s="29" t="s">
        <v>34</v>
      </c>
    </row>
    <row r="207" spans="1:8" ht="15" x14ac:dyDescent="0.2">
      <c r="A207" s="1" t="s">
        <v>656</v>
      </c>
      <c r="B207" s="29" t="s">
        <v>657</v>
      </c>
      <c r="C207" s="32" t="s">
        <v>51</v>
      </c>
      <c r="D207" s="31">
        <v>1714773</v>
      </c>
      <c r="E207" s="31">
        <v>15875</v>
      </c>
      <c r="F207" s="31">
        <v>2954</v>
      </c>
      <c r="G207" s="31">
        <v>12921</v>
      </c>
      <c r="H207" s="29" t="s">
        <v>34</v>
      </c>
    </row>
    <row r="208" spans="1:8" ht="15" x14ac:dyDescent="0.2">
      <c r="A208" s="1" t="s">
        <v>658</v>
      </c>
      <c r="B208" s="29" t="s">
        <v>659</v>
      </c>
      <c r="C208" s="32" t="s">
        <v>490</v>
      </c>
      <c r="D208" s="31">
        <v>278831</v>
      </c>
      <c r="E208" s="31">
        <v>503</v>
      </c>
      <c r="F208" s="31">
        <v>4</v>
      </c>
      <c r="G208" s="31">
        <v>499</v>
      </c>
      <c r="H208" s="29" t="s">
        <v>34</v>
      </c>
    </row>
    <row r="209" spans="1:8" ht="15" x14ac:dyDescent="0.2">
      <c r="A209" s="1" t="s">
        <v>660</v>
      </c>
      <c r="B209" s="29" t="s">
        <v>661</v>
      </c>
      <c r="C209" s="32" t="s">
        <v>662</v>
      </c>
      <c r="D209" s="31">
        <v>18583</v>
      </c>
      <c r="E209" s="31">
        <v>277</v>
      </c>
      <c r="F209" s="31">
        <v>184</v>
      </c>
      <c r="G209" s="31">
        <v>93</v>
      </c>
      <c r="H209" s="29" t="s">
        <v>34</v>
      </c>
    </row>
    <row r="210" spans="1:8" ht="15" x14ac:dyDescent="0.2">
      <c r="A210" s="1" t="s">
        <v>663</v>
      </c>
      <c r="B210" s="29" t="s">
        <v>664</v>
      </c>
      <c r="C210" s="32" t="s">
        <v>356</v>
      </c>
      <c r="D210" s="31">
        <v>110224</v>
      </c>
      <c r="E210" s="31">
        <v>18150</v>
      </c>
      <c r="F210" s="31">
        <v>7628</v>
      </c>
      <c r="G210" s="31">
        <v>10522</v>
      </c>
      <c r="H210" s="29" t="s">
        <v>34</v>
      </c>
    </row>
    <row r="211" spans="1:8" ht="15" x14ac:dyDescent="0.2">
      <c r="A211" s="1" t="s">
        <v>665</v>
      </c>
      <c r="B211" s="29" t="s">
        <v>666</v>
      </c>
      <c r="C211" s="32" t="s">
        <v>667</v>
      </c>
      <c r="D211" s="31">
        <v>7879</v>
      </c>
      <c r="E211" s="31">
        <v>587</v>
      </c>
      <c r="F211" s="31">
        <v>65</v>
      </c>
      <c r="G211" s="31">
        <v>522</v>
      </c>
      <c r="H211" s="29" t="s">
        <v>34</v>
      </c>
    </row>
    <row r="212" spans="1:8" ht="15" x14ac:dyDescent="0.2">
      <c r="A212" s="1" t="s">
        <v>668</v>
      </c>
      <c r="B212" s="29" t="s">
        <v>669</v>
      </c>
      <c r="C212" s="32" t="s">
        <v>670</v>
      </c>
      <c r="D212" s="31">
        <v>121073</v>
      </c>
      <c r="E212" s="31">
        <v>30814</v>
      </c>
      <c r="F212" s="31">
        <v>3947</v>
      </c>
      <c r="G212" s="31">
        <v>26867</v>
      </c>
      <c r="H212" s="29" t="s">
        <v>34</v>
      </c>
    </row>
    <row r="213" spans="1:8" ht="15" x14ac:dyDescent="0.2">
      <c r="A213" s="1" t="s">
        <v>671</v>
      </c>
      <c r="B213" s="29" t="s">
        <v>672</v>
      </c>
      <c r="C213" s="32" t="s">
        <v>145</v>
      </c>
      <c r="D213" s="31">
        <v>310235</v>
      </c>
      <c r="E213" s="31">
        <v>39646</v>
      </c>
      <c r="F213" s="31">
        <v>7679</v>
      </c>
      <c r="G213" s="31">
        <v>31967</v>
      </c>
      <c r="H213" s="29" t="s">
        <v>34</v>
      </c>
    </row>
    <row r="214" spans="1:8" ht="15" x14ac:dyDescent="0.2">
      <c r="A214" s="1" t="s">
        <v>674</v>
      </c>
      <c r="B214" s="29" t="s">
        <v>206</v>
      </c>
      <c r="C214" s="32" t="s">
        <v>134</v>
      </c>
      <c r="D214" s="31">
        <v>1024266</v>
      </c>
      <c r="E214" s="31">
        <v>12572</v>
      </c>
      <c r="F214" s="31">
        <v>2239</v>
      </c>
      <c r="G214" s="31">
        <v>10333</v>
      </c>
      <c r="H214" s="29" t="s">
        <v>34</v>
      </c>
    </row>
    <row r="215" spans="1:8" ht="15" x14ac:dyDescent="0.2">
      <c r="A215" s="1" t="s">
        <v>676</v>
      </c>
      <c r="B215" s="29" t="s">
        <v>677</v>
      </c>
      <c r="C215" s="32" t="s">
        <v>678</v>
      </c>
      <c r="D215" s="31">
        <v>10269</v>
      </c>
      <c r="E215" s="31">
        <v>50</v>
      </c>
      <c r="F215" s="31">
        <v>42</v>
      </c>
      <c r="G215" s="31">
        <v>8</v>
      </c>
      <c r="H215" s="29" t="s">
        <v>34</v>
      </c>
    </row>
    <row r="216" spans="1:8" ht="15" x14ac:dyDescent="0.2">
      <c r="A216" s="1" t="s">
        <v>679</v>
      </c>
      <c r="B216" s="29" t="s">
        <v>680</v>
      </c>
      <c r="C216" s="32" t="s">
        <v>42</v>
      </c>
      <c r="D216" s="31">
        <v>4092459</v>
      </c>
      <c r="E216" s="31">
        <v>91084</v>
      </c>
      <c r="F216" s="31">
        <v>8276</v>
      </c>
      <c r="G216" s="31">
        <v>82808</v>
      </c>
      <c r="H216" s="29" t="s">
        <v>34</v>
      </c>
    </row>
    <row r="217" spans="1:8" ht="15" x14ac:dyDescent="0.2">
      <c r="A217" s="1" t="s">
        <v>681</v>
      </c>
      <c r="B217" s="29" t="s">
        <v>682</v>
      </c>
      <c r="C217" s="32" t="s">
        <v>181</v>
      </c>
      <c r="D217" s="31">
        <v>86793</v>
      </c>
      <c r="E217" s="31">
        <v>5343</v>
      </c>
      <c r="F217" s="31">
        <v>1298</v>
      </c>
      <c r="G217" s="31">
        <v>4045</v>
      </c>
      <c r="H217" s="29" t="s">
        <v>34</v>
      </c>
    </row>
    <row r="218" spans="1:8" ht="15" x14ac:dyDescent="0.2">
      <c r="A218" s="1" t="s">
        <v>684</v>
      </c>
      <c r="B218" s="29" t="s">
        <v>685</v>
      </c>
      <c r="C218" s="32" t="s">
        <v>686</v>
      </c>
      <c r="D218" s="31">
        <v>21381</v>
      </c>
      <c r="E218" s="31">
        <v>479</v>
      </c>
      <c r="F218" s="31">
        <v>215</v>
      </c>
      <c r="G218" s="31">
        <v>264</v>
      </c>
      <c r="H218" s="29" t="s">
        <v>34</v>
      </c>
    </row>
    <row r="219" spans="1:8" ht="15" x14ac:dyDescent="0.2">
      <c r="A219" s="1" t="s">
        <v>687</v>
      </c>
      <c r="B219" s="29" t="s">
        <v>688</v>
      </c>
      <c r="C219" s="32" t="s">
        <v>689</v>
      </c>
      <c r="D219" s="31">
        <v>35012</v>
      </c>
      <c r="E219" s="31">
        <v>615</v>
      </c>
      <c r="F219" s="31">
        <v>0</v>
      </c>
      <c r="G219" s="31">
        <v>615</v>
      </c>
      <c r="H219" s="29" t="s">
        <v>34</v>
      </c>
    </row>
    <row r="220" spans="1:8" ht="15" x14ac:dyDescent="0.2">
      <c r="A220" s="1" t="s">
        <v>690</v>
      </c>
      <c r="B220" s="29" t="s">
        <v>691</v>
      </c>
      <c r="C220" s="32" t="s">
        <v>198</v>
      </c>
      <c r="D220" s="31">
        <v>103350</v>
      </c>
      <c r="E220" s="31">
        <v>2755</v>
      </c>
      <c r="F220" s="31">
        <v>0</v>
      </c>
      <c r="G220" s="31">
        <v>2755</v>
      </c>
      <c r="H220" s="29" t="s">
        <v>34</v>
      </c>
    </row>
    <row r="221" spans="1:8" ht="15" x14ac:dyDescent="0.2">
      <c r="A221" s="1" t="s">
        <v>692</v>
      </c>
      <c r="B221" s="29" t="s">
        <v>693</v>
      </c>
      <c r="C221" s="32" t="s">
        <v>42</v>
      </c>
      <c r="D221" s="31">
        <v>4092459</v>
      </c>
      <c r="E221" s="31">
        <v>24851</v>
      </c>
      <c r="F221" s="31">
        <v>13995</v>
      </c>
      <c r="G221" s="31">
        <v>10856</v>
      </c>
      <c r="H221" s="29" t="s">
        <v>34</v>
      </c>
    </row>
    <row r="222" spans="1:8" ht="15" x14ac:dyDescent="0.2">
      <c r="A222" s="1" t="s">
        <v>695</v>
      </c>
      <c r="B222" s="29" t="s">
        <v>696</v>
      </c>
      <c r="C222" s="32" t="s">
        <v>42</v>
      </c>
      <c r="D222" s="31">
        <v>4092459</v>
      </c>
      <c r="E222" s="31">
        <v>12994</v>
      </c>
      <c r="F222" s="31">
        <v>3210</v>
      </c>
      <c r="G222" s="31">
        <v>9784</v>
      </c>
      <c r="H222" s="29" t="s">
        <v>34</v>
      </c>
    </row>
    <row r="223" spans="1:8" ht="15" x14ac:dyDescent="0.2">
      <c r="A223" s="1" t="s">
        <v>698</v>
      </c>
      <c r="B223" s="29" t="s">
        <v>699</v>
      </c>
      <c r="C223" s="32" t="s">
        <v>490</v>
      </c>
      <c r="D223" s="31">
        <v>278831</v>
      </c>
      <c r="E223" s="31">
        <v>32808.094149391422</v>
      </c>
      <c r="F223" s="31">
        <v>4088</v>
      </c>
      <c r="G223" s="31">
        <v>28720.094149391422</v>
      </c>
      <c r="H223" s="29" t="s">
        <v>34</v>
      </c>
    </row>
    <row r="224" spans="1:8" ht="15" x14ac:dyDescent="0.2">
      <c r="A224" s="1" t="s">
        <v>701</v>
      </c>
      <c r="B224" s="29" t="s">
        <v>326</v>
      </c>
      <c r="C224" s="32" t="s">
        <v>204</v>
      </c>
      <c r="D224" s="31">
        <v>252273</v>
      </c>
      <c r="E224" s="31">
        <v>15014</v>
      </c>
      <c r="F224" s="31">
        <v>3220</v>
      </c>
      <c r="G224" s="31">
        <v>11794</v>
      </c>
      <c r="H224" s="29" t="s">
        <v>34</v>
      </c>
    </row>
    <row r="225" spans="1:8" ht="15" x14ac:dyDescent="0.2">
      <c r="A225" s="1" t="s">
        <v>703</v>
      </c>
      <c r="B225" s="29" t="s">
        <v>704</v>
      </c>
      <c r="C225" s="32" t="s">
        <v>706</v>
      </c>
      <c r="D225" s="31">
        <v>3726</v>
      </c>
      <c r="E225" s="31">
        <v>213</v>
      </c>
      <c r="F225" s="31">
        <v>93</v>
      </c>
      <c r="G225" s="31">
        <v>120</v>
      </c>
      <c r="H225" s="29" t="s">
        <v>34</v>
      </c>
    </row>
    <row r="226" spans="1:8" ht="15" x14ac:dyDescent="0.2">
      <c r="A226" s="1" t="s">
        <v>707</v>
      </c>
      <c r="B226" s="29" t="s">
        <v>708</v>
      </c>
      <c r="C226" s="32" t="s">
        <v>710</v>
      </c>
      <c r="D226" s="31">
        <v>131533</v>
      </c>
      <c r="E226" s="31">
        <v>3227</v>
      </c>
      <c r="F226" s="31">
        <v>848</v>
      </c>
      <c r="G226" s="31">
        <v>2379</v>
      </c>
      <c r="H226" s="29" t="s">
        <v>34</v>
      </c>
    </row>
    <row r="227" spans="1:8" ht="15" x14ac:dyDescent="0.2">
      <c r="A227" s="1" t="s">
        <v>711</v>
      </c>
      <c r="B227" s="29" t="s">
        <v>712</v>
      </c>
      <c r="C227" s="32" t="s">
        <v>713</v>
      </c>
      <c r="D227" s="31">
        <v>131506</v>
      </c>
      <c r="E227" s="31">
        <v>21120</v>
      </c>
      <c r="F227" s="31">
        <v>7292</v>
      </c>
      <c r="G227" s="31">
        <v>13828</v>
      </c>
      <c r="H227" s="29" t="s">
        <v>34</v>
      </c>
    </row>
    <row r="228" spans="1:8" ht="15" x14ac:dyDescent="0.2">
      <c r="A228" s="1" t="s">
        <v>714</v>
      </c>
      <c r="B228" s="29" t="s">
        <v>715</v>
      </c>
      <c r="C228" s="32" t="s">
        <v>51</v>
      </c>
      <c r="D228" s="31">
        <v>1714773</v>
      </c>
      <c r="E228" s="31">
        <v>1936</v>
      </c>
      <c r="F228" s="31">
        <v>130</v>
      </c>
      <c r="G228" s="31">
        <v>1806</v>
      </c>
      <c r="H228" s="29" t="s">
        <v>34</v>
      </c>
    </row>
    <row r="229" spans="1:8" ht="15" x14ac:dyDescent="0.2">
      <c r="A229" s="1" t="s">
        <v>716</v>
      </c>
      <c r="B229" s="29" t="s">
        <v>717</v>
      </c>
      <c r="C229" s="32" t="s">
        <v>59</v>
      </c>
      <c r="D229" s="31">
        <v>2368139</v>
      </c>
      <c r="E229" s="31">
        <v>52769</v>
      </c>
      <c r="F229" s="31">
        <v>350</v>
      </c>
      <c r="G229" s="31">
        <v>52419</v>
      </c>
      <c r="H229" s="29" t="s">
        <v>34</v>
      </c>
    </row>
    <row r="230" spans="1:8" ht="15" x14ac:dyDescent="0.2">
      <c r="A230" s="1" t="s">
        <v>718</v>
      </c>
      <c r="B230" s="29" t="s">
        <v>719</v>
      </c>
      <c r="C230" s="32" t="s">
        <v>720</v>
      </c>
      <c r="D230" s="31">
        <v>20097</v>
      </c>
      <c r="E230" s="31">
        <v>890</v>
      </c>
      <c r="F230" s="31">
        <v>214</v>
      </c>
      <c r="G230" s="31">
        <v>676</v>
      </c>
      <c r="H230" s="29" t="s">
        <v>34</v>
      </c>
    </row>
    <row r="231" spans="1:8" ht="15" x14ac:dyDescent="0.2">
      <c r="A231" s="1" t="s">
        <v>721</v>
      </c>
      <c r="B231" s="29" t="s">
        <v>722</v>
      </c>
      <c r="C231" s="32" t="s">
        <v>724</v>
      </c>
      <c r="D231" s="31">
        <v>32334</v>
      </c>
      <c r="E231" s="31">
        <v>3301</v>
      </c>
      <c r="F231" s="31">
        <v>789</v>
      </c>
      <c r="G231" s="31">
        <v>2512</v>
      </c>
      <c r="H231" s="29" t="s">
        <v>34</v>
      </c>
    </row>
    <row r="232" spans="1:8" ht="15" x14ac:dyDescent="0.2">
      <c r="A232" s="1" t="s">
        <v>725</v>
      </c>
      <c r="B232" s="29" t="s">
        <v>726</v>
      </c>
      <c r="C232" s="32" t="s">
        <v>728</v>
      </c>
      <c r="D232" s="31">
        <v>28111</v>
      </c>
      <c r="E232" s="31">
        <v>1698</v>
      </c>
      <c r="F232" s="31">
        <v>586</v>
      </c>
      <c r="G232" s="31">
        <v>1112</v>
      </c>
      <c r="H232" s="29" t="s">
        <v>34</v>
      </c>
    </row>
    <row r="233" spans="1:8" ht="15" x14ac:dyDescent="0.2">
      <c r="A233" s="1" t="s">
        <v>729</v>
      </c>
      <c r="B233" s="29" t="s">
        <v>730</v>
      </c>
      <c r="C233" s="32" t="s">
        <v>171</v>
      </c>
      <c r="D233" s="31">
        <v>800647</v>
      </c>
      <c r="E233" s="31">
        <v>21255</v>
      </c>
      <c r="F233" s="31">
        <v>3271</v>
      </c>
      <c r="G233" s="31">
        <v>17984</v>
      </c>
      <c r="H233" s="29" t="s">
        <v>34</v>
      </c>
    </row>
    <row r="234" spans="1:8" ht="15" x14ac:dyDescent="0.2">
      <c r="A234" s="1" t="s">
        <v>732</v>
      </c>
      <c r="B234" s="29" t="s">
        <v>733</v>
      </c>
      <c r="C234" s="32" t="s">
        <v>264</v>
      </c>
      <c r="D234" s="31">
        <v>234906</v>
      </c>
      <c r="E234" s="31">
        <v>16967</v>
      </c>
      <c r="F234" s="31">
        <v>2205</v>
      </c>
      <c r="G234" s="31">
        <v>14762</v>
      </c>
      <c r="H234" s="29" t="s">
        <v>34</v>
      </c>
    </row>
    <row r="235" spans="1:8" ht="15" x14ac:dyDescent="0.2">
      <c r="A235" s="1" t="s">
        <v>734</v>
      </c>
      <c r="B235" s="29" t="s">
        <v>735</v>
      </c>
      <c r="C235" s="32" t="s">
        <v>42</v>
      </c>
      <c r="D235" s="31">
        <v>4092459</v>
      </c>
      <c r="E235" s="31">
        <v>126339</v>
      </c>
      <c r="F235" s="31">
        <v>383</v>
      </c>
      <c r="G235" s="31">
        <v>125956</v>
      </c>
      <c r="H235" s="29" t="s">
        <v>34</v>
      </c>
    </row>
    <row r="236" spans="1:8" ht="15" x14ac:dyDescent="0.2">
      <c r="A236" s="1" t="s">
        <v>736</v>
      </c>
      <c r="B236" s="29" t="s">
        <v>737</v>
      </c>
      <c r="C236" s="32" t="s">
        <v>223</v>
      </c>
      <c r="D236" s="31">
        <v>86771</v>
      </c>
      <c r="E236" s="31">
        <v>5241</v>
      </c>
      <c r="F236" s="31">
        <v>1898</v>
      </c>
      <c r="G236" s="31">
        <v>3343</v>
      </c>
      <c r="H236" s="29" t="s">
        <v>34</v>
      </c>
    </row>
    <row r="237" spans="1:8" ht="15" x14ac:dyDescent="0.2">
      <c r="A237" s="1" t="s">
        <v>739</v>
      </c>
      <c r="B237" s="29" t="s">
        <v>740</v>
      </c>
      <c r="C237" s="32" t="s">
        <v>59</v>
      </c>
      <c r="D237" s="31">
        <v>2368139</v>
      </c>
      <c r="E237" s="31">
        <v>42805</v>
      </c>
      <c r="F237" s="31">
        <v>14816</v>
      </c>
      <c r="G237" s="31">
        <v>27989</v>
      </c>
      <c r="H237" s="29" t="s">
        <v>34</v>
      </c>
    </row>
    <row r="238" spans="1:8" ht="15" x14ac:dyDescent="0.2">
      <c r="A238" s="1" t="s">
        <v>742</v>
      </c>
      <c r="B238" s="29" t="s">
        <v>743</v>
      </c>
      <c r="C238" s="32" t="s">
        <v>42</v>
      </c>
      <c r="D238" s="31">
        <v>4092459</v>
      </c>
      <c r="E238" s="31">
        <v>18396</v>
      </c>
      <c r="F238" s="31">
        <v>4596</v>
      </c>
      <c r="G238" s="31">
        <v>13800</v>
      </c>
      <c r="H238" s="29" t="s">
        <v>34</v>
      </c>
    </row>
    <row r="239" spans="1:8" ht="15" x14ac:dyDescent="0.2">
      <c r="A239" s="1" t="s">
        <v>745</v>
      </c>
      <c r="B239" s="29" t="s">
        <v>746</v>
      </c>
      <c r="C239" s="32" t="s">
        <v>282</v>
      </c>
      <c r="D239" s="31">
        <v>23384</v>
      </c>
      <c r="E239" s="31">
        <v>106</v>
      </c>
      <c r="F239" s="31">
        <v>84</v>
      </c>
      <c r="G239" s="31">
        <v>22</v>
      </c>
      <c r="H239" s="29" t="s">
        <v>34</v>
      </c>
    </row>
    <row r="240" spans="1:8" ht="15" x14ac:dyDescent="0.2">
      <c r="A240" s="1" t="s">
        <v>748</v>
      </c>
      <c r="B240" s="29" t="s">
        <v>749</v>
      </c>
      <c r="C240" s="32" t="s">
        <v>559</v>
      </c>
      <c r="D240" s="31">
        <v>50845</v>
      </c>
      <c r="E240" s="31">
        <v>135</v>
      </c>
      <c r="F240" s="31">
        <v>153</v>
      </c>
      <c r="G240" s="31">
        <v>-18</v>
      </c>
      <c r="H240" s="29" t="s">
        <v>34</v>
      </c>
    </row>
    <row r="241" spans="1:8" ht="15" x14ac:dyDescent="0.2">
      <c r="A241" s="1" t="s">
        <v>750</v>
      </c>
      <c r="B241" s="29" t="s">
        <v>751</v>
      </c>
      <c r="C241" s="32" t="s">
        <v>251</v>
      </c>
      <c r="D241" s="31">
        <v>585375</v>
      </c>
      <c r="E241" s="31">
        <v>10692</v>
      </c>
      <c r="F241" s="31">
        <v>1589</v>
      </c>
      <c r="G241" s="31">
        <v>9103</v>
      </c>
      <c r="H241" s="29" t="s">
        <v>34</v>
      </c>
    </row>
    <row r="242" spans="1:8" ht="15" x14ac:dyDescent="0.2">
      <c r="A242" s="1" t="s">
        <v>752</v>
      </c>
      <c r="B242" s="29" t="s">
        <v>753</v>
      </c>
      <c r="C242" s="32" t="s">
        <v>42</v>
      </c>
      <c r="D242" s="31">
        <v>4092459</v>
      </c>
      <c r="E242" s="31">
        <v>9529</v>
      </c>
      <c r="F242" s="31">
        <v>2231</v>
      </c>
      <c r="G242" s="31">
        <v>7298</v>
      </c>
      <c r="H242" s="29" t="s">
        <v>34</v>
      </c>
    </row>
    <row r="243" spans="1:8" ht="15" x14ac:dyDescent="0.2">
      <c r="A243" s="1" t="s">
        <v>754</v>
      </c>
      <c r="B243" s="29" t="s">
        <v>450</v>
      </c>
      <c r="C243" s="32" t="s">
        <v>756</v>
      </c>
      <c r="D243" s="31">
        <v>26604</v>
      </c>
      <c r="E243" s="31">
        <v>20</v>
      </c>
      <c r="F243" s="31">
        <v>14</v>
      </c>
      <c r="G243" s="31">
        <v>6</v>
      </c>
      <c r="H243" s="29" t="s">
        <v>34</v>
      </c>
    </row>
    <row r="244" spans="1:8" ht="15" x14ac:dyDescent="0.2">
      <c r="A244" s="1" t="s">
        <v>757</v>
      </c>
      <c r="B244" s="29" t="s">
        <v>758</v>
      </c>
      <c r="C244" s="32" t="s">
        <v>122</v>
      </c>
      <c r="D244" s="31">
        <v>35096</v>
      </c>
      <c r="E244" s="31">
        <v>344</v>
      </c>
      <c r="F244" s="31">
        <v>337</v>
      </c>
      <c r="G244" s="31">
        <v>7</v>
      </c>
      <c r="H244" s="29" t="s">
        <v>34</v>
      </c>
    </row>
    <row r="245" spans="1:8" ht="15" x14ac:dyDescent="0.2">
      <c r="A245" s="1" t="s">
        <v>760</v>
      </c>
      <c r="B245" s="29" t="s">
        <v>761</v>
      </c>
      <c r="C245" s="32" t="s">
        <v>763</v>
      </c>
      <c r="D245" s="31">
        <v>19677</v>
      </c>
      <c r="E245" s="31">
        <v>151</v>
      </c>
      <c r="F245" s="31">
        <v>89</v>
      </c>
      <c r="G245" s="31">
        <v>62</v>
      </c>
      <c r="H245" s="29" t="s">
        <v>34</v>
      </c>
    </row>
    <row r="246" spans="1:8" ht="15" x14ac:dyDescent="0.2">
      <c r="A246" s="1" t="s">
        <v>764</v>
      </c>
      <c r="B246" s="29" t="s">
        <v>765</v>
      </c>
      <c r="C246" s="32" t="s">
        <v>59</v>
      </c>
      <c r="D246" s="31">
        <v>2368139</v>
      </c>
      <c r="E246" s="31">
        <v>817</v>
      </c>
      <c r="F246" s="31">
        <v>477</v>
      </c>
      <c r="G246" s="31">
        <v>340</v>
      </c>
      <c r="H246" s="29" t="s">
        <v>34</v>
      </c>
    </row>
    <row r="247" spans="1:8" ht="15" x14ac:dyDescent="0.2">
      <c r="A247" s="1" t="s">
        <v>767</v>
      </c>
      <c r="B247" s="29" t="s">
        <v>768</v>
      </c>
      <c r="C247" s="32" t="s">
        <v>525</v>
      </c>
      <c r="D247" s="31">
        <v>36702</v>
      </c>
      <c r="E247" s="31">
        <v>19</v>
      </c>
      <c r="F247" s="31">
        <v>8</v>
      </c>
      <c r="G247" s="31">
        <v>11</v>
      </c>
      <c r="H247" s="29" t="s">
        <v>34</v>
      </c>
    </row>
    <row r="248" spans="1:8" ht="15" x14ac:dyDescent="0.2">
      <c r="A248" s="1" t="s">
        <v>769</v>
      </c>
      <c r="B248" s="29" t="s">
        <v>770</v>
      </c>
      <c r="C248" s="32" t="s">
        <v>68</v>
      </c>
      <c r="D248" s="31">
        <v>406220</v>
      </c>
      <c r="E248" s="31">
        <v>7058</v>
      </c>
      <c r="F248" s="31">
        <v>2603</v>
      </c>
      <c r="G248" s="31">
        <v>4455</v>
      </c>
      <c r="H248" s="29" t="s">
        <v>34</v>
      </c>
    </row>
    <row r="249" spans="1:8" ht="15" x14ac:dyDescent="0.2">
      <c r="A249" s="1" t="s">
        <v>771</v>
      </c>
      <c r="B249" s="29" t="s">
        <v>206</v>
      </c>
      <c r="C249" s="32" t="s">
        <v>773</v>
      </c>
      <c r="D249" s="31">
        <v>157107</v>
      </c>
      <c r="E249" s="31">
        <v>61</v>
      </c>
      <c r="F249" s="31">
        <v>9</v>
      </c>
      <c r="G249" s="31">
        <v>52</v>
      </c>
      <c r="H249" s="29" t="s">
        <v>34</v>
      </c>
    </row>
    <row r="250" spans="1:8" ht="15" x14ac:dyDescent="0.2">
      <c r="A250" s="1" t="s">
        <v>774</v>
      </c>
      <c r="B250" s="29" t="s">
        <v>206</v>
      </c>
      <c r="C250" s="32" t="s">
        <v>134</v>
      </c>
      <c r="D250" s="31">
        <v>1024266</v>
      </c>
      <c r="E250" s="31">
        <v>5384</v>
      </c>
      <c r="F250" s="31">
        <v>499</v>
      </c>
      <c r="G250" s="31">
        <v>4885</v>
      </c>
      <c r="H250" s="29" t="s">
        <v>34</v>
      </c>
    </row>
    <row r="251" spans="1:8" ht="15" x14ac:dyDescent="0.2">
      <c r="A251" s="1" t="s">
        <v>776</v>
      </c>
      <c r="B251" s="29" t="s">
        <v>777</v>
      </c>
      <c r="C251" s="32" t="s">
        <v>51</v>
      </c>
      <c r="D251" s="31">
        <v>1714773</v>
      </c>
      <c r="E251" s="31">
        <v>74738</v>
      </c>
      <c r="F251" s="31">
        <v>17794</v>
      </c>
      <c r="G251" s="31">
        <v>56944</v>
      </c>
      <c r="H251" s="29" t="s">
        <v>34</v>
      </c>
    </row>
    <row r="252" spans="1:8" ht="15" x14ac:dyDescent="0.2">
      <c r="A252" s="1" t="s">
        <v>779</v>
      </c>
      <c r="B252" s="29" t="s">
        <v>780</v>
      </c>
      <c r="C252" s="32" t="s">
        <v>47</v>
      </c>
      <c r="D252" s="31">
        <v>455746</v>
      </c>
      <c r="E252" s="31">
        <v>6966</v>
      </c>
      <c r="F252" s="31">
        <v>1116</v>
      </c>
      <c r="G252" s="31">
        <v>5850</v>
      </c>
      <c r="H252" s="29" t="s">
        <v>34</v>
      </c>
    </row>
    <row r="253" spans="1:8" ht="15" x14ac:dyDescent="0.2">
      <c r="A253" s="1" t="s">
        <v>782</v>
      </c>
      <c r="B253" s="29" t="s">
        <v>783</v>
      </c>
      <c r="C253" s="32" t="s">
        <v>175</v>
      </c>
      <c r="D253" s="31">
        <v>774769</v>
      </c>
      <c r="E253" s="31">
        <v>64947</v>
      </c>
      <c r="F253" s="31">
        <v>13017</v>
      </c>
      <c r="G253" s="31">
        <v>51930</v>
      </c>
      <c r="H253" s="29" t="s">
        <v>34</v>
      </c>
    </row>
    <row r="254" spans="1:8" ht="15" x14ac:dyDescent="0.2">
      <c r="A254" s="1" t="s">
        <v>784</v>
      </c>
      <c r="B254" s="29" t="s">
        <v>785</v>
      </c>
      <c r="C254" s="32" t="s">
        <v>236</v>
      </c>
      <c r="D254" s="31">
        <v>250304</v>
      </c>
      <c r="E254" s="31">
        <v>25297</v>
      </c>
      <c r="F254" s="31">
        <v>9602</v>
      </c>
      <c r="G254" s="31">
        <v>15695</v>
      </c>
      <c r="H254" s="29" t="s">
        <v>34</v>
      </c>
    </row>
    <row r="255" spans="1:8" ht="15" x14ac:dyDescent="0.2">
      <c r="A255" s="1" t="s">
        <v>786</v>
      </c>
      <c r="B255" s="29" t="s">
        <v>787</v>
      </c>
      <c r="C255" s="32" t="s">
        <v>788</v>
      </c>
      <c r="D255" s="31">
        <v>49793</v>
      </c>
      <c r="E255" s="31">
        <v>7348</v>
      </c>
      <c r="F255" s="31">
        <v>2076</v>
      </c>
      <c r="G255" s="31">
        <v>5272</v>
      </c>
      <c r="H255" s="29" t="s">
        <v>34</v>
      </c>
    </row>
    <row r="256" spans="1:8" ht="15" x14ac:dyDescent="0.2">
      <c r="A256" s="1" t="s">
        <v>789</v>
      </c>
      <c r="B256" s="29" t="s">
        <v>790</v>
      </c>
      <c r="C256" s="32" t="s">
        <v>490</v>
      </c>
      <c r="D256" s="31">
        <v>278831</v>
      </c>
      <c r="E256" s="31">
        <v>242</v>
      </c>
      <c r="F256" s="31">
        <v>180</v>
      </c>
      <c r="G256" s="31">
        <v>62</v>
      </c>
      <c r="H256" s="29" t="s">
        <v>34</v>
      </c>
    </row>
    <row r="257" spans="1:8" ht="15" x14ac:dyDescent="0.2">
      <c r="A257" s="1" t="s">
        <v>792</v>
      </c>
      <c r="B257" s="29" t="s">
        <v>793</v>
      </c>
      <c r="C257" s="32" t="s">
        <v>204</v>
      </c>
      <c r="D257" s="31">
        <v>252273</v>
      </c>
      <c r="E257" s="31">
        <v>7473.8145833333401</v>
      </c>
      <c r="F257" s="31">
        <v>1417</v>
      </c>
      <c r="G257" s="31">
        <v>6056.8145833333401</v>
      </c>
      <c r="H257" s="29" t="s">
        <v>34</v>
      </c>
    </row>
    <row r="258" spans="1:8" ht="15" x14ac:dyDescent="0.2">
      <c r="A258" s="1" t="s">
        <v>794</v>
      </c>
      <c r="B258" s="29" t="s">
        <v>795</v>
      </c>
      <c r="C258" s="32" t="s">
        <v>670</v>
      </c>
      <c r="D258" s="31">
        <v>121073</v>
      </c>
      <c r="E258" s="31">
        <v>29</v>
      </c>
      <c r="F258" s="31">
        <v>25</v>
      </c>
      <c r="G258" s="31">
        <v>4</v>
      </c>
      <c r="H258" s="29" t="s">
        <v>34</v>
      </c>
    </row>
    <row r="259" spans="1:8" ht="15" x14ac:dyDescent="0.2">
      <c r="A259" s="1" t="s">
        <v>796</v>
      </c>
      <c r="B259" s="29" t="s">
        <v>797</v>
      </c>
      <c r="C259" s="32" t="s">
        <v>100</v>
      </c>
      <c r="D259" s="31">
        <v>782341</v>
      </c>
      <c r="E259" s="31">
        <v>1619</v>
      </c>
      <c r="F259" s="31">
        <v>1190</v>
      </c>
      <c r="G259" s="31">
        <v>429</v>
      </c>
      <c r="H259" s="29" t="s">
        <v>34</v>
      </c>
    </row>
    <row r="260" spans="1:8" ht="15" x14ac:dyDescent="0.2">
      <c r="A260" s="1" t="s">
        <v>799</v>
      </c>
      <c r="B260" s="29" t="s">
        <v>800</v>
      </c>
      <c r="C260" s="32" t="s">
        <v>59</v>
      </c>
      <c r="D260" s="31">
        <v>2368139</v>
      </c>
      <c r="E260" s="31">
        <v>21381</v>
      </c>
      <c r="F260" s="31">
        <v>8697</v>
      </c>
      <c r="G260" s="31">
        <v>12684</v>
      </c>
      <c r="H260" s="29" t="s">
        <v>34</v>
      </c>
    </row>
    <row r="261" spans="1:8" ht="15" x14ac:dyDescent="0.2">
      <c r="A261" s="1" t="s">
        <v>802</v>
      </c>
      <c r="B261" s="29" t="s">
        <v>803</v>
      </c>
      <c r="C261" s="32" t="s">
        <v>42</v>
      </c>
      <c r="D261" s="31">
        <v>4092459</v>
      </c>
      <c r="E261" s="31">
        <v>15001</v>
      </c>
      <c r="F261" s="31">
        <v>34</v>
      </c>
      <c r="G261" s="31">
        <v>14967</v>
      </c>
      <c r="H261" s="29" t="s">
        <v>34</v>
      </c>
    </row>
    <row r="262" spans="1:8" ht="15" x14ac:dyDescent="0.2">
      <c r="A262" s="1" t="s">
        <v>805</v>
      </c>
      <c r="B262" s="29" t="s">
        <v>806</v>
      </c>
      <c r="C262" s="32" t="s">
        <v>808</v>
      </c>
      <c r="D262" s="31">
        <v>2398</v>
      </c>
      <c r="E262" s="31">
        <v>70</v>
      </c>
      <c r="F262" s="31">
        <v>67</v>
      </c>
      <c r="G262" s="31">
        <v>3</v>
      </c>
      <c r="H262" s="29" t="s">
        <v>34</v>
      </c>
    </row>
    <row r="263" spans="1:8" ht="15" x14ac:dyDescent="0.2">
      <c r="A263" s="1" t="s">
        <v>809</v>
      </c>
      <c r="B263" s="29" t="s">
        <v>810</v>
      </c>
      <c r="C263" s="32" t="s">
        <v>812</v>
      </c>
      <c r="D263" s="31">
        <v>24554</v>
      </c>
      <c r="E263" s="31">
        <v>367</v>
      </c>
      <c r="F263" s="31">
        <v>279</v>
      </c>
      <c r="G263" s="31">
        <v>88</v>
      </c>
      <c r="H263" s="29" t="s">
        <v>34</v>
      </c>
    </row>
    <row r="264" spans="1:8" ht="15" x14ac:dyDescent="0.2">
      <c r="A264" s="1" t="s">
        <v>813</v>
      </c>
      <c r="B264" s="29" t="s">
        <v>814</v>
      </c>
      <c r="C264" s="32" t="s">
        <v>82</v>
      </c>
      <c r="D264" s="31">
        <v>662614</v>
      </c>
      <c r="E264" s="31">
        <v>5452</v>
      </c>
      <c r="F264" s="31">
        <v>68</v>
      </c>
      <c r="G264" s="31">
        <v>5384</v>
      </c>
      <c r="H264" s="29" t="s">
        <v>34</v>
      </c>
    </row>
    <row r="265" spans="1:8" ht="15" x14ac:dyDescent="0.2">
      <c r="A265" s="1" t="s">
        <v>815</v>
      </c>
      <c r="B265" s="29" t="s">
        <v>816</v>
      </c>
      <c r="C265" s="32" t="s">
        <v>818</v>
      </c>
      <c r="D265" s="31">
        <v>3461</v>
      </c>
      <c r="E265" s="31">
        <v>45</v>
      </c>
      <c r="F265" s="31">
        <v>45</v>
      </c>
      <c r="G265" s="31">
        <v>0</v>
      </c>
      <c r="H265" s="29" t="s">
        <v>34</v>
      </c>
    </row>
    <row r="266" spans="1:8" ht="15" x14ac:dyDescent="0.2">
      <c r="A266" s="1" t="s">
        <v>819</v>
      </c>
      <c r="B266" s="29" t="s">
        <v>820</v>
      </c>
      <c r="C266" s="32" t="s">
        <v>42</v>
      </c>
      <c r="D266" s="31">
        <v>4092459</v>
      </c>
      <c r="E266" s="31">
        <v>28016</v>
      </c>
      <c r="F266" s="31">
        <v>2925</v>
      </c>
      <c r="G266" s="31">
        <v>25091</v>
      </c>
      <c r="H266" s="29" t="s">
        <v>34</v>
      </c>
    </row>
    <row r="267" spans="1:8" ht="15" x14ac:dyDescent="0.2">
      <c r="A267" s="1" t="s">
        <v>821</v>
      </c>
      <c r="B267" s="29" t="s">
        <v>822</v>
      </c>
      <c r="C267" s="32" t="s">
        <v>59</v>
      </c>
      <c r="D267" s="31">
        <v>2368139</v>
      </c>
      <c r="E267" s="31">
        <v>10784</v>
      </c>
      <c r="F267" s="31">
        <v>650</v>
      </c>
      <c r="G267" s="31">
        <v>10134</v>
      </c>
      <c r="H267" s="29" t="s">
        <v>34</v>
      </c>
    </row>
    <row r="268" spans="1:8" ht="15" x14ac:dyDescent="0.2">
      <c r="A268" s="1" t="s">
        <v>823</v>
      </c>
      <c r="B268" s="29" t="s">
        <v>824</v>
      </c>
      <c r="C268" s="32" t="s">
        <v>100</v>
      </c>
      <c r="D268" s="31">
        <v>782341</v>
      </c>
      <c r="E268" s="31">
        <v>1335</v>
      </c>
      <c r="F268" s="31">
        <v>812</v>
      </c>
      <c r="G268" s="31">
        <v>523</v>
      </c>
      <c r="H268" s="29" t="s">
        <v>34</v>
      </c>
    </row>
    <row r="269" spans="1:8" ht="15" x14ac:dyDescent="0.2">
      <c r="A269" s="1" t="s">
        <v>826</v>
      </c>
      <c r="B269" s="29" t="s">
        <v>436</v>
      </c>
      <c r="C269" s="32" t="s">
        <v>71</v>
      </c>
      <c r="D269" s="31">
        <v>1809034</v>
      </c>
      <c r="E269" s="31">
        <v>7905</v>
      </c>
      <c r="F269" s="31">
        <v>3205</v>
      </c>
      <c r="G269" s="31">
        <v>4700</v>
      </c>
      <c r="H269" s="29" t="s">
        <v>34</v>
      </c>
    </row>
    <row r="270" spans="1:8" ht="15" x14ac:dyDescent="0.2">
      <c r="A270" s="1" t="s">
        <v>828</v>
      </c>
      <c r="B270" s="29" t="s">
        <v>206</v>
      </c>
      <c r="C270" s="32" t="s">
        <v>134</v>
      </c>
      <c r="D270" s="31">
        <v>1024266</v>
      </c>
      <c r="E270" s="31">
        <v>22119</v>
      </c>
      <c r="F270" s="31">
        <v>201</v>
      </c>
      <c r="G270" s="31">
        <v>21918</v>
      </c>
      <c r="H270" s="29" t="s">
        <v>34</v>
      </c>
    </row>
    <row r="271" spans="1:8" ht="15" x14ac:dyDescent="0.2">
      <c r="A271" s="1" t="s">
        <v>830</v>
      </c>
      <c r="B271" s="29" t="s">
        <v>831</v>
      </c>
      <c r="C271" s="32" t="s">
        <v>833</v>
      </c>
      <c r="D271" s="31">
        <v>13833</v>
      </c>
      <c r="E271" s="31">
        <v>166</v>
      </c>
      <c r="F271" s="31">
        <v>90</v>
      </c>
      <c r="G271" s="31">
        <v>76</v>
      </c>
      <c r="H271" s="29" t="s">
        <v>34</v>
      </c>
    </row>
    <row r="272" spans="1:8" ht="15" x14ac:dyDescent="0.2">
      <c r="A272" s="1" t="s">
        <v>834</v>
      </c>
      <c r="B272" s="29" t="s">
        <v>835</v>
      </c>
      <c r="C272" s="32" t="s">
        <v>74</v>
      </c>
      <c r="D272" s="31">
        <v>422679</v>
      </c>
      <c r="E272" s="31">
        <v>2858</v>
      </c>
      <c r="F272" s="31">
        <v>1132</v>
      </c>
      <c r="G272" s="31">
        <v>1726</v>
      </c>
      <c r="H272" s="29" t="s">
        <v>34</v>
      </c>
    </row>
    <row r="273" spans="1:8" ht="15" x14ac:dyDescent="0.2">
      <c r="A273" s="1" t="s">
        <v>837</v>
      </c>
      <c r="B273" s="29" t="s">
        <v>838</v>
      </c>
      <c r="C273" s="32" t="s">
        <v>171</v>
      </c>
      <c r="D273" s="31">
        <v>800647</v>
      </c>
      <c r="E273" s="31">
        <v>13947</v>
      </c>
      <c r="F273" s="31">
        <v>705</v>
      </c>
      <c r="G273" s="31">
        <v>13242</v>
      </c>
      <c r="H273" s="29" t="s">
        <v>34</v>
      </c>
    </row>
    <row r="274" spans="1:8" ht="15" x14ac:dyDescent="0.2">
      <c r="A274" s="1" t="s">
        <v>840</v>
      </c>
      <c r="B274" s="29" t="s">
        <v>841</v>
      </c>
      <c r="C274" s="32" t="s">
        <v>74</v>
      </c>
      <c r="D274" s="31">
        <v>422679</v>
      </c>
      <c r="E274" s="31">
        <v>3133</v>
      </c>
      <c r="F274" s="31">
        <v>469</v>
      </c>
      <c r="G274" s="31">
        <v>2664</v>
      </c>
      <c r="H274" s="29" t="s">
        <v>34</v>
      </c>
    </row>
    <row r="275" spans="1:8" ht="15" x14ac:dyDescent="0.2">
      <c r="A275" s="1" t="s">
        <v>842</v>
      </c>
      <c r="B275" s="29" t="s">
        <v>843</v>
      </c>
      <c r="C275" s="32" t="s">
        <v>42</v>
      </c>
      <c r="D275" s="31">
        <v>4092459</v>
      </c>
      <c r="E275" s="31">
        <v>17733</v>
      </c>
      <c r="F275" s="31">
        <v>4048</v>
      </c>
      <c r="G275" s="31">
        <v>13685</v>
      </c>
      <c r="H275" s="29" t="s">
        <v>34</v>
      </c>
    </row>
    <row r="276" spans="1:8" ht="15" x14ac:dyDescent="0.2">
      <c r="A276" s="1" t="s">
        <v>845</v>
      </c>
      <c r="B276" s="29" t="s">
        <v>846</v>
      </c>
      <c r="C276" s="32" t="s">
        <v>78</v>
      </c>
      <c r="D276" s="31">
        <v>78337</v>
      </c>
      <c r="E276" s="31">
        <v>1291</v>
      </c>
      <c r="F276" s="31">
        <v>300</v>
      </c>
      <c r="G276" s="31">
        <v>991</v>
      </c>
      <c r="H276" s="29" t="s">
        <v>34</v>
      </c>
    </row>
    <row r="277" spans="1:8" ht="15" x14ac:dyDescent="0.2">
      <c r="A277" s="1" t="s">
        <v>848</v>
      </c>
      <c r="B277" s="29" t="s">
        <v>849</v>
      </c>
      <c r="C277" s="32" t="s">
        <v>42</v>
      </c>
      <c r="D277" s="31">
        <v>4092459</v>
      </c>
      <c r="E277" s="31">
        <v>27089</v>
      </c>
      <c r="F277" s="31">
        <v>4161</v>
      </c>
      <c r="G277" s="31">
        <v>22928</v>
      </c>
      <c r="H277" s="29" t="s">
        <v>34</v>
      </c>
    </row>
    <row r="278" spans="1:8" ht="15" x14ac:dyDescent="0.2">
      <c r="A278" s="1" t="s">
        <v>850</v>
      </c>
      <c r="B278" s="29" t="s">
        <v>206</v>
      </c>
      <c r="C278" s="32" t="s">
        <v>74</v>
      </c>
      <c r="D278" s="31">
        <v>422679</v>
      </c>
      <c r="E278" s="31">
        <v>3982</v>
      </c>
      <c r="F278" s="31">
        <v>1388</v>
      </c>
      <c r="G278" s="31">
        <v>2594</v>
      </c>
      <c r="H278" s="29" t="s">
        <v>34</v>
      </c>
    </row>
    <row r="279" spans="1:8" ht="15" x14ac:dyDescent="0.2">
      <c r="A279" s="1" t="s">
        <v>852</v>
      </c>
      <c r="B279" s="29" t="s">
        <v>853</v>
      </c>
      <c r="C279" s="32" t="s">
        <v>855</v>
      </c>
      <c r="D279" s="31">
        <v>120877</v>
      </c>
      <c r="E279" s="31">
        <v>24466</v>
      </c>
      <c r="F279" s="31">
        <v>6115</v>
      </c>
      <c r="G279" s="31">
        <v>18351</v>
      </c>
      <c r="H279" s="29" t="s">
        <v>34</v>
      </c>
    </row>
    <row r="280" spans="1:8" ht="15" x14ac:dyDescent="0.2">
      <c r="A280" s="1" t="s">
        <v>856</v>
      </c>
      <c r="B280" s="29" t="s">
        <v>857</v>
      </c>
      <c r="C280" s="32" t="s">
        <v>171</v>
      </c>
      <c r="D280" s="31">
        <v>800647</v>
      </c>
      <c r="E280" s="31">
        <v>14507</v>
      </c>
      <c r="F280" s="31">
        <v>3551</v>
      </c>
      <c r="G280" s="31">
        <v>10956</v>
      </c>
      <c r="H280" s="29" t="s">
        <v>34</v>
      </c>
    </row>
    <row r="281" spans="1:8" ht="15" x14ac:dyDescent="0.2">
      <c r="A281" s="1" t="s">
        <v>859</v>
      </c>
      <c r="B281" s="29" t="s">
        <v>860</v>
      </c>
      <c r="C281" s="32" t="s">
        <v>862</v>
      </c>
      <c r="D281" s="31">
        <v>22150</v>
      </c>
      <c r="E281" s="31">
        <v>933</v>
      </c>
      <c r="F281" s="31">
        <v>127</v>
      </c>
      <c r="G281" s="31">
        <v>806</v>
      </c>
      <c r="H281" s="29" t="s">
        <v>34</v>
      </c>
    </row>
    <row r="282" spans="1:8" ht="15" x14ac:dyDescent="0.2">
      <c r="A282" s="1" t="s">
        <v>863</v>
      </c>
      <c r="B282" s="29" t="s">
        <v>864</v>
      </c>
      <c r="C282" s="32" t="s">
        <v>866</v>
      </c>
      <c r="D282" s="31">
        <v>4375</v>
      </c>
      <c r="E282" s="31">
        <v>23</v>
      </c>
      <c r="F282" s="31">
        <v>9</v>
      </c>
      <c r="G282" s="31">
        <v>14</v>
      </c>
      <c r="H282" s="29" t="s">
        <v>34</v>
      </c>
    </row>
    <row r="283" spans="1:8" ht="15" x14ac:dyDescent="0.2">
      <c r="A283" s="1" t="s">
        <v>867</v>
      </c>
      <c r="B283" s="29" t="s">
        <v>868</v>
      </c>
      <c r="C283" s="32" t="s">
        <v>870</v>
      </c>
      <c r="D283" s="31">
        <v>10834</v>
      </c>
      <c r="E283" s="31">
        <v>97</v>
      </c>
      <c r="F283" s="31">
        <v>97</v>
      </c>
      <c r="G283" s="31">
        <v>0</v>
      </c>
      <c r="H283" s="29" t="s">
        <v>34</v>
      </c>
    </row>
    <row r="284" spans="1:8" ht="15" x14ac:dyDescent="0.2">
      <c r="A284" s="1" t="s">
        <v>871</v>
      </c>
      <c r="B284" s="29" t="s">
        <v>872</v>
      </c>
      <c r="C284" s="32" t="s">
        <v>51</v>
      </c>
      <c r="D284" s="31">
        <v>1714773</v>
      </c>
      <c r="E284" s="31">
        <v>12858</v>
      </c>
      <c r="F284" s="31">
        <v>2501</v>
      </c>
      <c r="G284" s="31">
        <v>10357</v>
      </c>
      <c r="H284" s="29" t="s">
        <v>34</v>
      </c>
    </row>
    <row r="285" spans="1:8" ht="15" x14ac:dyDescent="0.2">
      <c r="A285" s="1" t="s">
        <v>873</v>
      </c>
      <c r="B285" s="29" t="s">
        <v>874</v>
      </c>
      <c r="C285" s="32" t="s">
        <v>876</v>
      </c>
      <c r="D285" s="31">
        <v>4607</v>
      </c>
      <c r="E285" s="31">
        <v>43</v>
      </c>
      <c r="F285" s="31">
        <v>35</v>
      </c>
      <c r="G285" s="31">
        <v>8</v>
      </c>
      <c r="H285" s="29" t="s">
        <v>34</v>
      </c>
    </row>
    <row r="286" spans="1:8" ht="15" x14ac:dyDescent="0.2">
      <c r="A286" s="1" t="s">
        <v>877</v>
      </c>
      <c r="B286" s="29" t="s">
        <v>878</v>
      </c>
      <c r="C286" s="32" t="s">
        <v>90</v>
      </c>
      <c r="D286" s="31">
        <v>92565</v>
      </c>
      <c r="E286" s="31">
        <v>9198</v>
      </c>
      <c r="F286" s="31">
        <v>831</v>
      </c>
      <c r="G286" s="31">
        <v>8367</v>
      </c>
      <c r="H286" s="29" t="s">
        <v>34</v>
      </c>
    </row>
    <row r="287" spans="1:8" ht="15" x14ac:dyDescent="0.2">
      <c r="A287" s="1" t="s">
        <v>879</v>
      </c>
      <c r="B287" s="29" t="s">
        <v>206</v>
      </c>
      <c r="C287" s="32" t="s">
        <v>773</v>
      </c>
      <c r="D287" s="31">
        <v>157107</v>
      </c>
      <c r="E287" s="31">
        <v>7367</v>
      </c>
      <c r="F287" s="31">
        <v>1406</v>
      </c>
      <c r="G287" s="31">
        <v>5961</v>
      </c>
      <c r="H287" s="29" t="s">
        <v>34</v>
      </c>
    </row>
    <row r="288" spans="1:8" ht="15" x14ac:dyDescent="0.2">
      <c r="A288" s="1" t="s">
        <v>881</v>
      </c>
      <c r="B288" s="29" t="s">
        <v>436</v>
      </c>
      <c r="C288" s="32" t="s">
        <v>59</v>
      </c>
      <c r="D288" s="31">
        <v>2368139</v>
      </c>
      <c r="E288" s="31">
        <v>11681</v>
      </c>
      <c r="F288" s="31">
        <v>3786</v>
      </c>
      <c r="G288" s="31">
        <v>7895</v>
      </c>
      <c r="H288" s="29" t="s">
        <v>34</v>
      </c>
    </row>
    <row r="289" spans="1:8" ht="15" x14ac:dyDescent="0.2">
      <c r="A289" s="1" t="s">
        <v>883</v>
      </c>
      <c r="B289" s="29" t="s">
        <v>884</v>
      </c>
      <c r="C289" s="32" t="s">
        <v>59</v>
      </c>
      <c r="D289" s="31">
        <v>2368139</v>
      </c>
      <c r="E289" s="31">
        <v>2637</v>
      </c>
      <c r="F289" s="31">
        <v>1676</v>
      </c>
      <c r="G289" s="31">
        <v>961</v>
      </c>
      <c r="H289" s="29" t="s">
        <v>34</v>
      </c>
    </row>
    <row r="290" spans="1:8" ht="15" x14ac:dyDescent="0.2">
      <c r="A290" s="1" t="s">
        <v>886</v>
      </c>
      <c r="B290" s="29" t="s">
        <v>887</v>
      </c>
      <c r="C290" s="32" t="s">
        <v>47</v>
      </c>
      <c r="D290" s="31">
        <v>455746</v>
      </c>
      <c r="E290" s="31">
        <v>26</v>
      </c>
      <c r="F290" s="31">
        <v>8</v>
      </c>
      <c r="G290" s="31">
        <v>18</v>
      </c>
      <c r="H290" s="29" t="s">
        <v>34</v>
      </c>
    </row>
    <row r="291" spans="1:8" ht="15" x14ac:dyDescent="0.2">
      <c r="A291" s="1" t="s">
        <v>889</v>
      </c>
      <c r="B291" s="29" t="s">
        <v>890</v>
      </c>
      <c r="C291" s="32" t="s">
        <v>582</v>
      </c>
      <c r="D291" s="31">
        <v>131500</v>
      </c>
      <c r="E291" s="31">
        <v>4305</v>
      </c>
      <c r="F291" s="31">
        <v>175</v>
      </c>
      <c r="G291" s="31">
        <v>4130</v>
      </c>
      <c r="H291" s="29" t="s">
        <v>34</v>
      </c>
    </row>
    <row r="292" spans="1:8" ht="15" x14ac:dyDescent="0.2">
      <c r="A292" s="1" t="s">
        <v>891</v>
      </c>
      <c r="B292" s="29" t="s">
        <v>892</v>
      </c>
      <c r="C292" s="32" t="s">
        <v>578</v>
      </c>
      <c r="D292" s="31">
        <v>20874</v>
      </c>
      <c r="E292" s="31">
        <v>108</v>
      </c>
      <c r="F292" s="31">
        <v>73</v>
      </c>
      <c r="G292" s="31">
        <v>35</v>
      </c>
      <c r="H292" s="29" t="s">
        <v>34</v>
      </c>
    </row>
    <row r="293" spans="1:8" ht="15" x14ac:dyDescent="0.2">
      <c r="A293" s="1" t="s">
        <v>894</v>
      </c>
      <c r="B293" s="29" t="s">
        <v>895</v>
      </c>
      <c r="C293" s="32" t="s">
        <v>897</v>
      </c>
      <c r="D293" s="31">
        <v>46006</v>
      </c>
      <c r="E293" s="31">
        <v>477</v>
      </c>
      <c r="F293" s="31">
        <v>71</v>
      </c>
      <c r="G293" s="31">
        <v>406</v>
      </c>
      <c r="H293" s="29" t="s">
        <v>34</v>
      </c>
    </row>
    <row r="294" spans="1:8" ht="15" x14ac:dyDescent="0.2">
      <c r="A294" s="1" t="s">
        <v>898</v>
      </c>
      <c r="B294" s="29" t="s">
        <v>899</v>
      </c>
      <c r="C294" s="32" t="s">
        <v>901</v>
      </c>
      <c r="D294" s="31">
        <v>8490</v>
      </c>
      <c r="E294" s="31">
        <v>58</v>
      </c>
      <c r="F294" s="31">
        <v>38</v>
      </c>
      <c r="G294" s="31">
        <v>20</v>
      </c>
      <c r="H294" s="29" t="s">
        <v>34</v>
      </c>
    </row>
    <row r="295" spans="1:8" ht="15" x14ac:dyDescent="0.2">
      <c r="A295" s="1" t="s">
        <v>902</v>
      </c>
      <c r="B295" s="29" t="s">
        <v>903</v>
      </c>
      <c r="C295" s="32" t="s">
        <v>42</v>
      </c>
      <c r="D295" s="31">
        <v>4092459</v>
      </c>
      <c r="E295" s="31">
        <v>16582</v>
      </c>
      <c r="F295" s="31">
        <v>536</v>
      </c>
      <c r="G295" s="31">
        <v>16046</v>
      </c>
      <c r="H295" s="29" t="s">
        <v>34</v>
      </c>
    </row>
    <row r="296" spans="1:8" ht="15" x14ac:dyDescent="0.2">
      <c r="A296" s="1" t="s">
        <v>904</v>
      </c>
      <c r="B296" s="29" t="s">
        <v>905</v>
      </c>
      <c r="C296" s="32" t="s">
        <v>82</v>
      </c>
      <c r="D296" s="31">
        <v>662614</v>
      </c>
      <c r="E296" s="31">
        <v>3150</v>
      </c>
      <c r="F296" s="31">
        <v>195</v>
      </c>
      <c r="G296" s="31">
        <v>2955</v>
      </c>
      <c r="H296" s="29" t="s">
        <v>34</v>
      </c>
    </row>
    <row r="297" spans="1:8" ht="15" x14ac:dyDescent="0.2">
      <c r="A297" s="1" t="s">
        <v>907</v>
      </c>
      <c r="B297" s="29" t="s">
        <v>908</v>
      </c>
      <c r="C297" s="32" t="s">
        <v>909</v>
      </c>
      <c r="D297" s="31">
        <v>9996</v>
      </c>
      <c r="E297" s="31">
        <v>670</v>
      </c>
      <c r="F297" s="31">
        <v>169</v>
      </c>
      <c r="G297" s="31">
        <v>501</v>
      </c>
      <c r="H297" s="29" t="s">
        <v>34</v>
      </c>
    </row>
    <row r="298" spans="1:8" ht="15" x14ac:dyDescent="0.2">
      <c r="A298" s="1" t="s">
        <v>910</v>
      </c>
      <c r="B298" s="29" t="s">
        <v>911</v>
      </c>
      <c r="C298" s="32" t="s">
        <v>59</v>
      </c>
      <c r="D298" s="31">
        <v>2368139</v>
      </c>
      <c r="E298" s="31">
        <v>1614</v>
      </c>
      <c r="F298" s="31">
        <v>676</v>
      </c>
      <c r="G298" s="31">
        <v>938</v>
      </c>
      <c r="H298" s="29" t="s">
        <v>34</v>
      </c>
    </row>
    <row r="299" spans="1:8" ht="15" x14ac:dyDescent="0.2">
      <c r="A299" s="1" t="s">
        <v>912</v>
      </c>
      <c r="B299" s="29" t="s">
        <v>913</v>
      </c>
      <c r="C299" s="32" t="s">
        <v>855</v>
      </c>
      <c r="D299" s="31">
        <v>120877</v>
      </c>
      <c r="E299" s="31">
        <v>5312</v>
      </c>
      <c r="F299" s="31">
        <v>1630</v>
      </c>
      <c r="G299" s="31">
        <v>3682</v>
      </c>
      <c r="H299" s="29" t="s">
        <v>34</v>
      </c>
    </row>
    <row r="300" spans="1:8" ht="15" x14ac:dyDescent="0.2">
      <c r="A300" s="1" t="s">
        <v>915</v>
      </c>
      <c r="B300" s="29" t="s">
        <v>916</v>
      </c>
      <c r="C300" s="32" t="s">
        <v>917</v>
      </c>
      <c r="D300" s="31">
        <v>19301</v>
      </c>
      <c r="E300" s="31">
        <v>31</v>
      </c>
      <c r="F300" s="31">
        <v>30</v>
      </c>
      <c r="G300" s="31">
        <v>1</v>
      </c>
      <c r="H300" s="29" t="s">
        <v>34</v>
      </c>
    </row>
    <row r="301" spans="1:8" ht="15" x14ac:dyDescent="0.2">
      <c r="A301" s="1" t="s">
        <v>918</v>
      </c>
      <c r="B301" s="29" t="s">
        <v>919</v>
      </c>
      <c r="C301" s="32" t="s">
        <v>42</v>
      </c>
      <c r="D301" s="31">
        <v>4092459</v>
      </c>
      <c r="E301" s="31">
        <v>10855</v>
      </c>
      <c r="F301" s="31">
        <v>1932</v>
      </c>
      <c r="G301" s="31">
        <v>8923</v>
      </c>
      <c r="H301" s="29" t="s">
        <v>34</v>
      </c>
    </row>
    <row r="302" spans="1:8" ht="15" x14ac:dyDescent="0.2">
      <c r="A302" s="1" t="s">
        <v>921</v>
      </c>
      <c r="B302" s="29" t="s">
        <v>922</v>
      </c>
      <c r="C302" s="32" t="s">
        <v>42</v>
      </c>
      <c r="D302" s="31">
        <v>4092459</v>
      </c>
      <c r="E302" s="31">
        <v>1363</v>
      </c>
      <c r="F302" s="31">
        <v>713</v>
      </c>
      <c r="G302" s="31">
        <v>650</v>
      </c>
      <c r="H302" s="29" t="s">
        <v>34</v>
      </c>
    </row>
    <row r="303" spans="1:8" ht="15" x14ac:dyDescent="0.2">
      <c r="A303" s="1" t="s">
        <v>924</v>
      </c>
      <c r="B303" s="29" t="s">
        <v>925</v>
      </c>
      <c r="C303" s="32" t="s">
        <v>927</v>
      </c>
      <c r="D303" s="31">
        <v>13974</v>
      </c>
      <c r="E303" s="31">
        <v>380</v>
      </c>
      <c r="F303" s="31">
        <v>260</v>
      </c>
      <c r="G303" s="31">
        <v>120</v>
      </c>
      <c r="H303" s="29" t="s">
        <v>34</v>
      </c>
    </row>
    <row r="304" spans="1:8" ht="15" x14ac:dyDescent="0.2">
      <c r="A304" s="1" t="s">
        <v>928</v>
      </c>
      <c r="B304" s="29" t="s">
        <v>929</v>
      </c>
      <c r="C304" s="32" t="s">
        <v>490</v>
      </c>
      <c r="D304" s="31">
        <v>278831</v>
      </c>
      <c r="E304" s="31">
        <v>8</v>
      </c>
      <c r="F304" s="31">
        <v>2</v>
      </c>
      <c r="G304" s="31">
        <v>6</v>
      </c>
      <c r="H304" s="29" t="s">
        <v>34</v>
      </c>
    </row>
    <row r="305" spans="1:8" ht="15" x14ac:dyDescent="0.2">
      <c r="A305" s="1" t="s">
        <v>931</v>
      </c>
      <c r="B305" s="29" t="s">
        <v>932</v>
      </c>
      <c r="C305" s="32" t="s">
        <v>82</v>
      </c>
      <c r="D305" s="31">
        <v>662614</v>
      </c>
      <c r="E305" s="31">
        <v>4687</v>
      </c>
      <c r="F305" s="31">
        <v>2500</v>
      </c>
      <c r="G305" s="31">
        <v>2187</v>
      </c>
      <c r="H305" s="29" t="s">
        <v>34</v>
      </c>
    </row>
    <row r="306" spans="1:8" ht="15" x14ac:dyDescent="0.2">
      <c r="A306" s="1" t="s">
        <v>933</v>
      </c>
      <c r="B306" s="29" t="s">
        <v>934</v>
      </c>
      <c r="C306" s="32" t="s">
        <v>936</v>
      </c>
      <c r="D306" s="31">
        <v>75643</v>
      </c>
      <c r="E306" s="31">
        <v>57</v>
      </c>
      <c r="F306" s="31">
        <v>39</v>
      </c>
      <c r="G306" s="31">
        <v>18</v>
      </c>
      <c r="H306" s="29" t="s">
        <v>34</v>
      </c>
    </row>
    <row r="307" spans="1:8" ht="15" x14ac:dyDescent="0.2">
      <c r="A307" s="1" t="s">
        <v>937</v>
      </c>
      <c r="B307" s="29" t="s">
        <v>206</v>
      </c>
      <c r="C307" s="32" t="s">
        <v>939</v>
      </c>
      <c r="D307" s="31">
        <v>74171</v>
      </c>
      <c r="E307" s="31">
        <v>139</v>
      </c>
      <c r="F307" s="31">
        <v>16</v>
      </c>
      <c r="G307" s="31">
        <v>123</v>
      </c>
      <c r="H307" s="29" t="s">
        <v>34</v>
      </c>
    </row>
    <row r="308" spans="1:8" ht="15" x14ac:dyDescent="0.2">
      <c r="A308" s="1" t="s">
        <v>940</v>
      </c>
      <c r="B308" s="29" t="s">
        <v>941</v>
      </c>
      <c r="C308" s="32" t="s">
        <v>171</v>
      </c>
      <c r="D308" s="31">
        <v>800647</v>
      </c>
      <c r="E308" s="31">
        <v>10214</v>
      </c>
      <c r="F308" s="31">
        <v>0</v>
      </c>
      <c r="G308" s="31">
        <v>10214</v>
      </c>
      <c r="H308" s="29" t="s">
        <v>34</v>
      </c>
    </row>
    <row r="309" spans="1:8" ht="15" x14ac:dyDescent="0.2">
      <c r="A309" s="1" t="s">
        <v>943</v>
      </c>
      <c r="B309" s="29" t="s">
        <v>944</v>
      </c>
      <c r="C309" s="32" t="s">
        <v>68</v>
      </c>
      <c r="D309" s="31">
        <v>406220</v>
      </c>
      <c r="E309" s="104">
        <v>27944</v>
      </c>
      <c r="F309" s="104">
        <v>9997</v>
      </c>
      <c r="G309" s="31">
        <v>17947</v>
      </c>
      <c r="H309" s="29" t="s">
        <v>34</v>
      </c>
    </row>
    <row r="310" spans="1:8" ht="15" x14ac:dyDescent="0.2">
      <c r="A310" s="1" t="s">
        <v>945</v>
      </c>
      <c r="B310" s="29" t="s">
        <v>946</v>
      </c>
      <c r="C310" s="32" t="s">
        <v>68</v>
      </c>
      <c r="D310" s="31">
        <v>406220</v>
      </c>
      <c r="E310" s="31">
        <v>19021</v>
      </c>
      <c r="F310" s="31">
        <v>5704</v>
      </c>
      <c r="G310" s="31">
        <v>13317</v>
      </c>
      <c r="H310" s="29" t="s">
        <v>34</v>
      </c>
    </row>
    <row r="311" spans="1:8" ht="15" x14ac:dyDescent="0.2">
      <c r="A311" s="1" t="s">
        <v>947</v>
      </c>
      <c r="B311" s="29" t="s">
        <v>948</v>
      </c>
      <c r="C311" s="32" t="s">
        <v>251</v>
      </c>
      <c r="D311" s="31">
        <v>585375</v>
      </c>
      <c r="E311" s="31">
        <v>6253</v>
      </c>
      <c r="F311" s="31">
        <v>1617</v>
      </c>
      <c r="G311" s="31">
        <v>4636</v>
      </c>
      <c r="H311" s="29" t="s">
        <v>34</v>
      </c>
    </row>
    <row r="312" spans="1:8" ht="15" x14ac:dyDescent="0.2">
      <c r="A312" s="1" t="s">
        <v>950</v>
      </c>
      <c r="B312" s="29" t="s">
        <v>951</v>
      </c>
      <c r="C312" s="32" t="s">
        <v>953</v>
      </c>
      <c r="D312" s="31">
        <v>22535</v>
      </c>
      <c r="E312" s="31">
        <v>858</v>
      </c>
      <c r="F312" s="31">
        <v>329</v>
      </c>
      <c r="G312" s="31">
        <v>529</v>
      </c>
      <c r="H312" s="29" t="s">
        <v>34</v>
      </c>
    </row>
    <row r="313" spans="1:8" ht="15" x14ac:dyDescent="0.2">
      <c r="A313" s="1" t="s">
        <v>954</v>
      </c>
      <c r="B313" s="29" t="s">
        <v>955</v>
      </c>
      <c r="C313" s="32" t="s">
        <v>956</v>
      </c>
      <c r="D313" s="31">
        <v>41280</v>
      </c>
      <c r="E313" s="31">
        <v>491</v>
      </c>
      <c r="F313" s="31">
        <v>351</v>
      </c>
      <c r="G313" s="31">
        <v>140</v>
      </c>
      <c r="H313" s="29" t="s">
        <v>34</v>
      </c>
    </row>
    <row r="314" spans="1:8" ht="15" x14ac:dyDescent="0.2">
      <c r="A314" s="1" t="s">
        <v>957</v>
      </c>
      <c r="B314" s="29" t="s">
        <v>958</v>
      </c>
      <c r="C314" s="32" t="s">
        <v>145</v>
      </c>
      <c r="D314" s="31">
        <v>310235</v>
      </c>
      <c r="E314" s="31">
        <v>3088</v>
      </c>
      <c r="F314" s="31">
        <v>549</v>
      </c>
      <c r="G314" s="31">
        <v>2539</v>
      </c>
      <c r="H314" s="29" t="s">
        <v>34</v>
      </c>
    </row>
    <row r="315" spans="1:8" ht="15" x14ac:dyDescent="0.2">
      <c r="A315" s="1" t="s">
        <v>960</v>
      </c>
      <c r="B315" s="29" t="s">
        <v>961</v>
      </c>
      <c r="C315" s="32" t="s">
        <v>532</v>
      </c>
      <c r="D315" s="31">
        <v>150934</v>
      </c>
      <c r="E315" s="31">
        <v>9374</v>
      </c>
      <c r="F315" s="31">
        <v>2050</v>
      </c>
      <c r="G315" s="31">
        <v>7324</v>
      </c>
      <c r="H315" s="29" t="s">
        <v>34</v>
      </c>
    </row>
    <row r="316" spans="1:8" ht="15" x14ac:dyDescent="0.2">
      <c r="A316" s="1" t="s">
        <v>963</v>
      </c>
      <c r="B316" s="29" t="s">
        <v>964</v>
      </c>
      <c r="C316" s="32" t="s">
        <v>100</v>
      </c>
      <c r="D316" s="31">
        <v>782341</v>
      </c>
      <c r="E316" s="31">
        <v>3687</v>
      </c>
      <c r="F316" s="31">
        <v>935</v>
      </c>
      <c r="G316" s="31">
        <v>2752</v>
      </c>
      <c r="H316" s="29" t="s">
        <v>34</v>
      </c>
    </row>
    <row r="317" spans="1:8" ht="15" x14ac:dyDescent="0.2">
      <c r="A317" s="1" t="s">
        <v>966</v>
      </c>
      <c r="B317" s="29" t="s">
        <v>967</v>
      </c>
      <c r="C317" s="32" t="s">
        <v>59</v>
      </c>
      <c r="D317" s="31">
        <v>2368139</v>
      </c>
      <c r="E317" s="31">
        <v>1393</v>
      </c>
      <c r="F317" s="31">
        <v>-2</v>
      </c>
      <c r="G317" s="31">
        <v>1395</v>
      </c>
      <c r="H317" s="29" t="s">
        <v>34</v>
      </c>
    </row>
    <row r="318" spans="1:8" ht="15" x14ac:dyDescent="0.2">
      <c r="A318" s="1" t="s">
        <v>969</v>
      </c>
      <c r="B318" s="29" t="s">
        <v>970</v>
      </c>
      <c r="C318" s="32" t="s">
        <v>972</v>
      </c>
      <c r="D318" s="31">
        <v>7854</v>
      </c>
      <c r="E318" s="31">
        <v>25</v>
      </c>
      <c r="F318" s="31">
        <v>16</v>
      </c>
      <c r="G318" s="31">
        <v>9</v>
      </c>
      <c r="H318" s="29" t="s">
        <v>34</v>
      </c>
    </row>
    <row r="319" spans="1:8" ht="15" x14ac:dyDescent="0.2">
      <c r="A319" s="1" t="s">
        <v>973</v>
      </c>
      <c r="B319" s="29" t="s">
        <v>974</v>
      </c>
      <c r="C319" s="32" t="s">
        <v>71</v>
      </c>
      <c r="D319" s="31">
        <v>1809034</v>
      </c>
      <c r="E319" s="31">
        <v>3166</v>
      </c>
      <c r="F319" s="31">
        <v>501</v>
      </c>
      <c r="G319" s="31">
        <v>2665</v>
      </c>
      <c r="H319" s="29" t="s">
        <v>34</v>
      </c>
    </row>
    <row r="320" spans="1:8" ht="15" x14ac:dyDescent="0.2">
      <c r="A320" s="1" t="s">
        <v>976</v>
      </c>
      <c r="B320" s="29" t="s">
        <v>977</v>
      </c>
      <c r="C320" s="32" t="s">
        <v>979</v>
      </c>
      <c r="D320" s="31">
        <v>8895</v>
      </c>
      <c r="E320" s="31">
        <v>420</v>
      </c>
      <c r="F320" s="31">
        <v>280</v>
      </c>
      <c r="G320" s="31">
        <v>140</v>
      </c>
      <c r="H320" s="29" t="s">
        <v>34</v>
      </c>
    </row>
    <row r="321" spans="1:8" ht="15" x14ac:dyDescent="0.2">
      <c r="A321" s="1" t="s">
        <v>980</v>
      </c>
      <c r="B321" s="29" t="s">
        <v>981</v>
      </c>
      <c r="C321" s="32" t="s">
        <v>670</v>
      </c>
      <c r="D321" s="31">
        <v>121073</v>
      </c>
      <c r="E321" s="31">
        <v>13492</v>
      </c>
      <c r="F321" s="31">
        <v>3775</v>
      </c>
      <c r="G321" s="31">
        <v>9717</v>
      </c>
      <c r="H321" s="29" t="s">
        <v>34</v>
      </c>
    </row>
    <row r="322" spans="1:8" ht="15" x14ac:dyDescent="0.2">
      <c r="A322" s="1" t="s">
        <v>982</v>
      </c>
      <c r="B322" s="29" t="s">
        <v>983</v>
      </c>
      <c r="C322" s="32" t="s">
        <v>985</v>
      </c>
      <c r="D322" s="31">
        <v>8283</v>
      </c>
      <c r="E322" s="31">
        <v>77</v>
      </c>
      <c r="F322" s="31">
        <v>72</v>
      </c>
      <c r="G322" s="31">
        <v>5</v>
      </c>
      <c r="H322" s="29" t="s">
        <v>34</v>
      </c>
    </row>
    <row r="323" spans="1:8" ht="15" x14ac:dyDescent="0.2">
      <c r="A323" s="1" t="s">
        <v>986</v>
      </c>
      <c r="B323" s="29" t="s">
        <v>987</v>
      </c>
      <c r="C323" s="32" t="s">
        <v>452</v>
      </c>
      <c r="D323" s="31">
        <v>194851</v>
      </c>
      <c r="E323" s="31">
        <v>6567</v>
      </c>
      <c r="F323" s="31">
        <v>1488</v>
      </c>
      <c r="G323" s="31">
        <v>5079</v>
      </c>
      <c r="H323" s="29" t="s">
        <v>34</v>
      </c>
    </row>
    <row r="324" spans="1:8" ht="15" x14ac:dyDescent="0.2">
      <c r="A324" s="1" t="s">
        <v>988</v>
      </c>
      <c r="B324" s="29" t="s">
        <v>989</v>
      </c>
      <c r="C324" s="32" t="s">
        <v>82</v>
      </c>
      <c r="D324" s="31">
        <v>662614</v>
      </c>
      <c r="E324" s="31">
        <v>69</v>
      </c>
      <c r="F324" s="31">
        <v>59</v>
      </c>
      <c r="G324" s="31">
        <v>10</v>
      </c>
      <c r="H324" s="29" t="s">
        <v>34</v>
      </c>
    </row>
    <row r="325" spans="1:8" ht="15" x14ac:dyDescent="0.2">
      <c r="A325" s="1" t="s">
        <v>991</v>
      </c>
      <c r="B325" s="29" t="s">
        <v>992</v>
      </c>
      <c r="C325" s="32" t="s">
        <v>993</v>
      </c>
      <c r="D325" s="31">
        <v>33915</v>
      </c>
      <c r="E325" s="31">
        <v>170</v>
      </c>
      <c r="F325" s="31">
        <v>129</v>
      </c>
      <c r="G325" s="31">
        <v>41</v>
      </c>
      <c r="H325" s="29" t="s">
        <v>34</v>
      </c>
    </row>
    <row r="326" spans="1:8" ht="15" x14ac:dyDescent="0.2">
      <c r="A326" s="1" t="s">
        <v>994</v>
      </c>
      <c r="B326" s="29" t="s">
        <v>995</v>
      </c>
      <c r="C326" s="32" t="s">
        <v>134</v>
      </c>
      <c r="D326" s="31">
        <v>1024266</v>
      </c>
      <c r="E326" s="31">
        <v>6657</v>
      </c>
      <c r="F326" s="31">
        <v>487</v>
      </c>
      <c r="G326" s="31">
        <v>6170</v>
      </c>
      <c r="H326" s="29" t="s">
        <v>34</v>
      </c>
    </row>
    <row r="327" spans="1:8" ht="15" x14ac:dyDescent="0.2">
      <c r="A327" s="1" t="s">
        <v>996</v>
      </c>
      <c r="B327" s="29" t="s">
        <v>997</v>
      </c>
      <c r="C327" s="32" t="s">
        <v>59</v>
      </c>
      <c r="D327" s="31">
        <v>2368139</v>
      </c>
      <c r="E327" s="31">
        <v>11764</v>
      </c>
      <c r="F327" s="31">
        <v>703</v>
      </c>
      <c r="G327" s="31">
        <v>11061</v>
      </c>
      <c r="H327" s="29" t="s">
        <v>34</v>
      </c>
    </row>
    <row r="328" spans="1:8" ht="15" x14ac:dyDescent="0.2">
      <c r="A328" s="1" t="s">
        <v>998</v>
      </c>
      <c r="B328" s="29" t="s">
        <v>999</v>
      </c>
      <c r="C328" s="32" t="s">
        <v>713</v>
      </c>
      <c r="D328" s="31">
        <v>131506</v>
      </c>
      <c r="E328" s="31">
        <v>9217</v>
      </c>
      <c r="F328" s="31">
        <v>2703</v>
      </c>
      <c r="G328" s="31">
        <v>6514</v>
      </c>
      <c r="H328" s="29" t="s">
        <v>34</v>
      </c>
    </row>
    <row r="329" spans="1:8" ht="15" x14ac:dyDescent="0.2">
      <c r="A329" s="1" t="s">
        <v>1000</v>
      </c>
      <c r="B329" s="29" t="s">
        <v>1001</v>
      </c>
      <c r="C329" s="32" t="s">
        <v>42</v>
      </c>
      <c r="D329" s="31">
        <v>4092459</v>
      </c>
      <c r="E329" s="31">
        <v>2657</v>
      </c>
      <c r="F329" s="31">
        <v>562</v>
      </c>
      <c r="G329" s="31">
        <v>2095</v>
      </c>
      <c r="H329" s="29" t="s">
        <v>34</v>
      </c>
    </row>
    <row r="330" spans="1:8" ht="15" x14ac:dyDescent="0.2">
      <c r="A330" s="1" t="s">
        <v>1003</v>
      </c>
      <c r="B330" s="29" t="s">
        <v>1004</v>
      </c>
      <c r="C330" s="32" t="s">
        <v>620</v>
      </c>
      <c r="D330" s="31">
        <v>136872</v>
      </c>
      <c r="E330" s="31">
        <v>4946</v>
      </c>
      <c r="F330" s="31">
        <v>785</v>
      </c>
      <c r="G330" s="31">
        <v>4161</v>
      </c>
      <c r="H330" s="29" t="s">
        <v>34</v>
      </c>
    </row>
    <row r="331" spans="1:8" ht="15" x14ac:dyDescent="0.2">
      <c r="A331" s="1" t="s">
        <v>1006</v>
      </c>
      <c r="B331" s="29" t="s">
        <v>1007</v>
      </c>
      <c r="C331" s="32" t="s">
        <v>1008</v>
      </c>
      <c r="D331" s="31">
        <v>9630</v>
      </c>
      <c r="E331" s="31">
        <v>54</v>
      </c>
      <c r="F331" s="31">
        <v>44</v>
      </c>
      <c r="G331" s="31">
        <v>10</v>
      </c>
      <c r="H331" s="29" t="s">
        <v>34</v>
      </c>
    </row>
    <row r="332" spans="1:8" ht="15" x14ac:dyDescent="0.2">
      <c r="A332" s="1" t="s">
        <v>1009</v>
      </c>
      <c r="B332" s="29" t="s">
        <v>1010</v>
      </c>
      <c r="C332" s="32" t="s">
        <v>42</v>
      </c>
      <c r="D332" s="31">
        <v>4092459</v>
      </c>
      <c r="E332" s="31">
        <v>4139</v>
      </c>
      <c r="F332" s="31">
        <v>987</v>
      </c>
      <c r="G332" s="31">
        <v>3152</v>
      </c>
      <c r="H332" s="29" t="s">
        <v>34</v>
      </c>
    </row>
    <row r="333" spans="1:8" ht="15" x14ac:dyDescent="0.2">
      <c r="A333" s="1" t="s">
        <v>1011</v>
      </c>
      <c r="B333" s="29" t="s">
        <v>1012</v>
      </c>
      <c r="C333" s="32" t="s">
        <v>71</v>
      </c>
      <c r="D333" s="31">
        <v>1809034</v>
      </c>
      <c r="E333" s="31">
        <v>5856</v>
      </c>
      <c r="F333" s="31">
        <v>316</v>
      </c>
      <c r="G333" s="31">
        <v>5540</v>
      </c>
      <c r="H333" s="29" t="s">
        <v>34</v>
      </c>
    </row>
    <row r="334" spans="1:8" ht="15" x14ac:dyDescent="0.2">
      <c r="A334" s="1" t="s">
        <v>1013</v>
      </c>
      <c r="B334" s="29" t="s">
        <v>1014</v>
      </c>
      <c r="C334" s="32" t="s">
        <v>1016</v>
      </c>
      <c r="D334" s="31">
        <v>108472</v>
      </c>
      <c r="E334" s="31">
        <v>2388</v>
      </c>
      <c r="F334" s="31">
        <v>695</v>
      </c>
      <c r="G334" s="31">
        <v>1693</v>
      </c>
      <c r="H334" s="29" t="s">
        <v>34</v>
      </c>
    </row>
    <row r="335" spans="1:8" ht="15" x14ac:dyDescent="0.2">
      <c r="A335" s="1" t="s">
        <v>1017</v>
      </c>
      <c r="B335" s="29" t="s">
        <v>1018</v>
      </c>
      <c r="C335" s="32" t="s">
        <v>251</v>
      </c>
      <c r="D335" s="31">
        <v>585375</v>
      </c>
      <c r="E335" s="31">
        <v>7297</v>
      </c>
      <c r="F335" s="31">
        <v>138</v>
      </c>
      <c r="G335" s="31">
        <v>7159</v>
      </c>
      <c r="H335" s="29" t="s">
        <v>34</v>
      </c>
    </row>
    <row r="336" spans="1:8" ht="15" x14ac:dyDescent="0.2">
      <c r="A336" s="1" t="s">
        <v>1019</v>
      </c>
      <c r="B336" s="29" t="s">
        <v>1020</v>
      </c>
      <c r="C336" s="32" t="s">
        <v>74</v>
      </c>
      <c r="D336" s="31">
        <v>422679</v>
      </c>
      <c r="E336" s="31">
        <v>7859</v>
      </c>
      <c r="F336" s="31">
        <v>396</v>
      </c>
      <c r="G336" s="31">
        <v>7463</v>
      </c>
      <c r="H336" s="29" t="s">
        <v>34</v>
      </c>
    </row>
    <row r="337" spans="1:8" ht="15" x14ac:dyDescent="0.2">
      <c r="A337" s="1" t="s">
        <v>1021</v>
      </c>
      <c r="B337" s="29" t="s">
        <v>1022</v>
      </c>
      <c r="C337" s="32" t="s">
        <v>275</v>
      </c>
      <c r="D337" s="31">
        <v>18550</v>
      </c>
      <c r="E337" s="31">
        <v>108</v>
      </c>
      <c r="F337" s="31">
        <v>84</v>
      </c>
      <c r="G337" s="31">
        <v>24</v>
      </c>
      <c r="H337" s="29" t="s">
        <v>34</v>
      </c>
    </row>
    <row r="338" spans="1:8" ht="15" x14ac:dyDescent="0.2">
      <c r="A338" s="1" t="s">
        <v>1023</v>
      </c>
      <c r="B338" s="29" t="s">
        <v>1024</v>
      </c>
      <c r="C338" s="32" t="s">
        <v>42</v>
      </c>
      <c r="D338" s="31">
        <v>4092459</v>
      </c>
      <c r="E338" s="31">
        <v>20786</v>
      </c>
      <c r="F338" s="31">
        <v>844</v>
      </c>
      <c r="G338" s="31">
        <v>19942</v>
      </c>
      <c r="H338" s="29" t="s">
        <v>34</v>
      </c>
    </row>
    <row r="339" spans="1:8" ht="15" x14ac:dyDescent="0.2">
      <c r="A339" s="1" t="s">
        <v>1025</v>
      </c>
      <c r="B339" s="29" t="s">
        <v>1026</v>
      </c>
      <c r="C339" s="32" t="s">
        <v>51</v>
      </c>
      <c r="D339" s="31">
        <v>1714773</v>
      </c>
      <c r="E339" s="31">
        <v>24796</v>
      </c>
      <c r="F339" s="31">
        <v>1997</v>
      </c>
      <c r="G339" s="31">
        <v>22799</v>
      </c>
      <c r="H339" s="29" t="s">
        <v>34</v>
      </c>
    </row>
    <row r="340" spans="1:8" ht="15" x14ac:dyDescent="0.2">
      <c r="A340" s="1" t="s">
        <v>1027</v>
      </c>
      <c r="B340" s="29" t="s">
        <v>1028</v>
      </c>
      <c r="C340" s="32" t="s">
        <v>104</v>
      </c>
      <c r="D340" s="31">
        <v>313166</v>
      </c>
      <c r="E340" s="31">
        <v>2660</v>
      </c>
      <c r="F340" s="31">
        <v>1041</v>
      </c>
      <c r="G340" s="31">
        <v>1619</v>
      </c>
      <c r="H340" s="29" t="s">
        <v>34</v>
      </c>
    </row>
    <row r="341" spans="1:8" ht="15" x14ac:dyDescent="0.2">
      <c r="A341" s="1" t="s">
        <v>1029</v>
      </c>
      <c r="B341" s="29" t="s">
        <v>1030</v>
      </c>
      <c r="C341" s="32" t="s">
        <v>1032</v>
      </c>
      <c r="D341" s="31">
        <v>7165</v>
      </c>
      <c r="E341" s="31">
        <v>50</v>
      </c>
      <c r="F341" s="31">
        <v>48</v>
      </c>
      <c r="G341" s="31">
        <v>2</v>
      </c>
      <c r="H341" s="29" t="s">
        <v>34</v>
      </c>
    </row>
    <row r="342" spans="1:8" ht="15" x14ac:dyDescent="0.2">
      <c r="A342" s="1" t="s">
        <v>1033</v>
      </c>
      <c r="B342" s="29" t="s">
        <v>1034</v>
      </c>
      <c r="C342" s="32" t="s">
        <v>71</v>
      </c>
      <c r="D342" s="31">
        <v>1809034</v>
      </c>
      <c r="E342" s="31">
        <v>3311</v>
      </c>
      <c r="F342" s="31">
        <v>529</v>
      </c>
      <c r="G342" s="31">
        <v>2782</v>
      </c>
      <c r="H342" s="29" t="s">
        <v>34</v>
      </c>
    </row>
    <row r="343" spans="1:8" ht="15" x14ac:dyDescent="0.2">
      <c r="A343" s="1" t="s">
        <v>1035</v>
      </c>
      <c r="B343" s="29" t="s">
        <v>1036</v>
      </c>
      <c r="C343" s="32" t="s">
        <v>208</v>
      </c>
      <c r="D343" s="31">
        <v>42750</v>
      </c>
      <c r="E343" s="31">
        <v>1350</v>
      </c>
      <c r="F343" s="31">
        <v>301</v>
      </c>
      <c r="G343" s="31">
        <v>1049</v>
      </c>
      <c r="H343" s="29" t="s">
        <v>34</v>
      </c>
    </row>
    <row r="344" spans="1:8" ht="15" x14ac:dyDescent="0.2">
      <c r="A344" s="1" t="s">
        <v>1038</v>
      </c>
      <c r="B344" s="29" t="s">
        <v>1039</v>
      </c>
      <c r="C344" s="32" t="s">
        <v>59</v>
      </c>
      <c r="D344" s="31">
        <v>2368139</v>
      </c>
      <c r="E344" s="31">
        <v>11033</v>
      </c>
      <c r="F344" s="31">
        <v>3571</v>
      </c>
      <c r="G344" s="31">
        <v>7462</v>
      </c>
      <c r="H344" s="29" t="s">
        <v>34</v>
      </c>
    </row>
    <row r="345" spans="1:8" ht="15" x14ac:dyDescent="0.2">
      <c r="A345" s="1" t="s">
        <v>1041</v>
      </c>
      <c r="B345" s="29" t="s">
        <v>1042</v>
      </c>
      <c r="C345" s="32" t="s">
        <v>100</v>
      </c>
      <c r="D345" s="31">
        <v>782341</v>
      </c>
      <c r="E345" s="31">
        <v>3885</v>
      </c>
      <c r="F345" s="31">
        <v>1</v>
      </c>
      <c r="G345" s="31">
        <v>3884</v>
      </c>
      <c r="H345" s="29" t="s">
        <v>34</v>
      </c>
    </row>
    <row r="346" spans="1:8" ht="15" x14ac:dyDescent="0.2">
      <c r="A346" s="1" t="s">
        <v>1043</v>
      </c>
      <c r="B346" s="29" t="s">
        <v>1044</v>
      </c>
      <c r="C346" s="32" t="s">
        <v>42</v>
      </c>
      <c r="D346" s="31">
        <v>4092459</v>
      </c>
      <c r="E346" s="31">
        <v>16848</v>
      </c>
      <c r="F346" s="31">
        <v>203</v>
      </c>
      <c r="G346" s="31">
        <v>16645</v>
      </c>
      <c r="H346" s="29" t="s">
        <v>34</v>
      </c>
    </row>
    <row r="347" spans="1:8" ht="15" x14ac:dyDescent="0.2">
      <c r="A347" s="1" t="s">
        <v>1046</v>
      </c>
      <c r="B347" s="29" t="s">
        <v>1047</v>
      </c>
      <c r="C347" s="32" t="s">
        <v>1048</v>
      </c>
      <c r="D347" s="31">
        <v>20202</v>
      </c>
      <c r="E347" s="31">
        <v>73</v>
      </c>
      <c r="F347" s="31">
        <v>54</v>
      </c>
      <c r="G347" s="31">
        <v>19</v>
      </c>
      <c r="H347" s="29" t="s">
        <v>34</v>
      </c>
    </row>
    <row r="348" spans="1:8" ht="15" x14ac:dyDescent="0.2">
      <c r="A348" s="1" t="s">
        <v>1049</v>
      </c>
      <c r="B348" s="29" t="s">
        <v>1050</v>
      </c>
      <c r="C348" s="32" t="s">
        <v>1051</v>
      </c>
      <c r="D348" s="31">
        <v>35161</v>
      </c>
      <c r="E348" s="31">
        <v>2999</v>
      </c>
      <c r="F348" s="31">
        <v>924</v>
      </c>
      <c r="G348" s="31">
        <v>2075</v>
      </c>
      <c r="H348" s="29" t="s">
        <v>34</v>
      </c>
    </row>
    <row r="349" spans="1:8" ht="15" x14ac:dyDescent="0.2">
      <c r="A349" s="1" t="s">
        <v>1052</v>
      </c>
      <c r="B349" s="29" t="s">
        <v>1053</v>
      </c>
      <c r="C349" s="32" t="s">
        <v>171</v>
      </c>
      <c r="D349" s="31">
        <v>800647</v>
      </c>
      <c r="E349" s="31">
        <v>6011</v>
      </c>
      <c r="F349" s="31">
        <v>1618</v>
      </c>
      <c r="G349" s="31">
        <v>4393</v>
      </c>
      <c r="H349" s="29" t="s">
        <v>34</v>
      </c>
    </row>
    <row r="350" spans="1:8" ht="15" x14ac:dyDescent="0.2">
      <c r="A350" s="1" t="s">
        <v>1055</v>
      </c>
      <c r="B350" s="29" t="s">
        <v>1056</v>
      </c>
      <c r="C350" s="32" t="s">
        <v>68</v>
      </c>
      <c r="D350" s="31">
        <v>406220</v>
      </c>
      <c r="E350" s="31">
        <v>7914</v>
      </c>
      <c r="F350" s="31">
        <v>157</v>
      </c>
      <c r="G350" s="31">
        <v>7757</v>
      </c>
      <c r="H350" s="29" t="s">
        <v>34</v>
      </c>
    </row>
    <row r="351" spans="1:8" ht="15" x14ac:dyDescent="0.2">
      <c r="A351" s="1" t="s">
        <v>1058</v>
      </c>
      <c r="B351" s="29" t="s">
        <v>1059</v>
      </c>
      <c r="C351" s="32" t="s">
        <v>1060</v>
      </c>
      <c r="D351" s="31">
        <v>19816</v>
      </c>
      <c r="E351" s="31">
        <v>194</v>
      </c>
      <c r="F351" s="31">
        <v>126</v>
      </c>
      <c r="G351" s="31">
        <v>68</v>
      </c>
      <c r="H351" s="29" t="s">
        <v>34</v>
      </c>
    </row>
    <row r="352" spans="1:8" ht="15" x14ac:dyDescent="0.2">
      <c r="A352" s="1" t="s">
        <v>1061</v>
      </c>
      <c r="B352" s="29" t="s">
        <v>1062</v>
      </c>
      <c r="C352" s="32" t="s">
        <v>47</v>
      </c>
      <c r="D352" s="31">
        <v>455746</v>
      </c>
      <c r="E352" s="31">
        <v>3526</v>
      </c>
      <c r="F352" s="31">
        <v>1728</v>
      </c>
      <c r="G352" s="31">
        <v>1798</v>
      </c>
      <c r="H352" s="29" t="s">
        <v>34</v>
      </c>
    </row>
    <row r="353" spans="1:8" ht="15" x14ac:dyDescent="0.2">
      <c r="A353" s="1" t="s">
        <v>1063</v>
      </c>
      <c r="B353" s="29" t="s">
        <v>1064</v>
      </c>
      <c r="C353" s="32" t="s">
        <v>42</v>
      </c>
      <c r="D353" s="31">
        <v>4092459</v>
      </c>
      <c r="E353" s="31">
        <v>8182</v>
      </c>
      <c r="F353" s="31">
        <v>2182</v>
      </c>
      <c r="G353" s="31">
        <v>6000</v>
      </c>
      <c r="H353" s="29" t="s">
        <v>34</v>
      </c>
    </row>
    <row r="354" spans="1:8" ht="15" x14ac:dyDescent="0.2">
      <c r="A354" s="1" t="s">
        <v>1065</v>
      </c>
      <c r="B354" s="29" t="s">
        <v>1066</v>
      </c>
      <c r="C354" s="32" t="s">
        <v>42</v>
      </c>
      <c r="D354" s="31">
        <v>4092459</v>
      </c>
      <c r="E354" s="31">
        <v>3005</v>
      </c>
      <c r="F354" s="31">
        <v>1238</v>
      </c>
      <c r="G354" s="31">
        <v>1767</v>
      </c>
      <c r="H354" s="29" t="s">
        <v>34</v>
      </c>
    </row>
    <row r="355" spans="1:8" ht="15" x14ac:dyDescent="0.2">
      <c r="A355" s="1" t="s">
        <v>1067</v>
      </c>
      <c r="B355" s="29" t="s">
        <v>1068</v>
      </c>
      <c r="C355" s="32" t="s">
        <v>1069</v>
      </c>
      <c r="D355" s="31">
        <v>44911</v>
      </c>
      <c r="E355" s="31">
        <v>1089</v>
      </c>
      <c r="F355" s="31">
        <v>476</v>
      </c>
      <c r="G355" s="31">
        <v>613</v>
      </c>
      <c r="H355" s="29" t="s">
        <v>34</v>
      </c>
    </row>
    <row r="356" spans="1:8" ht="15" x14ac:dyDescent="0.2">
      <c r="A356" s="1" t="s">
        <v>1070</v>
      </c>
      <c r="B356" s="29" t="s">
        <v>1071</v>
      </c>
      <c r="C356" s="32" t="s">
        <v>1072</v>
      </c>
      <c r="D356" s="31">
        <v>116927</v>
      </c>
      <c r="E356" s="31">
        <v>3357</v>
      </c>
      <c r="F356" s="31">
        <v>814</v>
      </c>
      <c r="G356" s="31">
        <v>2543</v>
      </c>
      <c r="H356" s="29" t="s">
        <v>34</v>
      </c>
    </row>
    <row r="357" spans="1:8" ht="15" x14ac:dyDescent="0.2">
      <c r="A357" s="1" t="s">
        <v>1073</v>
      </c>
      <c r="B357" s="29" t="s">
        <v>1074</v>
      </c>
      <c r="C357" s="32" t="s">
        <v>1076</v>
      </c>
      <c r="D357" s="31">
        <v>53330</v>
      </c>
      <c r="E357" s="31">
        <v>1083</v>
      </c>
      <c r="F357" s="31">
        <v>216</v>
      </c>
      <c r="G357" s="31">
        <v>867</v>
      </c>
      <c r="H357" s="29" t="s">
        <v>34</v>
      </c>
    </row>
    <row r="358" spans="1:8" ht="15" x14ac:dyDescent="0.2">
      <c r="A358" s="1" t="s">
        <v>1077</v>
      </c>
      <c r="B358" s="29" t="s">
        <v>1078</v>
      </c>
      <c r="C358" s="32" t="s">
        <v>559</v>
      </c>
      <c r="D358" s="31">
        <v>50845</v>
      </c>
      <c r="E358" s="31">
        <v>1705</v>
      </c>
      <c r="F358" s="31">
        <v>425</v>
      </c>
      <c r="G358" s="31">
        <v>1280</v>
      </c>
      <c r="H358" s="29" t="s">
        <v>34</v>
      </c>
    </row>
    <row r="359" spans="1:8" ht="15" x14ac:dyDescent="0.2">
      <c r="A359" s="1" t="s">
        <v>1080</v>
      </c>
      <c r="B359" s="29" t="s">
        <v>1081</v>
      </c>
      <c r="C359" s="32" t="s">
        <v>1083</v>
      </c>
      <c r="D359" s="31">
        <v>78532</v>
      </c>
      <c r="E359" s="31">
        <v>4324</v>
      </c>
      <c r="F359" s="31">
        <v>1181</v>
      </c>
      <c r="G359" s="31">
        <v>3143</v>
      </c>
      <c r="H359" s="29" t="s">
        <v>34</v>
      </c>
    </row>
    <row r="360" spans="1:8" ht="15" x14ac:dyDescent="0.2">
      <c r="A360" s="1" t="s">
        <v>1084</v>
      </c>
      <c r="B360" s="29" t="s">
        <v>1085</v>
      </c>
      <c r="C360" s="32" t="s">
        <v>1087</v>
      </c>
      <c r="D360" s="31">
        <v>23796</v>
      </c>
      <c r="E360" s="31">
        <v>302</v>
      </c>
      <c r="F360" s="31">
        <v>195</v>
      </c>
      <c r="G360" s="31">
        <v>107</v>
      </c>
      <c r="H360" s="29" t="s">
        <v>34</v>
      </c>
    </row>
    <row r="361" spans="1:8" ht="15" x14ac:dyDescent="0.2">
      <c r="A361" s="1" t="s">
        <v>1088</v>
      </c>
      <c r="B361" s="29" t="s">
        <v>1089</v>
      </c>
      <c r="C361" s="32" t="s">
        <v>100</v>
      </c>
      <c r="D361" s="31">
        <v>782341</v>
      </c>
      <c r="E361" s="31">
        <v>1406</v>
      </c>
      <c r="F361" s="31">
        <v>666</v>
      </c>
      <c r="G361" s="31">
        <v>740</v>
      </c>
      <c r="H361" s="29" t="s">
        <v>34</v>
      </c>
    </row>
    <row r="362" spans="1:8" ht="15" x14ac:dyDescent="0.2">
      <c r="A362" s="1" t="s">
        <v>1090</v>
      </c>
      <c r="B362" s="29" t="s">
        <v>1091</v>
      </c>
      <c r="C362" s="32" t="s">
        <v>167</v>
      </c>
      <c r="D362" s="31">
        <v>209714</v>
      </c>
      <c r="E362" s="31">
        <v>15550</v>
      </c>
      <c r="F362" s="31">
        <v>6668</v>
      </c>
      <c r="G362" s="31">
        <v>8882</v>
      </c>
      <c r="H362" s="29" t="s">
        <v>34</v>
      </c>
    </row>
    <row r="363" spans="1:8" ht="15" x14ac:dyDescent="0.2">
      <c r="A363" s="1" t="s">
        <v>1093</v>
      </c>
      <c r="B363" s="29" t="s">
        <v>1094</v>
      </c>
      <c r="C363" s="32" t="s">
        <v>145</v>
      </c>
      <c r="D363" s="31">
        <v>310235</v>
      </c>
      <c r="E363" s="31">
        <v>987</v>
      </c>
      <c r="F363" s="31">
        <v>296</v>
      </c>
      <c r="G363" s="31">
        <v>691</v>
      </c>
      <c r="H363" s="29" t="s">
        <v>34</v>
      </c>
    </row>
    <row r="364" spans="1:8" ht="15" x14ac:dyDescent="0.2">
      <c r="A364" s="1" t="s">
        <v>1096</v>
      </c>
      <c r="B364" s="29" t="s">
        <v>1097</v>
      </c>
      <c r="C364" s="32" t="s">
        <v>1099</v>
      </c>
      <c r="D364" s="31">
        <v>12401</v>
      </c>
      <c r="E364" s="31">
        <v>422</v>
      </c>
      <c r="F364" s="31">
        <v>200</v>
      </c>
      <c r="G364" s="31">
        <v>222</v>
      </c>
      <c r="H364" s="29" t="s">
        <v>34</v>
      </c>
    </row>
    <row r="365" spans="1:8" ht="15" x14ac:dyDescent="0.2">
      <c r="A365" s="1" t="s">
        <v>1100</v>
      </c>
      <c r="B365" s="29" t="s">
        <v>1101</v>
      </c>
      <c r="C365" s="32" t="s">
        <v>472</v>
      </c>
      <c r="D365" s="31">
        <v>41964</v>
      </c>
      <c r="E365" s="31">
        <v>492</v>
      </c>
      <c r="F365" s="31">
        <v>320</v>
      </c>
      <c r="G365" s="31">
        <v>172</v>
      </c>
      <c r="H365" s="29" t="s">
        <v>34</v>
      </c>
    </row>
    <row r="366" spans="1:8" ht="15" x14ac:dyDescent="0.2">
      <c r="A366" s="1" t="s">
        <v>1103</v>
      </c>
      <c r="B366" s="29" t="s">
        <v>1104</v>
      </c>
      <c r="C366" s="32" t="s">
        <v>167</v>
      </c>
      <c r="D366" s="31">
        <v>209714</v>
      </c>
      <c r="E366" s="31">
        <v>821</v>
      </c>
      <c r="F366" s="31">
        <v>490</v>
      </c>
      <c r="G366" s="31">
        <v>331</v>
      </c>
      <c r="H366" s="29" t="s">
        <v>34</v>
      </c>
    </row>
    <row r="367" spans="1:8" ht="15" x14ac:dyDescent="0.2">
      <c r="A367" s="1" t="s">
        <v>1106</v>
      </c>
      <c r="B367" s="29" t="s">
        <v>1107</v>
      </c>
      <c r="C367" s="32" t="s">
        <v>167</v>
      </c>
      <c r="D367" s="31">
        <v>209714</v>
      </c>
      <c r="E367" s="31">
        <v>305</v>
      </c>
      <c r="F367" s="31">
        <v>283</v>
      </c>
      <c r="G367" s="31">
        <v>22</v>
      </c>
      <c r="H367" s="29" t="s">
        <v>34</v>
      </c>
    </row>
    <row r="368" spans="1:8" ht="15" x14ac:dyDescent="0.2">
      <c r="A368" s="1" t="s">
        <v>1109</v>
      </c>
      <c r="B368" s="29" t="s">
        <v>1110</v>
      </c>
      <c r="C368" s="32" t="s">
        <v>47</v>
      </c>
      <c r="D368" s="31">
        <v>455746</v>
      </c>
      <c r="E368" s="31">
        <v>7266</v>
      </c>
      <c r="F368" s="31">
        <v>699</v>
      </c>
      <c r="G368" s="31">
        <v>6567</v>
      </c>
      <c r="H368" s="29" t="s">
        <v>34</v>
      </c>
    </row>
    <row r="369" spans="1:8" ht="15" x14ac:dyDescent="0.2">
      <c r="A369" s="1" t="s">
        <v>1111</v>
      </c>
      <c r="B369" s="29" t="s">
        <v>1112</v>
      </c>
      <c r="C369" s="32" t="s">
        <v>59</v>
      </c>
      <c r="D369" s="31">
        <v>2368139</v>
      </c>
      <c r="E369" s="31">
        <v>7169</v>
      </c>
      <c r="F369" s="31">
        <v>2121</v>
      </c>
      <c r="G369" s="31">
        <v>5048</v>
      </c>
      <c r="H369" s="29" t="s">
        <v>34</v>
      </c>
    </row>
    <row r="370" spans="1:8" ht="15" x14ac:dyDescent="0.2">
      <c r="A370" s="1" t="s">
        <v>1114</v>
      </c>
      <c r="B370" s="29" t="s">
        <v>1115</v>
      </c>
      <c r="C370" s="32" t="s">
        <v>1117</v>
      </c>
      <c r="D370" s="31">
        <v>23732</v>
      </c>
      <c r="E370" s="31">
        <v>43</v>
      </c>
      <c r="F370" s="31">
        <v>26</v>
      </c>
      <c r="G370" s="31">
        <v>17</v>
      </c>
      <c r="H370" s="29" t="s">
        <v>34</v>
      </c>
    </row>
    <row r="371" spans="1:8" ht="15" x14ac:dyDescent="0.2">
      <c r="A371" s="1" t="s">
        <v>1118</v>
      </c>
      <c r="B371" s="29" t="s">
        <v>1119</v>
      </c>
      <c r="C371" s="32" t="s">
        <v>134</v>
      </c>
      <c r="D371" s="31">
        <v>1024266</v>
      </c>
      <c r="E371" s="31">
        <v>229</v>
      </c>
      <c r="F371" s="31">
        <v>114</v>
      </c>
      <c r="G371" s="31">
        <v>115</v>
      </c>
      <c r="H371" s="29" t="s">
        <v>34</v>
      </c>
    </row>
    <row r="372" spans="1:8" ht="15" x14ac:dyDescent="0.2">
      <c r="A372" s="1" t="s">
        <v>1121</v>
      </c>
      <c r="B372" s="29" t="s">
        <v>1122</v>
      </c>
      <c r="C372" s="32" t="s">
        <v>376</v>
      </c>
      <c r="D372" s="31">
        <v>38437</v>
      </c>
      <c r="E372" s="31">
        <v>1149</v>
      </c>
      <c r="F372" s="31">
        <v>502</v>
      </c>
      <c r="G372" s="31">
        <v>647</v>
      </c>
      <c r="H372" s="29" t="s">
        <v>34</v>
      </c>
    </row>
    <row r="373" spans="1:8" ht="15" x14ac:dyDescent="0.2">
      <c r="A373" s="1" t="s">
        <v>1124</v>
      </c>
      <c r="B373" s="29" t="s">
        <v>1125</v>
      </c>
      <c r="C373" s="32" t="s">
        <v>1127</v>
      </c>
      <c r="D373" s="31">
        <v>18212</v>
      </c>
      <c r="E373" s="31">
        <v>397</v>
      </c>
      <c r="F373" s="31">
        <v>157</v>
      </c>
      <c r="G373" s="31">
        <v>240</v>
      </c>
      <c r="H373" s="29" t="s">
        <v>34</v>
      </c>
    </row>
    <row r="374" spans="1:8" ht="15" x14ac:dyDescent="0.2">
      <c r="A374" s="1" t="s">
        <v>1128</v>
      </c>
      <c r="B374" s="29" t="s">
        <v>1129</v>
      </c>
      <c r="C374" s="32" t="s">
        <v>1131</v>
      </c>
      <c r="D374" s="31">
        <v>7110</v>
      </c>
      <c r="E374" s="31">
        <v>34</v>
      </c>
      <c r="F374" s="31">
        <v>23</v>
      </c>
      <c r="G374" s="31">
        <v>11</v>
      </c>
      <c r="H374" s="29" t="s">
        <v>34</v>
      </c>
    </row>
    <row r="375" spans="1:8" ht="15" x14ac:dyDescent="0.2">
      <c r="A375" s="1" t="s">
        <v>1132</v>
      </c>
      <c r="B375" s="29" t="s">
        <v>1133</v>
      </c>
      <c r="C375" s="32" t="s">
        <v>689</v>
      </c>
      <c r="D375" s="31">
        <v>35012</v>
      </c>
      <c r="E375" s="31">
        <v>1741</v>
      </c>
      <c r="F375" s="31">
        <v>599</v>
      </c>
      <c r="G375" s="31">
        <v>1142</v>
      </c>
      <c r="H375" s="29" t="s">
        <v>34</v>
      </c>
    </row>
    <row r="376" spans="1:8" ht="15" x14ac:dyDescent="0.2">
      <c r="A376" s="1" t="s">
        <v>1134</v>
      </c>
      <c r="B376" s="29" t="s">
        <v>1135</v>
      </c>
      <c r="C376" s="32" t="s">
        <v>71</v>
      </c>
      <c r="D376" s="31">
        <v>1809034</v>
      </c>
      <c r="E376" s="31">
        <v>9309</v>
      </c>
      <c r="F376" s="31">
        <v>0</v>
      </c>
      <c r="G376" s="31">
        <v>9309</v>
      </c>
      <c r="H376" s="29" t="s">
        <v>34</v>
      </c>
    </row>
    <row r="377" spans="1:8" ht="15" x14ac:dyDescent="0.2">
      <c r="A377" s="1" t="s">
        <v>1136</v>
      </c>
      <c r="B377" s="29" t="s">
        <v>1119</v>
      </c>
      <c r="C377" s="32" t="s">
        <v>773</v>
      </c>
      <c r="D377" s="31">
        <v>157107</v>
      </c>
      <c r="E377" s="31">
        <v>108</v>
      </c>
      <c r="F377" s="31">
        <v>34</v>
      </c>
      <c r="G377" s="31">
        <v>74</v>
      </c>
      <c r="H377" s="29" t="s">
        <v>34</v>
      </c>
    </row>
    <row r="378" spans="1:8" ht="15" x14ac:dyDescent="0.2">
      <c r="A378" s="1" t="s">
        <v>1138</v>
      </c>
      <c r="B378" s="29" t="s">
        <v>1139</v>
      </c>
      <c r="C378" s="32" t="s">
        <v>59</v>
      </c>
      <c r="D378" s="31">
        <v>2368139</v>
      </c>
      <c r="E378" s="31">
        <v>7575</v>
      </c>
      <c r="F378" s="31">
        <v>269</v>
      </c>
      <c r="G378" s="31">
        <v>7306</v>
      </c>
      <c r="H378" s="29" t="s">
        <v>34</v>
      </c>
    </row>
    <row r="379" spans="1:8" ht="15" x14ac:dyDescent="0.2">
      <c r="A379" s="1" t="s">
        <v>1141</v>
      </c>
      <c r="B379" s="29" t="s">
        <v>1142</v>
      </c>
      <c r="C379" s="32" t="s">
        <v>490</v>
      </c>
      <c r="D379" s="31">
        <v>278831</v>
      </c>
      <c r="E379" s="31">
        <v>12632</v>
      </c>
      <c r="F379" s="31">
        <v>4621</v>
      </c>
      <c r="G379" s="31">
        <v>8011</v>
      </c>
      <c r="H379" s="29" t="s">
        <v>34</v>
      </c>
    </row>
    <row r="380" spans="1:8" ht="15" x14ac:dyDescent="0.2">
      <c r="A380" s="1" t="s">
        <v>1143</v>
      </c>
      <c r="B380" s="29" t="s">
        <v>1119</v>
      </c>
      <c r="C380" s="32" t="s">
        <v>134</v>
      </c>
      <c r="D380" s="31">
        <v>1024266</v>
      </c>
      <c r="E380" s="31">
        <v>70</v>
      </c>
      <c r="F380" s="31">
        <v>46</v>
      </c>
      <c r="G380" s="31">
        <v>24</v>
      </c>
      <c r="H380" s="29" t="s">
        <v>34</v>
      </c>
    </row>
    <row r="381" spans="1:8" ht="15" x14ac:dyDescent="0.2">
      <c r="A381" s="1" t="s">
        <v>1145</v>
      </c>
      <c r="B381" s="29" t="s">
        <v>1146</v>
      </c>
      <c r="C381" s="32" t="s">
        <v>1148</v>
      </c>
      <c r="D381" s="31">
        <v>67861</v>
      </c>
      <c r="E381" s="31">
        <v>2671</v>
      </c>
      <c r="F381" s="31">
        <v>1022</v>
      </c>
      <c r="G381" s="31">
        <v>1649</v>
      </c>
      <c r="H381" s="29" t="s">
        <v>34</v>
      </c>
    </row>
    <row r="382" spans="1:8" ht="15" x14ac:dyDescent="0.2">
      <c r="A382" s="1" t="s">
        <v>1149</v>
      </c>
      <c r="B382" s="29" t="s">
        <v>1150</v>
      </c>
      <c r="C382" s="32" t="s">
        <v>82</v>
      </c>
      <c r="D382" s="31">
        <v>662614</v>
      </c>
      <c r="E382" s="31">
        <v>1260</v>
      </c>
      <c r="F382" s="31">
        <v>888</v>
      </c>
      <c r="G382" s="31">
        <v>372</v>
      </c>
      <c r="H382" s="29" t="s">
        <v>34</v>
      </c>
    </row>
    <row r="383" spans="1:8" ht="15" x14ac:dyDescent="0.2">
      <c r="A383" s="1" t="s">
        <v>1152</v>
      </c>
      <c r="B383" s="29" t="s">
        <v>1153</v>
      </c>
      <c r="C383" s="32" t="s">
        <v>100</v>
      </c>
      <c r="D383" s="31">
        <v>782341</v>
      </c>
      <c r="E383" s="31">
        <v>843</v>
      </c>
      <c r="F383" s="31">
        <v>267</v>
      </c>
      <c r="G383" s="31">
        <v>576</v>
      </c>
      <c r="H383" s="29" t="s">
        <v>34</v>
      </c>
    </row>
    <row r="384" spans="1:8" ht="15" x14ac:dyDescent="0.2">
      <c r="A384" s="1" t="s">
        <v>1154</v>
      </c>
      <c r="B384" s="29" t="s">
        <v>206</v>
      </c>
      <c r="C384" s="32" t="s">
        <v>939</v>
      </c>
      <c r="D384" s="31">
        <v>74171</v>
      </c>
      <c r="E384" s="31">
        <v>47</v>
      </c>
      <c r="F384" s="31">
        <v>22</v>
      </c>
      <c r="G384" s="31">
        <v>25</v>
      </c>
      <c r="H384" s="29" t="s">
        <v>34</v>
      </c>
    </row>
    <row r="385" spans="1:8" ht="15" x14ac:dyDescent="0.2">
      <c r="A385" s="1" t="s">
        <v>1156</v>
      </c>
      <c r="B385" s="29" t="s">
        <v>49</v>
      </c>
      <c r="C385" s="32" t="s">
        <v>773</v>
      </c>
      <c r="D385" s="31">
        <v>157107</v>
      </c>
      <c r="E385" s="31">
        <v>3766</v>
      </c>
      <c r="F385" s="31">
        <v>571</v>
      </c>
      <c r="G385" s="31">
        <v>3195</v>
      </c>
      <c r="H385" s="29" t="s">
        <v>34</v>
      </c>
    </row>
    <row r="386" spans="1:8" ht="15" x14ac:dyDescent="0.2">
      <c r="A386" s="1" t="s">
        <v>1158</v>
      </c>
      <c r="B386" s="29" t="s">
        <v>1159</v>
      </c>
      <c r="C386" s="32" t="s">
        <v>1160</v>
      </c>
      <c r="D386" s="31">
        <v>38106</v>
      </c>
      <c r="E386" s="31">
        <v>2206</v>
      </c>
      <c r="F386" s="31">
        <v>273</v>
      </c>
      <c r="G386" s="31">
        <v>1933</v>
      </c>
      <c r="H386" s="29" t="s">
        <v>34</v>
      </c>
    </row>
    <row r="387" spans="1:8" ht="15" x14ac:dyDescent="0.2">
      <c r="A387" s="1" t="s">
        <v>1161</v>
      </c>
      <c r="B387" s="29" t="s">
        <v>1162</v>
      </c>
      <c r="C387" s="32" t="s">
        <v>145</v>
      </c>
      <c r="D387" s="31">
        <v>310235</v>
      </c>
      <c r="E387" s="31">
        <v>375</v>
      </c>
      <c r="F387" s="31">
        <v>195</v>
      </c>
      <c r="G387" s="31">
        <v>180</v>
      </c>
      <c r="H387" s="29" t="s">
        <v>34</v>
      </c>
    </row>
    <row r="388" spans="1:8" ht="15" x14ac:dyDescent="0.2">
      <c r="A388" s="1" t="s">
        <v>1164</v>
      </c>
      <c r="B388" s="29" t="s">
        <v>436</v>
      </c>
      <c r="C388" s="32" t="s">
        <v>424</v>
      </c>
      <c r="D388" s="31">
        <v>149610</v>
      </c>
      <c r="E388" s="31">
        <v>26</v>
      </c>
      <c r="F388" s="31">
        <v>26</v>
      </c>
      <c r="G388" s="31">
        <v>0</v>
      </c>
      <c r="H388" s="29" t="s">
        <v>34</v>
      </c>
    </row>
    <row r="389" spans="1:8" ht="15" x14ac:dyDescent="0.2">
      <c r="A389" s="1" t="s">
        <v>1166</v>
      </c>
      <c r="B389" s="29" t="s">
        <v>1167</v>
      </c>
      <c r="C389" s="32" t="s">
        <v>51</v>
      </c>
      <c r="D389" s="31">
        <v>1714773</v>
      </c>
      <c r="E389" s="31">
        <v>16</v>
      </c>
      <c r="F389" s="31">
        <v>16</v>
      </c>
      <c r="G389" s="31">
        <v>0</v>
      </c>
      <c r="H389" s="29" t="s">
        <v>34</v>
      </c>
    </row>
    <row r="390" spans="1:8" ht="15" x14ac:dyDescent="0.2">
      <c r="A390" s="1" t="s">
        <v>1169</v>
      </c>
      <c r="B390" s="29" t="s">
        <v>961</v>
      </c>
      <c r="C390" s="32" t="s">
        <v>532</v>
      </c>
      <c r="D390" s="31">
        <v>150934</v>
      </c>
      <c r="E390" s="31">
        <v>2</v>
      </c>
      <c r="F390" s="31">
        <v>0</v>
      </c>
      <c r="G390" s="31">
        <v>2</v>
      </c>
      <c r="H390" s="29" t="s">
        <v>34</v>
      </c>
    </row>
    <row r="391" spans="1:8" ht="15" x14ac:dyDescent="0.2">
      <c r="A391" s="1" t="s">
        <v>1171</v>
      </c>
      <c r="B391" s="29" t="s">
        <v>436</v>
      </c>
      <c r="C391" s="32" t="s">
        <v>71</v>
      </c>
      <c r="D391" s="31">
        <v>1809034</v>
      </c>
      <c r="E391" s="31">
        <v>0</v>
      </c>
      <c r="F391" s="31">
        <v>0</v>
      </c>
      <c r="G391" s="31">
        <v>0</v>
      </c>
      <c r="H391" s="29" t="s">
        <v>34</v>
      </c>
    </row>
    <row r="392" spans="1:8" ht="15" x14ac:dyDescent="0.2">
      <c r="A392" s="1" t="s">
        <v>1173</v>
      </c>
      <c r="B392" s="29" t="s">
        <v>1174</v>
      </c>
      <c r="C392" s="32" t="s">
        <v>403</v>
      </c>
      <c r="D392" s="31">
        <v>5410</v>
      </c>
      <c r="E392" s="31">
        <v>0</v>
      </c>
      <c r="F392" s="31">
        <v>0</v>
      </c>
      <c r="G392" s="31">
        <v>0</v>
      </c>
      <c r="H392" s="29" t="s">
        <v>34</v>
      </c>
    </row>
    <row r="393" spans="1:8" ht="15" x14ac:dyDescent="0.2">
      <c r="A393" s="1" t="s">
        <v>1188</v>
      </c>
      <c r="B393" s="29" t="s">
        <v>1189</v>
      </c>
      <c r="C393" s="32" t="s">
        <v>51</v>
      </c>
      <c r="D393" s="31">
        <v>1714773</v>
      </c>
      <c r="E393" s="31">
        <v>1078</v>
      </c>
      <c r="F393" s="31">
        <v>957</v>
      </c>
      <c r="G393" s="31">
        <v>121</v>
      </c>
      <c r="H393" s="29" t="s">
        <v>28</v>
      </c>
    </row>
    <row r="394" spans="1:8" ht="15" x14ac:dyDescent="0.2">
      <c r="A394" s="1" t="s">
        <v>1190</v>
      </c>
      <c r="B394" s="29" t="s">
        <v>1191</v>
      </c>
      <c r="C394" s="32" t="s">
        <v>71</v>
      </c>
      <c r="D394" s="31">
        <v>1809034</v>
      </c>
      <c r="E394" s="31">
        <v>375</v>
      </c>
      <c r="F394" s="31">
        <v>375</v>
      </c>
      <c r="G394" s="31">
        <v>0</v>
      </c>
      <c r="H394" s="29" t="s">
        <v>28</v>
      </c>
    </row>
    <row r="395" spans="1:8" ht="15" x14ac:dyDescent="0.2">
      <c r="A395" s="1" t="s">
        <v>1192</v>
      </c>
      <c r="B395" s="29" t="s">
        <v>1193</v>
      </c>
      <c r="C395" s="32" t="s">
        <v>42</v>
      </c>
      <c r="D395" s="31">
        <v>4092459</v>
      </c>
      <c r="E395" s="31">
        <v>1086</v>
      </c>
      <c r="F395" s="31">
        <v>1042</v>
      </c>
      <c r="G395" s="31">
        <v>44</v>
      </c>
      <c r="H395" s="29" t="s">
        <v>28</v>
      </c>
    </row>
    <row r="396" spans="1:8" ht="15" x14ac:dyDescent="0.2">
      <c r="A396" s="1" t="s">
        <v>1194</v>
      </c>
      <c r="B396" s="29" t="s">
        <v>1195</v>
      </c>
      <c r="C396" s="32" t="s">
        <v>71</v>
      </c>
      <c r="D396" s="31">
        <v>1809034</v>
      </c>
      <c r="E396" s="31">
        <v>2565</v>
      </c>
      <c r="F396" s="31">
        <v>2077</v>
      </c>
      <c r="G396" s="31">
        <v>488</v>
      </c>
      <c r="H396" s="29" t="s">
        <v>28</v>
      </c>
    </row>
    <row r="397" spans="1:8" ht="15" x14ac:dyDescent="0.2">
      <c r="A397" s="1" t="s">
        <v>1196</v>
      </c>
      <c r="B397" s="29" t="s">
        <v>1197</v>
      </c>
      <c r="C397" s="32" t="s">
        <v>713</v>
      </c>
      <c r="D397" s="31">
        <v>131506</v>
      </c>
      <c r="E397" s="31">
        <v>689</v>
      </c>
      <c r="F397" s="31">
        <v>643</v>
      </c>
      <c r="G397" s="31">
        <v>46</v>
      </c>
      <c r="H397" s="29" t="s">
        <v>28</v>
      </c>
    </row>
    <row r="398" spans="1:8" ht="15" x14ac:dyDescent="0.2">
      <c r="A398" s="1" t="s">
        <v>1198</v>
      </c>
      <c r="B398" s="29" t="s">
        <v>1199</v>
      </c>
      <c r="C398" s="32" t="s">
        <v>42</v>
      </c>
      <c r="D398" s="31">
        <v>4092459</v>
      </c>
      <c r="E398" s="31">
        <v>1319</v>
      </c>
      <c r="F398" s="31">
        <v>1239</v>
      </c>
      <c r="G398" s="31">
        <v>80</v>
      </c>
      <c r="H398" s="29" t="s">
        <v>28</v>
      </c>
    </row>
    <row r="399" spans="1:8" ht="15" x14ac:dyDescent="0.2">
      <c r="A399" s="1" t="s">
        <v>1200</v>
      </c>
      <c r="B399" s="29" t="s">
        <v>1201</v>
      </c>
      <c r="C399" s="32" t="s">
        <v>42</v>
      </c>
      <c r="D399" s="31">
        <v>4092459</v>
      </c>
      <c r="E399" s="31">
        <v>2745</v>
      </c>
      <c r="F399" s="31">
        <v>2379</v>
      </c>
      <c r="G399" s="31">
        <v>366</v>
      </c>
      <c r="H399" s="29" t="s">
        <v>28</v>
      </c>
    </row>
    <row r="400" spans="1:8" ht="15" x14ac:dyDescent="0.2">
      <c r="A400" s="1" t="s">
        <v>1202</v>
      </c>
      <c r="B400" s="29" t="s">
        <v>1203</v>
      </c>
      <c r="C400" s="32" t="s">
        <v>59</v>
      </c>
      <c r="D400" s="31">
        <v>2368139</v>
      </c>
      <c r="E400" s="31">
        <v>51</v>
      </c>
      <c r="F400" s="31">
        <v>51</v>
      </c>
      <c r="G400" s="31">
        <v>0</v>
      </c>
      <c r="H400" s="29" t="s">
        <v>28</v>
      </c>
    </row>
    <row r="401" spans="1:8" ht="15" x14ac:dyDescent="0.2">
      <c r="A401" s="1" t="s">
        <v>1204</v>
      </c>
      <c r="B401" s="29" t="s">
        <v>1205</v>
      </c>
      <c r="C401" s="32" t="s">
        <v>51</v>
      </c>
      <c r="D401" s="31">
        <v>1714773</v>
      </c>
      <c r="E401" s="31">
        <v>1770</v>
      </c>
      <c r="F401" s="31">
        <v>974</v>
      </c>
      <c r="G401" s="31">
        <v>796</v>
      </c>
      <c r="H401" s="29" t="s">
        <v>28</v>
      </c>
    </row>
    <row r="402" spans="1:8" ht="15" x14ac:dyDescent="0.2">
      <c r="A402" s="1" t="s">
        <v>1206</v>
      </c>
      <c r="B402" s="29" t="s">
        <v>1207</v>
      </c>
      <c r="C402" s="32" t="s">
        <v>71</v>
      </c>
      <c r="D402" s="31">
        <v>1809034</v>
      </c>
      <c r="E402" s="31">
        <v>745</v>
      </c>
      <c r="F402" s="31">
        <v>652</v>
      </c>
      <c r="G402" s="31">
        <v>93</v>
      </c>
      <c r="H402" s="29" t="s">
        <v>28</v>
      </c>
    </row>
    <row r="403" spans="1:8" ht="15" x14ac:dyDescent="0.2">
      <c r="A403" s="1" t="s">
        <v>1208</v>
      </c>
      <c r="B403" s="29" t="s">
        <v>1209</v>
      </c>
      <c r="C403" s="32" t="s">
        <v>204</v>
      </c>
      <c r="D403" s="31">
        <v>252273</v>
      </c>
      <c r="E403" s="31">
        <v>597</v>
      </c>
      <c r="F403" s="31">
        <v>594</v>
      </c>
      <c r="G403" s="31">
        <v>3</v>
      </c>
      <c r="H403" s="29" t="s">
        <v>28</v>
      </c>
    </row>
    <row r="404" spans="1:8" ht="15" x14ac:dyDescent="0.2">
      <c r="A404" s="1" t="s">
        <v>1210</v>
      </c>
      <c r="B404" s="29" t="s">
        <v>1211</v>
      </c>
      <c r="C404" s="32" t="s">
        <v>90</v>
      </c>
      <c r="D404" s="31">
        <v>92565</v>
      </c>
      <c r="E404" s="31">
        <v>328</v>
      </c>
      <c r="F404" s="31">
        <v>328</v>
      </c>
      <c r="G404" s="31">
        <v>0</v>
      </c>
      <c r="H404" s="29" t="s">
        <v>28</v>
      </c>
    </row>
    <row r="405" spans="1:8" ht="15" x14ac:dyDescent="0.2">
      <c r="A405" s="1" t="s">
        <v>1212</v>
      </c>
      <c r="B405" s="29" t="s">
        <v>1213</v>
      </c>
      <c r="C405" s="32" t="s">
        <v>171</v>
      </c>
      <c r="D405" s="31">
        <v>800647</v>
      </c>
      <c r="E405" s="31">
        <v>337</v>
      </c>
      <c r="F405" s="31">
        <v>320</v>
      </c>
      <c r="G405" s="31">
        <v>17</v>
      </c>
      <c r="H405" s="29" t="s">
        <v>28</v>
      </c>
    </row>
    <row r="406" spans="1:8" ht="15" x14ac:dyDescent="0.2">
      <c r="A406" s="1" t="s">
        <v>1214</v>
      </c>
      <c r="B406" s="29" t="s">
        <v>1215</v>
      </c>
      <c r="C406" s="32" t="s">
        <v>59</v>
      </c>
      <c r="D406" s="31">
        <v>2368139</v>
      </c>
      <c r="E406" s="31">
        <v>3874</v>
      </c>
      <c r="F406" s="31">
        <v>622</v>
      </c>
      <c r="G406" s="31">
        <v>3252</v>
      </c>
      <c r="H406" s="29" t="s">
        <v>28</v>
      </c>
    </row>
    <row r="407" spans="1:8" ht="15" x14ac:dyDescent="0.2">
      <c r="A407" s="1" t="s">
        <v>1216</v>
      </c>
      <c r="B407" s="29" t="s">
        <v>1217</v>
      </c>
      <c r="C407" s="32" t="s">
        <v>59</v>
      </c>
      <c r="D407" s="31">
        <v>2368139</v>
      </c>
      <c r="E407" s="31">
        <v>24</v>
      </c>
      <c r="F407" s="31">
        <v>19</v>
      </c>
      <c r="G407" s="31">
        <v>5</v>
      </c>
      <c r="H407" s="29" t="s">
        <v>28</v>
      </c>
    </row>
    <row r="408" spans="1:8" ht="15" x14ac:dyDescent="0.2">
      <c r="A408" s="1" t="s">
        <v>1218</v>
      </c>
      <c r="B408" s="29" t="s">
        <v>1219</v>
      </c>
      <c r="C408" s="32" t="s">
        <v>71</v>
      </c>
      <c r="D408" s="31">
        <v>1809034</v>
      </c>
      <c r="E408" s="31">
        <v>1</v>
      </c>
      <c r="F408" s="31">
        <v>1</v>
      </c>
      <c r="G408" s="31">
        <v>0</v>
      </c>
      <c r="H408" s="29" t="s">
        <v>28</v>
      </c>
    </row>
    <row r="409" spans="1:8" ht="15" x14ac:dyDescent="0.2">
      <c r="A409" s="1" t="s">
        <v>1220</v>
      </c>
      <c r="B409" s="29" t="s">
        <v>1221</v>
      </c>
      <c r="C409" s="32" t="s">
        <v>42</v>
      </c>
      <c r="D409" s="31">
        <v>4092459</v>
      </c>
      <c r="E409" s="31">
        <v>18</v>
      </c>
      <c r="F409" s="31">
        <v>12</v>
      </c>
      <c r="G409" s="31">
        <v>6</v>
      </c>
      <c r="H409" s="29" t="s">
        <v>28</v>
      </c>
    </row>
    <row r="410" spans="1:8" ht="15" x14ac:dyDescent="0.2">
      <c r="A410" s="1" t="s">
        <v>1222</v>
      </c>
      <c r="B410" s="29" t="s">
        <v>1223</v>
      </c>
      <c r="C410" s="32" t="s">
        <v>134</v>
      </c>
      <c r="D410" s="31">
        <v>1024266</v>
      </c>
      <c r="E410" s="31">
        <v>9</v>
      </c>
      <c r="F410" s="31">
        <v>8</v>
      </c>
      <c r="G410" s="31">
        <v>1</v>
      </c>
      <c r="H410" s="29" t="s">
        <v>28</v>
      </c>
    </row>
    <row r="411" spans="1:8" ht="15" x14ac:dyDescent="0.2">
      <c r="A411" s="1" t="s">
        <v>1224</v>
      </c>
      <c r="B411" s="29" t="s">
        <v>1225</v>
      </c>
      <c r="C411" s="32" t="s">
        <v>175</v>
      </c>
      <c r="D411" s="31">
        <v>774769</v>
      </c>
      <c r="E411" s="31">
        <v>61</v>
      </c>
      <c r="F411" s="31">
        <v>35</v>
      </c>
      <c r="G411" s="31">
        <v>26</v>
      </c>
      <c r="H411" s="29" t="s">
        <v>28</v>
      </c>
    </row>
    <row r="412" spans="1:8" ht="15" x14ac:dyDescent="0.2">
      <c r="A412" s="1" t="s">
        <v>1226</v>
      </c>
      <c r="B412" s="29" t="s">
        <v>1227</v>
      </c>
      <c r="C412" s="32" t="s">
        <v>42</v>
      </c>
      <c r="D412" s="31">
        <v>4092459</v>
      </c>
      <c r="E412" s="31">
        <v>3826</v>
      </c>
      <c r="F412" s="31">
        <v>1229</v>
      </c>
      <c r="G412" s="31">
        <v>2597</v>
      </c>
      <c r="H412" s="29" t="s">
        <v>28</v>
      </c>
    </row>
    <row r="413" spans="1:8" ht="15" x14ac:dyDescent="0.2">
      <c r="A413" s="1" t="s">
        <v>1228</v>
      </c>
      <c r="B413" s="29" t="s">
        <v>1229</v>
      </c>
      <c r="C413" s="32" t="s">
        <v>452</v>
      </c>
      <c r="D413" s="31">
        <v>194851</v>
      </c>
      <c r="E413" s="31">
        <v>10</v>
      </c>
      <c r="F413" s="31">
        <v>9</v>
      </c>
      <c r="G413" s="31">
        <v>1</v>
      </c>
      <c r="H413" s="29" t="s">
        <v>28</v>
      </c>
    </row>
    <row r="414" spans="1:8" ht="15" x14ac:dyDescent="0.2">
      <c r="A414" s="1" t="s">
        <v>1230</v>
      </c>
      <c r="B414" s="29" t="s">
        <v>1231</v>
      </c>
      <c r="C414" s="32" t="s">
        <v>171</v>
      </c>
      <c r="D414" s="31">
        <v>800647</v>
      </c>
      <c r="E414" s="31">
        <v>544</v>
      </c>
      <c r="F414" s="31">
        <v>540</v>
      </c>
      <c r="G414" s="31">
        <v>4</v>
      </c>
      <c r="H414" s="29" t="s">
        <v>28</v>
      </c>
    </row>
    <row r="415" spans="1:8" ht="15" x14ac:dyDescent="0.2">
      <c r="A415" s="1" t="s">
        <v>1232</v>
      </c>
      <c r="B415" s="29" t="s">
        <v>1233</v>
      </c>
      <c r="C415" s="32" t="s">
        <v>51</v>
      </c>
      <c r="D415" s="31">
        <v>1714773</v>
      </c>
      <c r="E415" s="31">
        <v>1382</v>
      </c>
      <c r="F415" s="31">
        <v>1333</v>
      </c>
      <c r="G415" s="31">
        <v>49</v>
      </c>
      <c r="H415" s="29" t="s">
        <v>28</v>
      </c>
    </row>
    <row r="416" spans="1:8" ht="15" x14ac:dyDescent="0.2">
      <c r="A416" s="1" t="s">
        <v>1234</v>
      </c>
      <c r="B416" s="29" t="s">
        <v>1235</v>
      </c>
      <c r="C416" s="32" t="s">
        <v>42</v>
      </c>
      <c r="D416" s="31">
        <v>4092459</v>
      </c>
      <c r="E416" s="31">
        <v>809</v>
      </c>
      <c r="F416" s="31">
        <v>765</v>
      </c>
      <c r="G416" s="31">
        <v>44</v>
      </c>
      <c r="H416" s="29" t="s">
        <v>28</v>
      </c>
    </row>
    <row r="417" spans="1:8" ht="15" x14ac:dyDescent="0.2">
      <c r="A417" s="1" t="s">
        <v>1236</v>
      </c>
      <c r="B417" s="29" t="s">
        <v>1237</v>
      </c>
      <c r="C417" s="32" t="s">
        <v>100</v>
      </c>
      <c r="D417" s="31">
        <v>782341</v>
      </c>
      <c r="E417" s="31">
        <v>856</v>
      </c>
      <c r="F417" s="31">
        <v>518</v>
      </c>
      <c r="G417" s="31">
        <v>338</v>
      </c>
      <c r="H417" s="29" t="s">
        <v>28</v>
      </c>
    </row>
    <row r="418" spans="1:8" ht="15" x14ac:dyDescent="0.2">
      <c r="A418" s="1" t="s">
        <v>1238</v>
      </c>
      <c r="B418" s="29" t="s">
        <v>1239</v>
      </c>
      <c r="C418" s="32" t="s">
        <v>582</v>
      </c>
      <c r="D418" s="31">
        <v>131500</v>
      </c>
      <c r="E418" s="31">
        <v>616</v>
      </c>
      <c r="F418" s="31">
        <v>606</v>
      </c>
      <c r="G418" s="31">
        <v>10</v>
      </c>
      <c r="H418" s="29" t="s">
        <v>28</v>
      </c>
    </row>
    <row r="419" spans="1:8" ht="15" x14ac:dyDescent="0.2">
      <c r="A419" s="1" t="s">
        <v>1240</v>
      </c>
      <c r="B419" s="29" t="s">
        <v>1241</v>
      </c>
      <c r="C419" s="32" t="s">
        <v>620</v>
      </c>
      <c r="D419" s="31">
        <v>136872</v>
      </c>
      <c r="E419" s="31">
        <v>1819</v>
      </c>
      <c r="F419" s="31">
        <v>1224</v>
      </c>
      <c r="G419" s="31">
        <v>595</v>
      </c>
      <c r="H419" s="29" t="s">
        <v>28</v>
      </c>
    </row>
    <row r="420" spans="1:8" ht="15" x14ac:dyDescent="0.2">
      <c r="A420" s="1" t="s">
        <v>1242</v>
      </c>
      <c r="B420" s="29" t="s">
        <v>1243</v>
      </c>
      <c r="C420" s="32" t="s">
        <v>47</v>
      </c>
      <c r="D420" s="31">
        <v>455746</v>
      </c>
      <c r="E420" s="31">
        <v>341</v>
      </c>
      <c r="F420" s="31">
        <v>329</v>
      </c>
      <c r="G420" s="31">
        <v>12</v>
      </c>
      <c r="H420" s="29" t="s">
        <v>28</v>
      </c>
    </row>
    <row r="421" spans="1:8" ht="15" x14ac:dyDescent="0.2">
      <c r="A421" s="1" t="s">
        <v>1244</v>
      </c>
      <c r="B421" s="29" t="s">
        <v>1245</v>
      </c>
      <c r="C421" s="32" t="s">
        <v>90</v>
      </c>
      <c r="D421" s="31">
        <v>92565</v>
      </c>
      <c r="E421" s="31">
        <v>36</v>
      </c>
      <c r="F421" s="31">
        <v>0</v>
      </c>
      <c r="G421" s="31">
        <v>36</v>
      </c>
      <c r="H421" s="29" t="s">
        <v>28</v>
      </c>
    </row>
    <row r="422" spans="1:8" ht="15" x14ac:dyDescent="0.2">
      <c r="A422" s="1" t="s">
        <v>1246</v>
      </c>
      <c r="B422" s="29" t="s">
        <v>1247</v>
      </c>
      <c r="C422" s="32" t="s">
        <v>59</v>
      </c>
      <c r="D422" s="31">
        <v>2368139</v>
      </c>
      <c r="E422" s="31">
        <v>3615</v>
      </c>
      <c r="F422" s="31">
        <v>0</v>
      </c>
      <c r="G422" s="31">
        <v>3615</v>
      </c>
      <c r="H422" s="29" t="s">
        <v>28</v>
      </c>
    </row>
    <row r="423" spans="1:8" ht="15" x14ac:dyDescent="0.2">
      <c r="A423" s="1" t="s">
        <v>1248</v>
      </c>
      <c r="B423" s="29" t="s">
        <v>1249</v>
      </c>
      <c r="C423" s="32" t="s">
        <v>82</v>
      </c>
      <c r="D423" s="31">
        <v>662614</v>
      </c>
      <c r="E423" s="31">
        <v>729</v>
      </c>
      <c r="F423" s="31">
        <v>559</v>
      </c>
      <c r="G423" s="31">
        <v>170</v>
      </c>
      <c r="H423" s="29" t="s">
        <v>28</v>
      </c>
    </row>
    <row r="424" spans="1:8" ht="15" x14ac:dyDescent="0.2">
      <c r="A424" s="1" t="s">
        <v>1250</v>
      </c>
      <c r="B424" s="29" t="s">
        <v>1251</v>
      </c>
      <c r="C424" s="32" t="s">
        <v>51</v>
      </c>
      <c r="D424" s="31">
        <v>1714773</v>
      </c>
      <c r="E424" s="31">
        <v>0</v>
      </c>
      <c r="F424" s="31">
        <v>0</v>
      </c>
      <c r="G424" s="31">
        <v>0</v>
      </c>
      <c r="H424" s="29" t="s">
        <v>28</v>
      </c>
    </row>
    <row r="425" spans="1:8" ht="15" x14ac:dyDescent="0.2">
      <c r="A425" s="1" t="s">
        <v>1252</v>
      </c>
      <c r="B425" s="29" t="s">
        <v>1253</v>
      </c>
      <c r="C425" s="32" t="s">
        <v>223</v>
      </c>
      <c r="D425" s="31">
        <v>86771</v>
      </c>
      <c r="E425" s="31">
        <v>976</v>
      </c>
      <c r="F425" s="31">
        <v>976</v>
      </c>
      <c r="G425" s="31">
        <v>0</v>
      </c>
      <c r="H425" s="29" t="s">
        <v>28</v>
      </c>
    </row>
    <row r="426" spans="1:8" ht="15" x14ac:dyDescent="0.2">
      <c r="A426" s="1" t="s">
        <v>1254</v>
      </c>
      <c r="B426" s="29" t="s">
        <v>1255</v>
      </c>
      <c r="C426" s="32" t="s">
        <v>42</v>
      </c>
      <c r="D426" s="31">
        <v>4092459</v>
      </c>
      <c r="E426" s="31">
        <v>1484</v>
      </c>
      <c r="F426" s="31">
        <v>487</v>
      </c>
      <c r="G426" s="31">
        <v>997</v>
      </c>
      <c r="H426" s="29" t="s">
        <v>28</v>
      </c>
    </row>
    <row r="427" spans="1:8" ht="15" x14ac:dyDescent="0.2">
      <c r="A427" s="1" t="s">
        <v>1256</v>
      </c>
      <c r="B427" s="29" t="s">
        <v>1257</v>
      </c>
      <c r="C427" s="32" t="s">
        <v>181</v>
      </c>
      <c r="D427" s="31">
        <v>86793</v>
      </c>
      <c r="E427" s="31">
        <v>1504</v>
      </c>
      <c r="F427" s="31">
        <v>1420</v>
      </c>
      <c r="G427" s="31">
        <v>84</v>
      </c>
      <c r="H427" s="29" t="s">
        <v>28</v>
      </c>
    </row>
    <row r="428" spans="1:8" ht="15" x14ac:dyDescent="0.2">
      <c r="A428" s="1" t="s">
        <v>1258</v>
      </c>
      <c r="B428" s="29" t="s">
        <v>1259</v>
      </c>
      <c r="C428" s="32" t="s">
        <v>134</v>
      </c>
      <c r="D428" s="31">
        <v>1024266</v>
      </c>
      <c r="E428" s="31">
        <v>456</v>
      </c>
      <c r="F428" s="31">
        <v>456</v>
      </c>
      <c r="G428" s="31">
        <v>0</v>
      </c>
      <c r="H428" s="29" t="s">
        <v>28</v>
      </c>
    </row>
    <row r="429" spans="1:8" ht="15" x14ac:dyDescent="0.2">
      <c r="A429" s="1" t="s">
        <v>1260</v>
      </c>
      <c r="B429" s="29" t="s">
        <v>1261</v>
      </c>
      <c r="C429" s="32" t="s">
        <v>42</v>
      </c>
      <c r="D429" s="31">
        <v>4092459</v>
      </c>
      <c r="E429" s="31">
        <v>1148</v>
      </c>
      <c r="F429" s="31">
        <v>922</v>
      </c>
      <c r="G429" s="31">
        <v>226</v>
      </c>
      <c r="H429" s="29" t="s">
        <v>28</v>
      </c>
    </row>
    <row r="430" spans="1:8" ht="15" x14ac:dyDescent="0.2">
      <c r="A430" s="1" t="s">
        <v>1262</v>
      </c>
      <c r="B430" s="29" t="s">
        <v>1263</v>
      </c>
      <c r="C430" s="32" t="s">
        <v>171</v>
      </c>
      <c r="D430" s="31">
        <v>800647</v>
      </c>
      <c r="E430" s="31">
        <v>152</v>
      </c>
      <c r="F430" s="31">
        <v>99</v>
      </c>
      <c r="G430" s="31">
        <v>53</v>
      </c>
      <c r="H430" s="29" t="s">
        <v>28</v>
      </c>
    </row>
    <row r="431" spans="1:8" ht="15" x14ac:dyDescent="0.2">
      <c r="A431" s="1" t="s">
        <v>1264</v>
      </c>
      <c r="B431" s="29" t="s">
        <v>1265</v>
      </c>
      <c r="C431" s="32" t="s">
        <v>82</v>
      </c>
      <c r="D431" s="31">
        <v>662614</v>
      </c>
      <c r="E431" s="31">
        <v>123</v>
      </c>
      <c r="F431" s="31">
        <v>26</v>
      </c>
      <c r="G431" s="31">
        <v>97</v>
      </c>
      <c r="H431" s="29" t="s">
        <v>28</v>
      </c>
    </row>
    <row r="432" spans="1:8" ht="15" x14ac:dyDescent="0.2">
      <c r="A432" s="1" t="s">
        <v>1266</v>
      </c>
      <c r="B432" s="29" t="s">
        <v>1267</v>
      </c>
      <c r="C432" s="32" t="s">
        <v>251</v>
      </c>
      <c r="D432" s="31">
        <v>585375</v>
      </c>
      <c r="E432" s="31">
        <v>2513</v>
      </c>
      <c r="F432" s="31">
        <v>2178</v>
      </c>
      <c r="G432" s="31">
        <v>335</v>
      </c>
      <c r="H432" s="29" t="s">
        <v>28</v>
      </c>
    </row>
    <row r="433" spans="1:8" ht="15" x14ac:dyDescent="0.2">
      <c r="A433" s="1" t="s">
        <v>1268</v>
      </c>
      <c r="B433" s="29" t="s">
        <v>1269</v>
      </c>
      <c r="C433" s="32" t="s">
        <v>51</v>
      </c>
      <c r="D433" s="31">
        <v>1714773</v>
      </c>
      <c r="E433" s="31">
        <v>30</v>
      </c>
      <c r="F433" s="31">
        <v>27</v>
      </c>
      <c r="G433" s="31">
        <v>3</v>
      </c>
      <c r="H433" s="29" t="s">
        <v>28</v>
      </c>
    </row>
    <row r="434" spans="1:8" ht="15" x14ac:dyDescent="0.2">
      <c r="A434" s="1" t="s">
        <v>1270</v>
      </c>
      <c r="B434" s="29" t="s">
        <v>1271</v>
      </c>
      <c r="C434" s="32" t="s">
        <v>134</v>
      </c>
      <c r="D434" s="31">
        <v>1024266</v>
      </c>
      <c r="E434" s="31">
        <v>0</v>
      </c>
      <c r="F434" s="31">
        <v>0</v>
      </c>
      <c r="G434" s="31">
        <v>0</v>
      </c>
      <c r="H434" s="29" t="s">
        <v>28</v>
      </c>
    </row>
    <row r="435" spans="1:8" ht="15" x14ac:dyDescent="0.2">
      <c r="A435" s="1" t="s">
        <v>1272</v>
      </c>
      <c r="B435" s="29" t="s">
        <v>1273</v>
      </c>
      <c r="C435" s="32" t="s">
        <v>167</v>
      </c>
      <c r="D435" s="31">
        <v>209714</v>
      </c>
      <c r="E435" s="31">
        <v>133</v>
      </c>
      <c r="F435" s="31">
        <v>77</v>
      </c>
      <c r="G435" s="31">
        <v>56</v>
      </c>
      <c r="H435" s="29" t="s">
        <v>28</v>
      </c>
    </row>
    <row r="436" spans="1:8" ht="15" x14ac:dyDescent="0.2">
      <c r="A436" s="1" t="s">
        <v>1274</v>
      </c>
      <c r="B436" s="29" t="s">
        <v>1275</v>
      </c>
      <c r="C436" s="32" t="s">
        <v>71</v>
      </c>
      <c r="D436" s="31">
        <v>1809034</v>
      </c>
      <c r="E436" s="31">
        <v>136</v>
      </c>
      <c r="F436" s="31">
        <v>40</v>
      </c>
      <c r="G436" s="31">
        <v>96</v>
      </c>
      <c r="H436" s="29" t="s">
        <v>28</v>
      </c>
    </row>
    <row r="437" spans="1:8" ht="15" x14ac:dyDescent="0.2">
      <c r="A437" s="1" t="s">
        <v>1276</v>
      </c>
      <c r="B437" s="29" t="s">
        <v>1277</v>
      </c>
      <c r="C437" s="32" t="s">
        <v>59</v>
      </c>
      <c r="D437" s="31">
        <v>2368139</v>
      </c>
      <c r="E437" s="31">
        <v>16</v>
      </c>
      <c r="F437" s="31">
        <v>13</v>
      </c>
      <c r="G437" s="31">
        <v>3</v>
      </c>
      <c r="H437" s="29" t="s">
        <v>28</v>
      </c>
    </row>
    <row r="438" spans="1:8" ht="15" x14ac:dyDescent="0.2">
      <c r="A438" s="1" t="s">
        <v>1278</v>
      </c>
      <c r="B438" s="29" t="s">
        <v>1279</v>
      </c>
      <c r="C438" s="32" t="s">
        <v>71</v>
      </c>
      <c r="D438" s="31">
        <v>1809034</v>
      </c>
      <c r="E438" s="31">
        <v>45</v>
      </c>
      <c r="F438" s="31">
        <v>35</v>
      </c>
      <c r="G438" s="31">
        <v>10</v>
      </c>
      <c r="H438" s="29" t="s">
        <v>28</v>
      </c>
    </row>
    <row r="439" spans="1:8" ht="15" x14ac:dyDescent="0.2">
      <c r="A439" s="1" t="s">
        <v>1280</v>
      </c>
      <c r="B439" s="29" t="s">
        <v>1281</v>
      </c>
      <c r="C439" s="32" t="s">
        <v>582</v>
      </c>
      <c r="D439" s="31">
        <v>131500</v>
      </c>
      <c r="E439" s="31">
        <v>207</v>
      </c>
      <c r="F439" s="31">
        <v>158</v>
      </c>
      <c r="G439" s="31">
        <v>49</v>
      </c>
      <c r="H439" s="29" t="s">
        <v>28</v>
      </c>
    </row>
    <row r="440" spans="1:8" ht="15" x14ac:dyDescent="0.2">
      <c r="A440" s="1" t="s">
        <v>1282</v>
      </c>
      <c r="B440" s="29" t="s">
        <v>1283</v>
      </c>
      <c r="C440" s="32" t="s">
        <v>175</v>
      </c>
      <c r="D440" s="31">
        <v>774769</v>
      </c>
      <c r="E440" s="31">
        <v>885</v>
      </c>
      <c r="F440" s="31">
        <v>624</v>
      </c>
      <c r="G440" s="31">
        <v>261</v>
      </c>
      <c r="H440" s="29" t="s">
        <v>28</v>
      </c>
    </row>
    <row r="441" spans="1:8" ht="15" x14ac:dyDescent="0.2">
      <c r="A441" s="1" t="s">
        <v>1284</v>
      </c>
      <c r="B441" s="29" t="s">
        <v>1285</v>
      </c>
      <c r="C441" s="32" t="s">
        <v>71</v>
      </c>
      <c r="D441" s="31">
        <v>1809034</v>
      </c>
      <c r="E441" s="31">
        <v>12</v>
      </c>
      <c r="F441" s="31">
        <v>9</v>
      </c>
      <c r="G441" s="31">
        <v>3</v>
      </c>
      <c r="H441" s="29" t="s">
        <v>28</v>
      </c>
    </row>
    <row r="442" spans="1:8" ht="15" x14ac:dyDescent="0.2">
      <c r="A442" s="1" t="s">
        <v>1286</v>
      </c>
      <c r="B442" s="29" t="s">
        <v>1287</v>
      </c>
      <c r="C442" s="32" t="s">
        <v>82</v>
      </c>
      <c r="D442" s="31">
        <v>662614</v>
      </c>
      <c r="E442" s="31">
        <v>2</v>
      </c>
      <c r="F442" s="31">
        <v>2</v>
      </c>
      <c r="G442" s="31">
        <v>0</v>
      </c>
      <c r="H442" s="29" t="s">
        <v>28</v>
      </c>
    </row>
    <row r="443" spans="1:8" ht="15" x14ac:dyDescent="0.2">
      <c r="A443" s="1" t="s">
        <v>1288</v>
      </c>
      <c r="B443" s="29" t="s">
        <v>1289</v>
      </c>
      <c r="C443" s="32" t="s">
        <v>59</v>
      </c>
      <c r="D443" s="31">
        <v>2368139</v>
      </c>
      <c r="E443" s="31">
        <v>14</v>
      </c>
      <c r="F443" s="31">
        <v>9</v>
      </c>
      <c r="G443" s="31">
        <v>5</v>
      </c>
      <c r="H443" s="29" t="s">
        <v>28</v>
      </c>
    </row>
    <row r="444" spans="1:8" ht="15" x14ac:dyDescent="0.2">
      <c r="A444" s="1" t="s">
        <v>1290</v>
      </c>
      <c r="B444" s="29" t="s">
        <v>1291</v>
      </c>
      <c r="C444" s="32" t="s">
        <v>68</v>
      </c>
      <c r="D444" s="31">
        <v>406220</v>
      </c>
      <c r="E444" s="31">
        <v>1137</v>
      </c>
      <c r="F444" s="31">
        <v>948</v>
      </c>
      <c r="G444" s="31">
        <v>189</v>
      </c>
      <c r="H444" s="29" t="s">
        <v>28</v>
      </c>
    </row>
    <row r="445" spans="1:8" ht="15" x14ac:dyDescent="0.2">
      <c r="A445" s="1" t="s">
        <v>1292</v>
      </c>
      <c r="B445" s="29" t="s">
        <v>1293</v>
      </c>
      <c r="C445" s="32" t="s">
        <v>100</v>
      </c>
      <c r="D445" s="31">
        <v>782341</v>
      </c>
      <c r="E445" s="31">
        <v>11</v>
      </c>
      <c r="F445" s="31">
        <v>9</v>
      </c>
      <c r="G445" s="31">
        <v>2</v>
      </c>
      <c r="H445" s="29" t="s">
        <v>28</v>
      </c>
    </row>
    <row r="446" spans="1:8" ht="15" x14ac:dyDescent="0.2">
      <c r="A446" s="1" t="s">
        <v>1294</v>
      </c>
      <c r="B446" s="29" t="s">
        <v>1295</v>
      </c>
      <c r="C446" s="32" t="s">
        <v>448</v>
      </c>
      <c r="D446" s="31">
        <v>36273</v>
      </c>
      <c r="E446" s="31">
        <v>47</v>
      </c>
      <c r="F446" s="31">
        <v>0</v>
      </c>
      <c r="G446" s="31">
        <v>47</v>
      </c>
      <c r="H446" s="29" t="s">
        <v>28</v>
      </c>
    </row>
    <row r="447" spans="1:8" ht="15" x14ac:dyDescent="0.2">
      <c r="A447" s="1" t="s">
        <v>1296</v>
      </c>
      <c r="B447" s="29" t="s">
        <v>1297</v>
      </c>
      <c r="C447" s="32" t="s">
        <v>167</v>
      </c>
      <c r="D447" s="31">
        <v>209714</v>
      </c>
      <c r="E447" s="31">
        <v>1148</v>
      </c>
      <c r="F447" s="31">
        <v>1148</v>
      </c>
      <c r="G447" s="31">
        <v>0</v>
      </c>
      <c r="H447" s="29" t="s">
        <v>28</v>
      </c>
    </row>
    <row r="448" spans="1:8" ht="15" x14ac:dyDescent="0.2">
      <c r="A448" s="1" t="s">
        <v>1298</v>
      </c>
      <c r="B448" s="29" t="s">
        <v>1299</v>
      </c>
      <c r="C448" s="32" t="s">
        <v>134</v>
      </c>
      <c r="D448" s="31">
        <v>1024266</v>
      </c>
      <c r="E448" s="31">
        <v>3</v>
      </c>
      <c r="F448" s="31">
        <v>0</v>
      </c>
      <c r="G448" s="31">
        <v>3</v>
      </c>
      <c r="H448" s="29" t="s">
        <v>28</v>
      </c>
    </row>
    <row r="449" spans="1:8" ht="15" x14ac:dyDescent="0.2">
      <c r="A449" s="1" t="s">
        <v>1300</v>
      </c>
      <c r="B449" s="29" t="s">
        <v>1301</v>
      </c>
      <c r="C449" s="32" t="s">
        <v>175</v>
      </c>
      <c r="D449" s="31">
        <v>774769</v>
      </c>
      <c r="E449" s="31">
        <v>2909</v>
      </c>
      <c r="F449" s="31">
        <v>2909</v>
      </c>
      <c r="G449" s="31">
        <v>0</v>
      </c>
      <c r="H449" s="29" t="s">
        <v>28</v>
      </c>
    </row>
    <row r="450" spans="1:8" ht="15" x14ac:dyDescent="0.2">
      <c r="A450" s="1" t="s">
        <v>1302</v>
      </c>
      <c r="B450" s="29" t="s">
        <v>1303</v>
      </c>
      <c r="C450" s="32" t="s">
        <v>134</v>
      </c>
      <c r="D450" s="31">
        <v>1024266</v>
      </c>
      <c r="E450" s="31">
        <v>1273</v>
      </c>
      <c r="F450" s="31">
        <v>1252</v>
      </c>
      <c r="G450" s="31">
        <v>21</v>
      </c>
      <c r="H450" s="29" t="s">
        <v>28</v>
      </c>
    </row>
    <row r="451" spans="1:8" ht="15" x14ac:dyDescent="0.2">
      <c r="A451" s="1" t="s">
        <v>1304</v>
      </c>
      <c r="B451" s="29" t="s">
        <v>1305</v>
      </c>
      <c r="C451" s="32" t="s">
        <v>167</v>
      </c>
      <c r="D451" s="31">
        <v>209714</v>
      </c>
      <c r="E451" s="31">
        <v>752</v>
      </c>
      <c r="F451" s="31">
        <v>544</v>
      </c>
      <c r="G451" s="31">
        <v>208</v>
      </c>
      <c r="H451" s="29" t="s">
        <v>28</v>
      </c>
    </row>
    <row r="452" spans="1:8" ht="15" x14ac:dyDescent="0.2">
      <c r="A452" s="1" t="s">
        <v>1306</v>
      </c>
      <c r="B452" s="29" t="s">
        <v>1307</v>
      </c>
      <c r="C452" s="32" t="s">
        <v>236</v>
      </c>
      <c r="D452" s="31">
        <v>250304</v>
      </c>
      <c r="E452" s="31">
        <v>1171</v>
      </c>
      <c r="F452" s="31">
        <v>1171</v>
      </c>
      <c r="G452" s="31">
        <v>0</v>
      </c>
      <c r="H452" s="29" t="s">
        <v>28</v>
      </c>
    </row>
    <row r="453" spans="1:8" ht="15" x14ac:dyDescent="0.2">
      <c r="A453" s="1" t="s">
        <v>1308</v>
      </c>
      <c r="B453" s="29" t="s">
        <v>1309</v>
      </c>
      <c r="C453" s="32" t="s">
        <v>59</v>
      </c>
      <c r="D453" s="31">
        <v>2368139</v>
      </c>
      <c r="E453" s="31">
        <v>8</v>
      </c>
      <c r="F453" s="31">
        <v>8</v>
      </c>
      <c r="G453" s="31">
        <v>0</v>
      </c>
      <c r="H453" s="29" t="s">
        <v>28</v>
      </c>
    </row>
    <row r="454" spans="1:8" ht="15" x14ac:dyDescent="0.2">
      <c r="A454" s="1" t="s">
        <v>1310</v>
      </c>
      <c r="B454" s="29" t="s">
        <v>1311</v>
      </c>
      <c r="C454" s="32" t="s">
        <v>134</v>
      </c>
      <c r="D454" s="31">
        <v>1024266</v>
      </c>
      <c r="E454" s="31">
        <v>699</v>
      </c>
      <c r="F454" s="31">
        <v>119</v>
      </c>
      <c r="G454" s="31">
        <v>580</v>
      </c>
      <c r="H454" s="29" t="s">
        <v>28</v>
      </c>
    </row>
    <row r="455" spans="1:8" ht="15" x14ac:dyDescent="0.2">
      <c r="A455" s="1" t="s">
        <v>1312</v>
      </c>
      <c r="B455" s="29" t="s">
        <v>1313</v>
      </c>
      <c r="C455" s="32" t="s">
        <v>68</v>
      </c>
      <c r="D455" s="31">
        <v>406220</v>
      </c>
      <c r="E455" s="31">
        <v>3938</v>
      </c>
      <c r="F455" s="31">
        <v>3938</v>
      </c>
      <c r="G455" s="31">
        <v>0</v>
      </c>
      <c r="H455" s="29" t="s">
        <v>28</v>
      </c>
    </row>
    <row r="456" spans="1:8" ht="15" x14ac:dyDescent="0.2">
      <c r="A456" s="1" t="s">
        <v>1314</v>
      </c>
      <c r="B456" s="29" t="s">
        <v>1315</v>
      </c>
      <c r="C456" s="32" t="s">
        <v>134</v>
      </c>
      <c r="D456" s="31">
        <v>1024266</v>
      </c>
      <c r="E456" s="31">
        <v>245</v>
      </c>
      <c r="F456" s="31">
        <v>54</v>
      </c>
      <c r="G456" s="31">
        <v>191</v>
      </c>
      <c r="H456" s="29" t="s">
        <v>28</v>
      </c>
    </row>
    <row r="457" spans="1:8" ht="15" x14ac:dyDescent="0.2">
      <c r="A457" s="1" t="s">
        <v>1316</v>
      </c>
      <c r="B457" s="29" t="s">
        <v>1317</v>
      </c>
      <c r="C457" s="32" t="s">
        <v>90</v>
      </c>
      <c r="D457" s="31">
        <v>92565</v>
      </c>
      <c r="E457" s="31">
        <v>783</v>
      </c>
      <c r="F457" s="31">
        <v>783</v>
      </c>
      <c r="G457" s="31">
        <v>0</v>
      </c>
      <c r="H457" s="29" t="s">
        <v>28</v>
      </c>
    </row>
    <row r="458" spans="1:8" ht="15" x14ac:dyDescent="0.2">
      <c r="A458" s="1" t="s">
        <v>1318</v>
      </c>
      <c r="B458" s="29" t="s">
        <v>1319</v>
      </c>
      <c r="C458" s="32" t="s">
        <v>59</v>
      </c>
      <c r="D458" s="31">
        <v>2368139</v>
      </c>
      <c r="E458" s="31">
        <v>1408</v>
      </c>
      <c r="F458" s="31">
        <v>1233</v>
      </c>
      <c r="G458" s="31">
        <v>175</v>
      </c>
      <c r="H458" s="29" t="s">
        <v>28</v>
      </c>
    </row>
    <row r="459" spans="1:8" ht="15" x14ac:dyDescent="0.2">
      <c r="A459" s="1" t="s">
        <v>1320</v>
      </c>
      <c r="B459" s="29" t="s">
        <v>1321</v>
      </c>
      <c r="C459" s="32" t="s">
        <v>87</v>
      </c>
      <c r="D459" s="31">
        <v>340223</v>
      </c>
      <c r="E459" s="31">
        <v>1929</v>
      </c>
      <c r="F459" s="31">
        <v>1871</v>
      </c>
      <c r="G459" s="31">
        <v>58</v>
      </c>
      <c r="H459" s="29" t="s">
        <v>28</v>
      </c>
    </row>
    <row r="460" spans="1:8" ht="15" x14ac:dyDescent="0.2">
      <c r="A460" s="1" t="s">
        <v>1322</v>
      </c>
      <c r="B460" s="29" t="s">
        <v>1323</v>
      </c>
      <c r="C460" s="32" t="s">
        <v>51</v>
      </c>
      <c r="D460" s="31">
        <v>1714773</v>
      </c>
      <c r="E460" s="31">
        <v>931</v>
      </c>
      <c r="F460" s="31">
        <v>830</v>
      </c>
      <c r="G460" s="31">
        <v>101</v>
      </c>
      <c r="H460" s="29" t="s">
        <v>28</v>
      </c>
    </row>
    <row r="461" spans="1:8" ht="15" x14ac:dyDescent="0.2">
      <c r="A461" s="1" t="s">
        <v>1324</v>
      </c>
      <c r="B461" s="29" t="s">
        <v>1325</v>
      </c>
      <c r="C461" s="32" t="s">
        <v>100</v>
      </c>
      <c r="D461" s="31">
        <v>782341</v>
      </c>
      <c r="E461" s="31">
        <v>531</v>
      </c>
      <c r="F461" s="31">
        <v>443</v>
      </c>
      <c r="G461" s="31">
        <v>88</v>
      </c>
      <c r="H461" s="29" t="s">
        <v>28</v>
      </c>
    </row>
    <row r="462" spans="1:8" ht="15" x14ac:dyDescent="0.2">
      <c r="A462" s="1" t="s">
        <v>1326</v>
      </c>
      <c r="B462" s="29" t="s">
        <v>1327</v>
      </c>
      <c r="C462" s="32" t="s">
        <v>271</v>
      </c>
      <c r="D462" s="31">
        <v>121730</v>
      </c>
      <c r="E462" s="31">
        <v>867</v>
      </c>
      <c r="F462" s="31">
        <v>719</v>
      </c>
      <c r="G462" s="31">
        <v>148</v>
      </c>
      <c r="H462" s="29" t="s">
        <v>28</v>
      </c>
    </row>
    <row r="463" spans="1:8" ht="15" x14ac:dyDescent="0.2">
      <c r="A463" s="1" t="s">
        <v>1328</v>
      </c>
      <c r="B463" s="29" t="s">
        <v>1329</v>
      </c>
      <c r="C463" s="32" t="s">
        <v>59</v>
      </c>
      <c r="D463" s="31">
        <v>2368139</v>
      </c>
      <c r="E463" s="31">
        <v>1552</v>
      </c>
      <c r="F463" s="31">
        <v>1552</v>
      </c>
      <c r="G463" s="31">
        <v>0</v>
      </c>
      <c r="H463" s="29" t="s">
        <v>28</v>
      </c>
    </row>
    <row r="464" spans="1:8" ht="15" x14ac:dyDescent="0.2">
      <c r="A464" s="1" t="s">
        <v>1330</v>
      </c>
      <c r="B464" s="29" t="s">
        <v>1331</v>
      </c>
      <c r="C464" s="32" t="s">
        <v>490</v>
      </c>
      <c r="D464" s="31">
        <v>278831</v>
      </c>
      <c r="E464" s="31">
        <v>1172</v>
      </c>
      <c r="F464" s="31">
        <v>570</v>
      </c>
      <c r="G464" s="31">
        <v>602</v>
      </c>
      <c r="H464" s="29" t="s">
        <v>28</v>
      </c>
    </row>
    <row r="465" spans="1:8" ht="15" x14ac:dyDescent="0.2">
      <c r="A465" s="1" t="s">
        <v>1332</v>
      </c>
      <c r="B465" s="29" t="s">
        <v>1333</v>
      </c>
      <c r="C465" s="32" t="s">
        <v>181</v>
      </c>
      <c r="D465" s="31">
        <v>86793</v>
      </c>
      <c r="E465" s="31">
        <v>2280</v>
      </c>
      <c r="F465" s="31">
        <v>2227</v>
      </c>
      <c r="G465" s="31">
        <v>53</v>
      </c>
      <c r="H465" s="29" t="s">
        <v>28</v>
      </c>
    </row>
    <row r="466" spans="1:8" ht="15" x14ac:dyDescent="0.2">
      <c r="A466" s="1" t="s">
        <v>1334</v>
      </c>
      <c r="B466" s="29" t="s">
        <v>1335</v>
      </c>
      <c r="C466" s="32" t="s">
        <v>215</v>
      </c>
      <c r="D466" s="31">
        <v>38066</v>
      </c>
      <c r="E466" s="31">
        <v>1700</v>
      </c>
      <c r="F466" s="31">
        <v>1667</v>
      </c>
      <c r="G466" s="31">
        <v>33</v>
      </c>
      <c r="H466" s="29" t="s">
        <v>28</v>
      </c>
    </row>
    <row r="467" spans="1:8" ht="15" x14ac:dyDescent="0.2">
      <c r="A467" s="1" t="s">
        <v>1336</v>
      </c>
      <c r="B467" s="29" t="s">
        <v>1337</v>
      </c>
      <c r="C467" s="32" t="s">
        <v>171</v>
      </c>
      <c r="D467" s="31">
        <v>800647</v>
      </c>
      <c r="E467" s="31">
        <v>39</v>
      </c>
      <c r="F467" s="31">
        <v>36</v>
      </c>
      <c r="G467" s="31">
        <v>3</v>
      </c>
      <c r="H467" s="29" t="s">
        <v>28</v>
      </c>
    </row>
    <row r="468" spans="1:8" ht="15" x14ac:dyDescent="0.2">
      <c r="A468" s="1" t="s">
        <v>1338</v>
      </c>
      <c r="B468" s="29" t="s">
        <v>1339</v>
      </c>
      <c r="C468" s="32" t="s">
        <v>59</v>
      </c>
      <c r="D468" s="31">
        <v>2368139</v>
      </c>
      <c r="E468" s="31">
        <v>627</v>
      </c>
      <c r="F468" s="31">
        <v>363</v>
      </c>
      <c r="G468" s="31">
        <v>264</v>
      </c>
      <c r="H468" s="29" t="s">
        <v>28</v>
      </c>
    </row>
    <row r="469" spans="1:8" ht="15" x14ac:dyDescent="0.2">
      <c r="A469" s="1" t="s">
        <v>1340</v>
      </c>
      <c r="B469" s="29" t="s">
        <v>1341</v>
      </c>
      <c r="C469" s="32" t="s">
        <v>71</v>
      </c>
      <c r="D469" s="31">
        <v>1809034</v>
      </c>
      <c r="E469" s="31">
        <v>717</v>
      </c>
      <c r="F469" s="31">
        <v>645</v>
      </c>
      <c r="G469" s="31">
        <v>72</v>
      </c>
      <c r="H469" s="29" t="s">
        <v>28</v>
      </c>
    </row>
    <row r="470" spans="1:8" ht="15" x14ac:dyDescent="0.2">
      <c r="A470" s="1" t="s">
        <v>1342</v>
      </c>
      <c r="B470" s="29" t="s">
        <v>1343</v>
      </c>
      <c r="C470" s="32" t="s">
        <v>251</v>
      </c>
      <c r="D470" s="31">
        <v>585375</v>
      </c>
      <c r="E470" s="31">
        <v>4</v>
      </c>
      <c r="F470" s="31">
        <v>2</v>
      </c>
      <c r="G470" s="31">
        <v>2</v>
      </c>
      <c r="H470" s="29" t="s">
        <v>28</v>
      </c>
    </row>
    <row r="471" spans="1:8" ht="15" x14ac:dyDescent="0.2">
      <c r="A471" s="1" t="s">
        <v>1344</v>
      </c>
      <c r="B471" s="29" t="s">
        <v>1345</v>
      </c>
      <c r="C471" s="32" t="s">
        <v>42</v>
      </c>
      <c r="D471" s="31">
        <v>4092459</v>
      </c>
      <c r="E471" s="31">
        <v>31</v>
      </c>
      <c r="F471" s="31">
        <v>11</v>
      </c>
      <c r="G471" s="31">
        <v>20</v>
      </c>
      <c r="H471" s="29" t="s">
        <v>28</v>
      </c>
    </row>
    <row r="472" spans="1:8" ht="15" x14ac:dyDescent="0.2">
      <c r="A472" s="1" t="s">
        <v>1346</v>
      </c>
      <c r="B472" s="29" t="s">
        <v>1347</v>
      </c>
      <c r="C472" s="32" t="s">
        <v>47</v>
      </c>
      <c r="D472" s="31">
        <v>455746</v>
      </c>
      <c r="E472" s="31">
        <v>459</v>
      </c>
      <c r="F472" s="31">
        <v>409</v>
      </c>
      <c r="G472" s="31">
        <v>50</v>
      </c>
      <c r="H472" s="29" t="s">
        <v>28</v>
      </c>
    </row>
    <row r="473" spans="1:8" ht="15" x14ac:dyDescent="0.2">
      <c r="A473" s="1" t="s">
        <v>1348</v>
      </c>
      <c r="B473" s="29" t="s">
        <v>1349</v>
      </c>
      <c r="C473" s="32" t="s">
        <v>74</v>
      </c>
      <c r="D473" s="31">
        <v>422679</v>
      </c>
      <c r="E473" s="31">
        <v>870</v>
      </c>
      <c r="F473" s="31">
        <v>416</v>
      </c>
      <c r="G473" s="31">
        <v>454</v>
      </c>
      <c r="H473" s="29" t="s">
        <v>28</v>
      </c>
    </row>
    <row r="474" spans="1:8" ht="15" x14ac:dyDescent="0.2">
      <c r="A474" s="1" t="s">
        <v>1350</v>
      </c>
      <c r="B474" s="29" t="s">
        <v>1351</v>
      </c>
      <c r="C474" s="32" t="s">
        <v>47</v>
      </c>
      <c r="D474" s="31">
        <v>455746</v>
      </c>
      <c r="E474" s="31">
        <v>448</v>
      </c>
      <c r="F474" s="31">
        <v>432</v>
      </c>
      <c r="G474" s="31">
        <v>16</v>
      </c>
      <c r="H474" s="29" t="s">
        <v>28</v>
      </c>
    </row>
    <row r="475" spans="1:8" ht="15" x14ac:dyDescent="0.2">
      <c r="A475" s="1" t="s">
        <v>1352</v>
      </c>
      <c r="B475" s="29" t="s">
        <v>1353</v>
      </c>
      <c r="C475" s="32" t="s">
        <v>204</v>
      </c>
      <c r="D475" s="31">
        <v>252273</v>
      </c>
      <c r="E475" s="31">
        <v>626</v>
      </c>
      <c r="F475" s="31">
        <v>610</v>
      </c>
      <c r="G475" s="31">
        <v>16</v>
      </c>
      <c r="H475" s="29" t="s">
        <v>28</v>
      </c>
    </row>
    <row r="476" spans="1:8" ht="15" x14ac:dyDescent="0.2">
      <c r="A476" s="1" t="s">
        <v>1354</v>
      </c>
      <c r="B476" s="29" t="s">
        <v>1355</v>
      </c>
      <c r="C476" s="32" t="s">
        <v>87</v>
      </c>
      <c r="D476" s="31">
        <v>340223</v>
      </c>
      <c r="E476" s="31">
        <v>24</v>
      </c>
      <c r="F476" s="31">
        <v>7</v>
      </c>
      <c r="G476" s="31">
        <v>17</v>
      </c>
      <c r="H476" s="29" t="s">
        <v>28</v>
      </c>
    </row>
    <row r="477" spans="1:8" ht="15" x14ac:dyDescent="0.2">
      <c r="A477" s="1" t="s">
        <v>1356</v>
      </c>
      <c r="B477" s="29" t="s">
        <v>1357</v>
      </c>
      <c r="C477" s="32" t="s">
        <v>82</v>
      </c>
      <c r="D477" s="31">
        <v>662614</v>
      </c>
      <c r="E477" s="31">
        <v>163</v>
      </c>
      <c r="F477" s="31">
        <v>163</v>
      </c>
      <c r="G477" s="31">
        <v>0</v>
      </c>
      <c r="H477" s="29" t="s">
        <v>28</v>
      </c>
    </row>
    <row r="478" spans="1:8" ht="15" x14ac:dyDescent="0.2">
      <c r="A478" s="1" t="s">
        <v>1358</v>
      </c>
      <c r="B478" s="29" t="s">
        <v>1359</v>
      </c>
      <c r="C478" s="32" t="s">
        <v>59</v>
      </c>
      <c r="D478" s="31">
        <v>2368139</v>
      </c>
      <c r="E478" s="31">
        <v>963</v>
      </c>
      <c r="F478" s="31">
        <v>963</v>
      </c>
      <c r="G478" s="31">
        <v>0</v>
      </c>
      <c r="H478" s="29" t="s">
        <v>28</v>
      </c>
    </row>
    <row r="479" spans="1:8" ht="15" x14ac:dyDescent="0.2">
      <c r="A479" s="1" t="s">
        <v>1360</v>
      </c>
      <c r="B479" s="29" t="s">
        <v>1361</v>
      </c>
      <c r="C479" s="32" t="s">
        <v>855</v>
      </c>
      <c r="D479" s="31">
        <v>120877</v>
      </c>
      <c r="E479" s="31">
        <v>35</v>
      </c>
      <c r="F479" s="31">
        <v>24</v>
      </c>
      <c r="G479" s="31">
        <v>11</v>
      </c>
      <c r="H479" s="29" t="s">
        <v>28</v>
      </c>
    </row>
    <row r="480" spans="1:8" ht="15" x14ac:dyDescent="0.2">
      <c r="A480" s="1" t="s">
        <v>1362</v>
      </c>
      <c r="B480" s="29" t="s">
        <v>1363</v>
      </c>
      <c r="C480" s="94" t="s">
        <v>59</v>
      </c>
      <c r="D480" s="31">
        <v>2368139</v>
      </c>
      <c r="E480" s="31">
        <v>345</v>
      </c>
      <c r="F480" s="31">
        <v>333</v>
      </c>
      <c r="G480" s="31">
        <v>12</v>
      </c>
      <c r="H480" s="29" t="s">
        <v>28</v>
      </c>
    </row>
    <row r="481" spans="1:8" ht="15" x14ac:dyDescent="0.2">
      <c r="A481" s="1" t="s">
        <v>1364</v>
      </c>
      <c r="B481" s="29" t="s">
        <v>1365</v>
      </c>
      <c r="C481" s="32" t="s">
        <v>251</v>
      </c>
      <c r="D481" s="31">
        <v>585375</v>
      </c>
      <c r="E481" s="31">
        <v>288</v>
      </c>
      <c r="F481" s="31">
        <v>275</v>
      </c>
      <c r="G481" s="31">
        <v>13</v>
      </c>
      <c r="H481" s="29" t="s">
        <v>28</v>
      </c>
    </row>
    <row r="482" spans="1:8" ht="15" x14ac:dyDescent="0.2">
      <c r="A482" s="1" t="s">
        <v>1366</v>
      </c>
      <c r="B482" s="29" t="s">
        <v>1367</v>
      </c>
      <c r="C482" s="32" t="s">
        <v>42</v>
      </c>
      <c r="D482" s="31">
        <v>4092459</v>
      </c>
      <c r="E482" s="31">
        <v>113</v>
      </c>
      <c r="F482" s="31">
        <v>124</v>
      </c>
      <c r="G482" s="31">
        <v>-11</v>
      </c>
      <c r="H482" s="29" t="s">
        <v>28</v>
      </c>
    </row>
    <row r="483" spans="1:8" ht="15" x14ac:dyDescent="0.2">
      <c r="A483" s="1" t="s">
        <v>1368</v>
      </c>
      <c r="B483" s="29" t="s">
        <v>1369</v>
      </c>
      <c r="C483" s="32" t="s">
        <v>251</v>
      </c>
      <c r="D483" s="31">
        <v>585375</v>
      </c>
      <c r="E483" s="31">
        <v>1201</v>
      </c>
      <c r="F483" s="31">
        <v>996</v>
      </c>
      <c r="G483" s="31">
        <v>205</v>
      </c>
      <c r="H483" s="29" t="s">
        <v>28</v>
      </c>
    </row>
    <row r="484" spans="1:8" ht="15" x14ac:dyDescent="0.2">
      <c r="A484" s="1" t="s">
        <v>1370</v>
      </c>
      <c r="B484" s="29" t="s">
        <v>1371</v>
      </c>
      <c r="C484" s="32" t="s">
        <v>71</v>
      </c>
      <c r="D484" s="31">
        <v>1809034</v>
      </c>
      <c r="E484" s="31">
        <v>414</v>
      </c>
      <c r="F484" s="31">
        <v>210</v>
      </c>
      <c r="G484" s="31">
        <v>204</v>
      </c>
      <c r="H484" s="29" t="s">
        <v>28</v>
      </c>
    </row>
    <row r="485" spans="1:8" ht="15" x14ac:dyDescent="0.2">
      <c r="A485" s="1" t="s">
        <v>1372</v>
      </c>
      <c r="B485" s="29" t="s">
        <v>1373</v>
      </c>
      <c r="C485" s="32" t="s">
        <v>82</v>
      </c>
      <c r="D485" s="31">
        <v>662614</v>
      </c>
      <c r="E485" s="31">
        <v>290</v>
      </c>
      <c r="F485" s="31">
        <v>263</v>
      </c>
      <c r="G485" s="31">
        <v>27</v>
      </c>
      <c r="H485" s="29" t="s">
        <v>28</v>
      </c>
    </row>
    <row r="486" spans="1:8" ht="15" x14ac:dyDescent="0.2">
      <c r="A486" s="1" t="s">
        <v>1374</v>
      </c>
      <c r="B486" s="29" t="s">
        <v>1375</v>
      </c>
      <c r="C486" s="32" t="s">
        <v>47</v>
      </c>
      <c r="D486" s="31">
        <v>455746</v>
      </c>
      <c r="E486" s="31">
        <v>18</v>
      </c>
      <c r="F486" s="31">
        <v>8</v>
      </c>
      <c r="G486" s="31">
        <v>10</v>
      </c>
      <c r="H486" s="29" t="s">
        <v>28</v>
      </c>
    </row>
    <row r="487" spans="1:8" ht="15" x14ac:dyDescent="0.2">
      <c r="A487" s="1" t="s">
        <v>1376</v>
      </c>
      <c r="B487" s="29" t="s">
        <v>1377</v>
      </c>
      <c r="C487" s="32" t="s">
        <v>71</v>
      </c>
      <c r="D487" s="31">
        <v>1809034</v>
      </c>
      <c r="E487" s="31">
        <v>159</v>
      </c>
      <c r="F487" s="31">
        <v>159</v>
      </c>
      <c r="G487" s="31">
        <v>0</v>
      </c>
      <c r="H487" s="29" t="s">
        <v>28</v>
      </c>
    </row>
    <row r="488" spans="1:8" ht="15" x14ac:dyDescent="0.2">
      <c r="A488" s="1" t="s">
        <v>1378</v>
      </c>
      <c r="B488" s="29" t="s">
        <v>1379</v>
      </c>
      <c r="C488" s="32" t="s">
        <v>71</v>
      </c>
      <c r="D488" s="31">
        <v>1809034</v>
      </c>
      <c r="E488" s="31">
        <v>486</v>
      </c>
      <c r="F488" s="31">
        <v>465</v>
      </c>
      <c r="G488" s="31">
        <v>21</v>
      </c>
      <c r="H488" s="29" t="s">
        <v>28</v>
      </c>
    </row>
    <row r="489" spans="1:8" ht="15" x14ac:dyDescent="0.2">
      <c r="A489" s="1" t="s">
        <v>1380</v>
      </c>
      <c r="B489" s="29" t="s">
        <v>1381</v>
      </c>
      <c r="C489" s="32" t="s">
        <v>82</v>
      </c>
      <c r="D489" s="31">
        <v>662614</v>
      </c>
      <c r="E489" s="31">
        <v>64</v>
      </c>
      <c r="F489" s="31">
        <v>64</v>
      </c>
      <c r="G489" s="31">
        <v>0</v>
      </c>
      <c r="H489" s="29" t="s">
        <v>28</v>
      </c>
    </row>
    <row r="490" spans="1:8" ht="15" x14ac:dyDescent="0.2">
      <c r="A490" s="1" t="s">
        <v>1382</v>
      </c>
      <c r="B490" s="29" t="s">
        <v>1383</v>
      </c>
      <c r="C490" s="32" t="s">
        <v>1016</v>
      </c>
      <c r="D490" s="31">
        <v>108472</v>
      </c>
      <c r="E490" s="31">
        <v>223</v>
      </c>
      <c r="F490" s="31">
        <v>211</v>
      </c>
      <c r="G490" s="31">
        <v>12</v>
      </c>
      <c r="H490" s="29" t="s">
        <v>28</v>
      </c>
    </row>
    <row r="491" spans="1:8" ht="15" x14ac:dyDescent="0.2">
      <c r="A491" s="1" t="s">
        <v>1384</v>
      </c>
      <c r="B491" s="29" t="s">
        <v>1385</v>
      </c>
      <c r="C491" s="32" t="s">
        <v>134</v>
      </c>
      <c r="D491" s="31">
        <v>1024266</v>
      </c>
      <c r="E491" s="31">
        <v>449</v>
      </c>
      <c r="F491" s="31">
        <v>309</v>
      </c>
      <c r="G491" s="31">
        <v>140</v>
      </c>
      <c r="H491" s="29" t="s">
        <v>28</v>
      </c>
    </row>
    <row r="492" spans="1:8" ht="15" x14ac:dyDescent="0.2">
      <c r="A492" s="1" t="s">
        <v>1386</v>
      </c>
      <c r="B492" s="29" t="s">
        <v>1387</v>
      </c>
      <c r="C492" s="32" t="s">
        <v>42</v>
      </c>
      <c r="D492" s="31">
        <v>4092459</v>
      </c>
      <c r="E492" s="31">
        <v>435</v>
      </c>
      <c r="F492" s="31">
        <v>417</v>
      </c>
      <c r="G492" s="31">
        <v>18</v>
      </c>
      <c r="H492" s="29" t="s">
        <v>28</v>
      </c>
    </row>
    <row r="493" spans="1:8" ht="15" x14ac:dyDescent="0.2">
      <c r="A493" s="1" t="s">
        <v>1388</v>
      </c>
      <c r="B493" s="29" t="s">
        <v>1389</v>
      </c>
      <c r="C493" s="32" t="s">
        <v>1016</v>
      </c>
      <c r="D493" s="31">
        <v>108472</v>
      </c>
      <c r="E493" s="31">
        <v>954</v>
      </c>
      <c r="F493" s="31">
        <v>954</v>
      </c>
      <c r="G493" s="31">
        <v>0</v>
      </c>
      <c r="H493" s="29" t="s">
        <v>28</v>
      </c>
    </row>
    <row r="494" spans="1:8" ht="15" x14ac:dyDescent="0.2">
      <c r="A494" s="1" t="s">
        <v>1390</v>
      </c>
      <c r="B494" s="29" t="s">
        <v>1391</v>
      </c>
      <c r="C494" s="32" t="s">
        <v>490</v>
      </c>
      <c r="D494" s="31">
        <v>278831</v>
      </c>
      <c r="E494" s="31">
        <v>1424</v>
      </c>
      <c r="F494" s="31">
        <v>1373</v>
      </c>
      <c r="G494" s="31">
        <v>51</v>
      </c>
      <c r="H494" s="29" t="s">
        <v>28</v>
      </c>
    </row>
    <row r="495" spans="1:8" ht="15" x14ac:dyDescent="0.2">
      <c r="A495" s="1" t="s">
        <v>1392</v>
      </c>
      <c r="B495" s="29" t="s">
        <v>1393</v>
      </c>
      <c r="C495" s="32" t="s">
        <v>713</v>
      </c>
      <c r="D495" s="31">
        <v>131506</v>
      </c>
      <c r="E495" s="31">
        <v>1391</v>
      </c>
      <c r="F495" s="31">
        <v>695</v>
      </c>
      <c r="G495" s="31">
        <v>696</v>
      </c>
      <c r="H495" s="29" t="s">
        <v>28</v>
      </c>
    </row>
    <row r="496" spans="1:8" ht="15" x14ac:dyDescent="0.2">
      <c r="A496" s="1" t="s">
        <v>1394</v>
      </c>
      <c r="B496" s="29" t="s">
        <v>1395</v>
      </c>
      <c r="C496" s="32" t="s">
        <v>51</v>
      </c>
      <c r="D496" s="31">
        <v>1714773</v>
      </c>
      <c r="E496" s="31">
        <v>250</v>
      </c>
      <c r="F496" s="31">
        <v>32</v>
      </c>
      <c r="G496" s="31">
        <v>218</v>
      </c>
      <c r="H496" s="29" t="s">
        <v>28</v>
      </c>
    </row>
    <row r="497" spans="1:8" ht="15" x14ac:dyDescent="0.2">
      <c r="A497" s="1" t="s">
        <v>1396</v>
      </c>
      <c r="B497" s="29" t="s">
        <v>1397</v>
      </c>
      <c r="C497" s="32" t="s">
        <v>42</v>
      </c>
      <c r="D497" s="31">
        <v>4092459</v>
      </c>
      <c r="E497" s="31">
        <v>579</v>
      </c>
      <c r="F497" s="31">
        <v>559</v>
      </c>
      <c r="G497" s="31">
        <v>20</v>
      </c>
      <c r="H497" s="29" t="s">
        <v>28</v>
      </c>
    </row>
    <row r="498" spans="1:8" ht="15" x14ac:dyDescent="0.2">
      <c r="A498" s="1" t="s">
        <v>1398</v>
      </c>
      <c r="B498" s="29" t="s">
        <v>1399</v>
      </c>
      <c r="C498" s="32" t="s">
        <v>59</v>
      </c>
      <c r="D498" s="31">
        <v>2368139</v>
      </c>
      <c r="E498" s="31">
        <v>986</v>
      </c>
      <c r="F498" s="31">
        <v>954</v>
      </c>
      <c r="G498" s="31">
        <v>32</v>
      </c>
      <c r="H498" s="29" t="s">
        <v>28</v>
      </c>
    </row>
    <row r="499" spans="1:8" ht="15" x14ac:dyDescent="0.2">
      <c r="A499" s="1" t="s">
        <v>1400</v>
      </c>
      <c r="B499" s="29" t="s">
        <v>1401</v>
      </c>
      <c r="C499" s="32" t="s">
        <v>59</v>
      </c>
      <c r="D499" s="31">
        <v>2368139</v>
      </c>
      <c r="E499" s="31">
        <v>548</v>
      </c>
      <c r="F499" s="31">
        <v>305</v>
      </c>
      <c r="G499" s="31">
        <v>243</v>
      </c>
      <c r="H499" s="29" t="s">
        <v>28</v>
      </c>
    </row>
    <row r="500" spans="1:8" ht="15" x14ac:dyDescent="0.2">
      <c r="A500" s="1" t="s">
        <v>1402</v>
      </c>
      <c r="B500" s="29" t="s">
        <v>1403</v>
      </c>
      <c r="C500" s="32" t="s">
        <v>100</v>
      </c>
      <c r="D500" s="31">
        <v>782341</v>
      </c>
      <c r="E500" s="31">
        <v>23</v>
      </c>
      <c r="F500" s="31">
        <v>23</v>
      </c>
      <c r="G500" s="31">
        <v>0</v>
      </c>
      <c r="H500" s="29" t="s">
        <v>28</v>
      </c>
    </row>
    <row r="501" spans="1:8" ht="15" x14ac:dyDescent="0.2">
      <c r="A501" s="1" t="s">
        <v>1404</v>
      </c>
      <c r="B501" s="29" t="s">
        <v>1405</v>
      </c>
      <c r="C501" s="32" t="s">
        <v>51</v>
      </c>
      <c r="D501" s="31">
        <v>1714773</v>
      </c>
      <c r="E501" s="31">
        <v>581</v>
      </c>
      <c r="F501" s="31">
        <v>460</v>
      </c>
      <c r="G501" s="31">
        <v>121</v>
      </c>
      <c r="H501" s="29" t="s">
        <v>28</v>
      </c>
    </row>
    <row r="502" spans="1:8" ht="15" x14ac:dyDescent="0.2">
      <c r="A502" s="1" t="s">
        <v>1406</v>
      </c>
      <c r="B502" s="29" t="s">
        <v>1407</v>
      </c>
      <c r="C502" s="32" t="s">
        <v>59</v>
      </c>
      <c r="D502" s="31">
        <v>2368139</v>
      </c>
      <c r="E502" s="31">
        <v>3205</v>
      </c>
      <c r="F502" s="31">
        <v>1117</v>
      </c>
      <c r="G502" s="31">
        <v>2088</v>
      </c>
      <c r="H502" s="29" t="s">
        <v>28</v>
      </c>
    </row>
    <row r="503" spans="1:8" ht="15" x14ac:dyDescent="0.2">
      <c r="A503" s="1" t="s">
        <v>1408</v>
      </c>
      <c r="B503" s="29" t="s">
        <v>1409</v>
      </c>
      <c r="C503" s="32" t="s">
        <v>82</v>
      </c>
      <c r="D503" s="31">
        <v>662614</v>
      </c>
      <c r="E503" s="31">
        <v>377</v>
      </c>
      <c r="F503" s="31">
        <v>149</v>
      </c>
      <c r="G503" s="31">
        <v>228</v>
      </c>
      <c r="H503" s="29" t="s">
        <v>28</v>
      </c>
    </row>
    <row r="504" spans="1:8" ht="15" x14ac:dyDescent="0.2">
      <c r="A504" s="1" t="s">
        <v>1410</v>
      </c>
      <c r="B504" s="29" t="s">
        <v>1411</v>
      </c>
      <c r="C504" s="32" t="s">
        <v>490</v>
      </c>
      <c r="D504" s="31">
        <v>278831</v>
      </c>
      <c r="E504" s="31">
        <v>64</v>
      </c>
      <c r="F504" s="31">
        <v>56</v>
      </c>
      <c r="G504" s="31">
        <v>8</v>
      </c>
      <c r="H504" s="29" t="s">
        <v>28</v>
      </c>
    </row>
    <row r="505" spans="1:8" ht="15" x14ac:dyDescent="0.2">
      <c r="A505" s="1" t="s">
        <v>1412</v>
      </c>
      <c r="B505" s="29" t="s">
        <v>1413</v>
      </c>
      <c r="C505" s="32" t="s">
        <v>47</v>
      </c>
      <c r="D505" s="31">
        <v>455746</v>
      </c>
      <c r="E505" s="31">
        <v>897</v>
      </c>
      <c r="F505" s="31">
        <v>879</v>
      </c>
      <c r="G505" s="31">
        <v>18</v>
      </c>
      <c r="H505" s="29" t="s">
        <v>28</v>
      </c>
    </row>
    <row r="506" spans="1:8" ht="15" x14ac:dyDescent="0.2">
      <c r="A506" s="1" t="s">
        <v>1414</v>
      </c>
      <c r="B506" s="29" t="s">
        <v>1415</v>
      </c>
      <c r="C506" s="32" t="s">
        <v>670</v>
      </c>
      <c r="D506" s="31">
        <v>121073</v>
      </c>
      <c r="E506" s="31">
        <v>182</v>
      </c>
      <c r="F506" s="31">
        <v>182</v>
      </c>
      <c r="G506" s="31">
        <v>0</v>
      </c>
      <c r="H506" s="29" t="s">
        <v>28</v>
      </c>
    </row>
    <row r="507" spans="1:8" ht="15" x14ac:dyDescent="0.2">
      <c r="A507" s="1" t="s">
        <v>1416</v>
      </c>
      <c r="B507" s="29" t="s">
        <v>1417</v>
      </c>
      <c r="C507" s="32" t="s">
        <v>47</v>
      </c>
      <c r="D507" s="31">
        <v>455746</v>
      </c>
      <c r="E507" s="31">
        <v>906</v>
      </c>
      <c r="F507" s="31">
        <v>298</v>
      </c>
      <c r="G507" s="31">
        <v>608</v>
      </c>
      <c r="H507" s="29" t="s">
        <v>28</v>
      </c>
    </row>
    <row r="508" spans="1:8" ht="15" x14ac:dyDescent="0.2">
      <c r="A508" s="1" t="s">
        <v>1418</v>
      </c>
      <c r="B508" s="29" t="s">
        <v>1419</v>
      </c>
      <c r="C508" s="32" t="s">
        <v>134</v>
      </c>
      <c r="D508" s="31">
        <v>1024266</v>
      </c>
      <c r="E508" s="31">
        <v>4613</v>
      </c>
      <c r="F508" s="31">
        <v>222</v>
      </c>
      <c r="G508" s="31">
        <v>4391</v>
      </c>
      <c r="H508" s="29" t="s">
        <v>28</v>
      </c>
    </row>
    <row r="509" spans="1:8" ht="15" x14ac:dyDescent="0.2">
      <c r="A509" s="1" t="s">
        <v>1420</v>
      </c>
      <c r="B509" s="29" t="s">
        <v>1421</v>
      </c>
      <c r="C509" s="32" t="s">
        <v>74</v>
      </c>
      <c r="D509" s="31">
        <v>422679</v>
      </c>
      <c r="E509" s="31">
        <v>1263</v>
      </c>
      <c r="F509" s="31">
        <v>38</v>
      </c>
      <c r="G509" s="31">
        <v>1225</v>
      </c>
      <c r="H509" s="29" t="s">
        <v>28</v>
      </c>
    </row>
    <row r="510" spans="1:8" ht="15" x14ac:dyDescent="0.2">
      <c r="A510" s="1" t="s">
        <v>1422</v>
      </c>
      <c r="B510" s="29" t="s">
        <v>1423</v>
      </c>
      <c r="C510" s="32" t="s">
        <v>87</v>
      </c>
      <c r="D510" s="31">
        <v>340223</v>
      </c>
      <c r="E510" s="31">
        <v>988</v>
      </c>
      <c r="F510" s="31">
        <v>652</v>
      </c>
      <c r="G510" s="31">
        <v>336</v>
      </c>
      <c r="H510" s="29" t="s">
        <v>28</v>
      </c>
    </row>
    <row r="511" spans="1:8" ht="15" x14ac:dyDescent="0.2">
      <c r="A511" s="1" t="s">
        <v>1424</v>
      </c>
      <c r="B511" s="29" t="s">
        <v>1425</v>
      </c>
      <c r="C511" s="32" t="s">
        <v>532</v>
      </c>
      <c r="D511" s="31">
        <v>150934</v>
      </c>
      <c r="E511" s="31">
        <v>30</v>
      </c>
      <c r="F511" s="31">
        <v>9</v>
      </c>
      <c r="G511" s="31">
        <v>21</v>
      </c>
      <c r="H511" s="29" t="s">
        <v>28</v>
      </c>
    </row>
    <row r="512" spans="1:8" ht="15" x14ac:dyDescent="0.2">
      <c r="A512" s="1" t="s">
        <v>1426</v>
      </c>
      <c r="B512" s="29" t="s">
        <v>1427</v>
      </c>
      <c r="C512" s="32" t="s">
        <v>223</v>
      </c>
      <c r="D512" s="31">
        <v>86771</v>
      </c>
      <c r="E512" s="31">
        <v>949</v>
      </c>
      <c r="F512" s="31">
        <v>919</v>
      </c>
      <c r="G512" s="31">
        <v>30</v>
      </c>
      <c r="H512" s="29" t="s">
        <v>28</v>
      </c>
    </row>
    <row r="513" spans="1:8" ht="15" x14ac:dyDescent="0.2">
      <c r="A513" s="1" t="s">
        <v>1428</v>
      </c>
      <c r="B513" s="29" t="s">
        <v>1429</v>
      </c>
      <c r="C513" s="32" t="s">
        <v>773</v>
      </c>
      <c r="D513" s="31">
        <v>157107</v>
      </c>
      <c r="E513" s="31">
        <v>631</v>
      </c>
      <c r="F513" s="31">
        <v>631</v>
      </c>
      <c r="G513" s="31">
        <v>0</v>
      </c>
      <c r="H513" s="29" t="s">
        <v>28</v>
      </c>
    </row>
    <row r="514" spans="1:8" ht="15" x14ac:dyDescent="0.2">
      <c r="A514" s="1" t="s">
        <v>1430</v>
      </c>
      <c r="B514" s="29" t="s">
        <v>1431</v>
      </c>
      <c r="C514" s="32" t="s">
        <v>271</v>
      </c>
      <c r="D514" s="31">
        <v>121730</v>
      </c>
      <c r="E514" s="31">
        <v>1003</v>
      </c>
      <c r="F514" s="31">
        <v>1003</v>
      </c>
      <c r="G514" s="31">
        <v>0</v>
      </c>
      <c r="H514" s="29" t="s">
        <v>28</v>
      </c>
    </row>
    <row r="515" spans="1:8" ht="15" x14ac:dyDescent="0.2">
      <c r="A515" s="1" t="s">
        <v>1432</v>
      </c>
      <c r="B515" s="29" t="s">
        <v>1433</v>
      </c>
      <c r="C515" s="32" t="s">
        <v>51</v>
      </c>
      <c r="D515" s="31">
        <v>1714773</v>
      </c>
      <c r="E515" s="31">
        <v>46</v>
      </c>
      <c r="F515" s="31">
        <v>33</v>
      </c>
      <c r="G515" s="31">
        <v>13</v>
      </c>
      <c r="H515" s="29" t="s">
        <v>28</v>
      </c>
    </row>
    <row r="516" spans="1:8" ht="15" x14ac:dyDescent="0.2">
      <c r="A516" s="1" t="s">
        <v>1434</v>
      </c>
      <c r="B516" s="29" t="s">
        <v>1435</v>
      </c>
      <c r="C516" s="32" t="s">
        <v>504</v>
      </c>
      <c r="D516" s="31">
        <v>59127</v>
      </c>
      <c r="E516" s="31">
        <v>8</v>
      </c>
      <c r="F516" s="31">
        <v>5</v>
      </c>
      <c r="G516" s="31">
        <v>3</v>
      </c>
      <c r="H516" s="29" t="s">
        <v>28</v>
      </c>
    </row>
    <row r="517" spans="1:8" ht="15" x14ac:dyDescent="0.2">
      <c r="A517" s="1" t="s">
        <v>1436</v>
      </c>
      <c r="B517" s="29" t="s">
        <v>1437</v>
      </c>
      <c r="C517" s="32" t="s">
        <v>59</v>
      </c>
      <c r="D517" s="31">
        <v>2368139</v>
      </c>
      <c r="E517" s="31">
        <v>1228</v>
      </c>
      <c r="F517" s="31">
        <v>682</v>
      </c>
      <c r="G517" s="31">
        <v>546</v>
      </c>
      <c r="H517" s="29" t="s">
        <v>28</v>
      </c>
    </row>
    <row r="518" spans="1:8" ht="15" x14ac:dyDescent="0.2">
      <c r="A518" s="1" t="s">
        <v>1438</v>
      </c>
      <c r="B518" s="29" t="s">
        <v>1439</v>
      </c>
      <c r="C518" s="32" t="s">
        <v>82</v>
      </c>
      <c r="D518" s="31">
        <v>662614</v>
      </c>
      <c r="E518" s="31">
        <v>2614</v>
      </c>
      <c r="F518" s="31">
        <v>334</v>
      </c>
      <c r="G518" s="31">
        <v>2280</v>
      </c>
      <c r="H518" s="29" t="s">
        <v>28</v>
      </c>
    </row>
    <row r="519" spans="1:8" ht="15" x14ac:dyDescent="0.2">
      <c r="A519" s="1" t="s">
        <v>1440</v>
      </c>
      <c r="B519" s="29" t="s">
        <v>1441</v>
      </c>
      <c r="C519" s="32" t="s">
        <v>42</v>
      </c>
      <c r="D519" s="31">
        <v>4092459</v>
      </c>
      <c r="E519" s="31">
        <v>114</v>
      </c>
      <c r="F519" s="31">
        <v>59</v>
      </c>
      <c r="G519" s="31">
        <v>55</v>
      </c>
      <c r="H519" s="29" t="s">
        <v>28</v>
      </c>
    </row>
    <row r="520" spans="1:8" ht="15" x14ac:dyDescent="0.2">
      <c r="A520" s="1" t="s">
        <v>1442</v>
      </c>
      <c r="B520" s="29" t="s">
        <v>1443</v>
      </c>
      <c r="C520" s="32" t="s">
        <v>936</v>
      </c>
      <c r="D520" s="31">
        <v>75643</v>
      </c>
      <c r="E520" s="31">
        <v>94</v>
      </c>
      <c r="F520" s="31">
        <v>21</v>
      </c>
      <c r="G520" s="31">
        <v>73</v>
      </c>
      <c r="H520" s="29" t="s">
        <v>28</v>
      </c>
    </row>
    <row r="521" spans="1:8" ht="15" x14ac:dyDescent="0.2">
      <c r="A521" s="1" t="s">
        <v>1444</v>
      </c>
      <c r="B521" s="29" t="s">
        <v>1445</v>
      </c>
      <c r="C521" s="32" t="s">
        <v>42</v>
      </c>
      <c r="D521" s="31">
        <v>4092459</v>
      </c>
      <c r="E521" s="31">
        <v>1919</v>
      </c>
      <c r="F521" s="31">
        <v>1840</v>
      </c>
      <c r="G521" s="31">
        <v>79</v>
      </c>
      <c r="H521" s="29" t="s">
        <v>28</v>
      </c>
    </row>
    <row r="522" spans="1:8" ht="15" x14ac:dyDescent="0.2">
      <c r="A522" s="1" t="s">
        <v>1446</v>
      </c>
      <c r="B522" s="29" t="s">
        <v>1447</v>
      </c>
      <c r="C522" s="32" t="s">
        <v>100</v>
      </c>
      <c r="D522" s="31">
        <v>782341</v>
      </c>
      <c r="E522" s="31">
        <v>2293</v>
      </c>
      <c r="F522" s="31">
        <v>2046</v>
      </c>
      <c r="G522" s="31">
        <v>247</v>
      </c>
      <c r="H522" s="29" t="s">
        <v>28</v>
      </c>
    </row>
    <row r="523" spans="1:8" ht="15" x14ac:dyDescent="0.2">
      <c r="A523" s="1" t="s">
        <v>1448</v>
      </c>
      <c r="B523" s="29" t="s">
        <v>1449</v>
      </c>
      <c r="C523" s="32" t="s">
        <v>47</v>
      </c>
      <c r="D523" s="31">
        <v>455746</v>
      </c>
      <c r="E523" s="31">
        <v>9</v>
      </c>
      <c r="F523" s="31">
        <v>2</v>
      </c>
      <c r="G523" s="31">
        <v>7</v>
      </c>
      <c r="H523" s="29" t="s">
        <v>28</v>
      </c>
    </row>
    <row r="524" spans="1:8" ht="15" x14ac:dyDescent="0.2">
      <c r="A524" s="1" t="s">
        <v>1450</v>
      </c>
      <c r="B524" s="29" t="s">
        <v>1451</v>
      </c>
      <c r="C524" s="32" t="s">
        <v>42</v>
      </c>
      <c r="D524" s="31">
        <v>4092459</v>
      </c>
      <c r="E524" s="31">
        <v>1603</v>
      </c>
      <c r="F524" s="31">
        <v>1580</v>
      </c>
      <c r="G524" s="31">
        <v>23</v>
      </c>
      <c r="H524" s="29" t="s">
        <v>28</v>
      </c>
    </row>
    <row r="525" spans="1:8" ht="15" x14ac:dyDescent="0.2">
      <c r="A525" s="1" t="s">
        <v>1452</v>
      </c>
      <c r="B525" s="29" t="s">
        <v>1453</v>
      </c>
      <c r="C525" s="32" t="s">
        <v>236</v>
      </c>
      <c r="D525" s="31">
        <v>250304</v>
      </c>
      <c r="E525" s="31">
        <v>1121</v>
      </c>
      <c r="F525" s="31">
        <v>1121</v>
      </c>
      <c r="G525" s="31">
        <v>0</v>
      </c>
      <c r="H525" s="29" t="s">
        <v>28</v>
      </c>
    </row>
    <row r="526" spans="1:8" ht="15" x14ac:dyDescent="0.2">
      <c r="A526" s="1" t="s">
        <v>1454</v>
      </c>
      <c r="B526" s="29" t="s">
        <v>1455</v>
      </c>
      <c r="C526" s="32" t="s">
        <v>59</v>
      </c>
      <c r="D526" s="31">
        <v>2368139</v>
      </c>
      <c r="E526" s="31">
        <v>50</v>
      </c>
      <c r="F526" s="31">
        <v>50</v>
      </c>
      <c r="G526" s="31">
        <v>0</v>
      </c>
      <c r="H526" s="29" t="s">
        <v>28</v>
      </c>
    </row>
    <row r="527" spans="1:8" ht="15" x14ac:dyDescent="0.2">
      <c r="A527" s="1" t="s">
        <v>1456</v>
      </c>
      <c r="B527" s="29" t="s">
        <v>1457</v>
      </c>
      <c r="C527" s="32" t="s">
        <v>181</v>
      </c>
      <c r="D527" s="31">
        <v>86793</v>
      </c>
      <c r="E527" s="31">
        <v>780</v>
      </c>
      <c r="F527" s="31">
        <v>780</v>
      </c>
      <c r="G527" s="31">
        <v>0</v>
      </c>
      <c r="H527" s="29" t="s">
        <v>28</v>
      </c>
    </row>
    <row r="528" spans="1:8" ht="15" x14ac:dyDescent="0.2">
      <c r="A528" s="1" t="s">
        <v>1458</v>
      </c>
      <c r="B528" s="29" t="s">
        <v>1459</v>
      </c>
      <c r="C528" s="32" t="s">
        <v>452</v>
      </c>
      <c r="D528" s="31">
        <v>194851</v>
      </c>
      <c r="E528" s="31">
        <v>546</v>
      </c>
      <c r="F528" s="31">
        <v>208</v>
      </c>
      <c r="G528" s="31">
        <v>338</v>
      </c>
      <c r="H528" s="29" t="s">
        <v>28</v>
      </c>
    </row>
    <row r="529" spans="1:8" ht="15" x14ac:dyDescent="0.2">
      <c r="A529" s="1" t="s">
        <v>1460</v>
      </c>
      <c r="B529" s="29" t="s">
        <v>1461</v>
      </c>
      <c r="C529" s="32" t="s">
        <v>171</v>
      </c>
      <c r="D529" s="31">
        <v>800647</v>
      </c>
      <c r="E529" s="31">
        <v>156</v>
      </c>
      <c r="F529" s="31">
        <v>46</v>
      </c>
      <c r="G529" s="31">
        <v>110</v>
      </c>
      <c r="H529" s="29" t="s">
        <v>28</v>
      </c>
    </row>
    <row r="530" spans="1:8" ht="15" x14ac:dyDescent="0.2">
      <c r="A530" s="1" t="s">
        <v>1462</v>
      </c>
      <c r="B530" s="29" t="s">
        <v>1463</v>
      </c>
      <c r="C530" s="32" t="s">
        <v>87</v>
      </c>
      <c r="D530" s="31">
        <v>340223</v>
      </c>
      <c r="E530" s="31">
        <v>2096</v>
      </c>
      <c r="F530" s="31">
        <v>1585</v>
      </c>
      <c r="G530" s="31">
        <v>511</v>
      </c>
      <c r="H530" s="29" t="s">
        <v>28</v>
      </c>
    </row>
    <row r="531" spans="1:8" ht="15" x14ac:dyDescent="0.2">
      <c r="A531" s="1" t="s">
        <v>1464</v>
      </c>
      <c r="B531" s="29" t="s">
        <v>1465</v>
      </c>
      <c r="C531" s="32" t="s">
        <v>42</v>
      </c>
      <c r="D531" s="31">
        <v>4092459</v>
      </c>
      <c r="E531" s="31">
        <v>834</v>
      </c>
      <c r="F531" s="31">
        <v>812</v>
      </c>
      <c r="G531" s="31">
        <v>22</v>
      </c>
      <c r="H531" s="29" t="s">
        <v>28</v>
      </c>
    </row>
    <row r="532" spans="1:8" ht="15" x14ac:dyDescent="0.2">
      <c r="A532" s="1" t="s">
        <v>1466</v>
      </c>
      <c r="B532" s="29" t="s">
        <v>1467</v>
      </c>
      <c r="C532" s="32" t="s">
        <v>74</v>
      </c>
      <c r="D532" s="31">
        <v>422679</v>
      </c>
      <c r="E532" s="31">
        <v>492</v>
      </c>
      <c r="F532" s="31">
        <v>492</v>
      </c>
      <c r="G532" s="31">
        <v>0</v>
      </c>
      <c r="H532" s="29" t="s">
        <v>28</v>
      </c>
    </row>
    <row r="533" spans="1:8" ht="15" x14ac:dyDescent="0.2">
      <c r="A533" s="1" t="s">
        <v>1468</v>
      </c>
      <c r="B533" s="29" t="s">
        <v>1469</v>
      </c>
      <c r="C533" s="32" t="s">
        <v>42</v>
      </c>
      <c r="D533" s="31">
        <v>4092459</v>
      </c>
      <c r="E533" s="31">
        <v>19</v>
      </c>
      <c r="F533" s="31">
        <v>19</v>
      </c>
      <c r="G533" s="31">
        <v>0</v>
      </c>
      <c r="H533" s="29" t="s">
        <v>28</v>
      </c>
    </row>
    <row r="534" spans="1:8" ht="15" x14ac:dyDescent="0.2">
      <c r="A534" s="1" t="s">
        <v>1470</v>
      </c>
      <c r="B534" s="29" t="s">
        <v>1471</v>
      </c>
      <c r="C534" s="32" t="s">
        <v>251</v>
      </c>
      <c r="D534" s="31">
        <v>585375</v>
      </c>
      <c r="E534" s="31">
        <v>112</v>
      </c>
      <c r="F534" s="31">
        <v>112</v>
      </c>
      <c r="G534" s="31">
        <v>0</v>
      </c>
      <c r="H534" s="29" t="s">
        <v>28</v>
      </c>
    </row>
    <row r="535" spans="1:8" ht="15" x14ac:dyDescent="0.2">
      <c r="A535" s="1" t="s">
        <v>1472</v>
      </c>
      <c r="B535" s="29" t="s">
        <v>1473</v>
      </c>
      <c r="C535" s="32" t="s">
        <v>104</v>
      </c>
      <c r="D535" s="31">
        <v>313166</v>
      </c>
      <c r="E535" s="31">
        <v>411</v>
      </c>
      <c r="F535" s="31">
        <v>369</v>
      </c>
      <c r="G535" s="31">
        <v>42</v>
      </c>
      <c r="H535" s="29" t="s">
        <v>28</v>
      </c>
    </row>
    <row r="536" spans="1:8" ht="15" x14ac:dyDescent="0.2">
      <c r="A536" s="1" t="s">
        <v>1474</v>
      </c>
      <c r="B536" s="29" t="s">
        <v>1475</v>
      </c>
      <c r="C536" s="32" t="s">
        <v>42</v>
      </c>
      <c r="D536" s="31">
        <v>4092459</v>
      </c>
      <c r="E536" s="31">
        <v>3</v>
      </c>
      <c r="F536" s="31">
        <v>3</v>
      </c>
      <c r="G536" s="31">
        <v>0</v>
      </c>
      <c r="H536" s="29" t="s">
        <v>28</v>
      </c>
    </row>
    <row r="537" spans="1:8" ht="15" x14ac:dyDescent="0.2">
      <c r="A537" s="1" t="s">
        <v>1476</v>
      </c>
      <c r="B537" s="29" t="s">
        <v>1477</v>
      </c>
      <c r="C537" s="32" t="s">
        <v>171</v>
      </c>
      <c r="D537" s="31">
        <v>800647</v>
      </c>
      <c r="E537" s="31">
        <v>25</v>
      </c>
      <c r="F537" s="31">
        <v>25</v>
      </c>
      <c r="G537" s="31">
        <v>0</v>
      </c>
      <c r="H537" s="29" t="s">
        <v>28</v>
      </c>
    </row>
    <row r="538" spans="1:8" ht="15" x14ac:dyDescent="0.2">
      <c r="A538" s="1" t="s">
        <v>1478</v>
      </c>
      <c r="B538" s="29" t="s">
        <v>1479</v>
      </c>
      <c r="C538" s="32" t="s">
        <v>264</v>
      </c>
      <c r="D538" s="31">
        <v>234906</v>
      </c>
      <c r="E538" s="31">
        <v>1976</v>
      </c>
      <c r="F538" s="31">
        <v>1816</v>
      </c>
      <c r="G538" s="31">
        <v>160</v>
      </c>
      <c r="H538" s="29" t="s">
        <v>28</v>
      </c>
    </row>
    <row r="539" spans="1:8" ht="15" x14ac:dyDescent="0.2">
      <c r="A539" s="1" t="s">
        <v>1480</v>
      </c>
      <c r="B539" s="29" t="s">
        <v>1481</v>
      </c>
      <c r="C539" s="32" t="s">
        <v>490</v>
      </c>
      <c r="D539" s="31">
        <v>278831</v>
      </c>
      <c r="E539" s="31">
        <v>432</v>
      </c>
      <c r="F539" s="31">
        <v>6</v>
      </c>
      <c r="G539" s="31">
        <v>426</v>
      </c>
      <c r="H539" s="29" t="s">
        <v>28</v>
      </c>
    </row>
    <row r="540" spans="1:8" ht="15" x14ac:dyDescent="0.2">
      <c r="A540" s="1" t="s">
        <v>1482</v>
      </c>
      <c r="B540" s="29" t="s">
        <v>1483</v>
      </c>
      <c r="C540" s="32" t="s">
        <v>1072</v>
      </c>
      <c r="D540" s="31">
        <v>116927</v>
      </c>
      <c r="E540" s="31">
        <v>124</v>
      </c>
      <c r="F540" s="31">
        <v>124</v>
      </c>
      <c r="G540" s="31">
        <v>0</v>
      </c>
      <c r="H540" s="29" t="s">
        <v>28</v>
      </c>
    </row>
    <row r="541" spans="1:8" ht="15" x14ac:dyDescent="0.2">
      <c r="A541" s="1" t="s">
        <v>1484</v>
      </c>
      <c r="B541" s="29" t="s">
        <v>1485</v>
      </c>
      <c r="C541" s="32" t="s">
        <v>171</v>
      </c>
      <c r="D541" s="31">
        <v>800647</v>
      </c>
      <c r="E541" s="31">
        <v>4616</v>
      </c>
      <c r="F541" s="31">
        <v>175</v>
      </c>
      <c r="G541" s="31">
        <v>4441</v>
      </c>
      <c r="H541" s="29" t="s">
        <v>28</v>
      </c>
    </row>
    <row r="542" spans="1:8" ht="15" x14ac:dyDescent="0.2">
      <c r="A542" s="1" t="s">
        <v>1486</v>
      </c>
      <c r="B542" s="29" t="s">
        <v>1487</v>
      </c>
      <c r="C542" s="32" t="s">
        <v>42</v>
      </c>
      <c r="D542" s="31">
        <v>4092459</v>
      </c>
      <c r="E542" s="31">
        <v>1097</v>
      </c>
      <c r="F542" s="31">
        <v>1063</v>
      </c>
      <c r="G542" s="31">
        <v>34</v>
      </c>
      <c r="H542" s="29" t="s">
        <v>28</v>
      </c>
    </row>
    <row r="543" spans="1:8" ht="15" x14ac:dyDescent="0.2">
      <c r="A543" s="1" t="s">
        <v>1488</v>
      </c>
      <c r="B543" s="29" t="s">
        <v>1489</v>
      </c>
      <c r="C543" s="32" t="s">
        <v>47</v>
      </c>
      <c r="D543" s="31">
        <v>455746</v>
      </c>
      <c r="E543" s="31">
        <v>0</v>
      </c>
      <c r="F543" s="31">
        <v>0</v>
      </c>
      <c r="G543" s="31">
        <v>0</v>
      </c>
      <c r="H543" s="29" t="s">
        <v>28</v>
      </c>
    </row>
    <row r="544" spans="1:8" ht="15" x14ac:dyDescent="0.2">
      <c r="A544" s="1" t="s">
        <v>1490</v>
      </c>
      <c r="B544" s="29" t="s">
        <v>1491</v>
      </c>
      <c r="C544" s="32" t="s">
        <v>145</v>
      </c>
      <c r="D544" s="31">
        <v>310235</v>
      </c>
      <c r="E544" s="31">
        <v>16</v>
      </c>
      <c r="F544" s="31">
        <v>1</v>
      </c>
      <c r="G544" s="31">
        <v>15</v>
      </c>
      <c r="H544" s="29" t="s">
        <v>28</v>
      </c>
    </row>
    <row r="545" spans="1:1024" ht="15" x14ac:dyDescent="0.2">
      <c r="A545" s="1" t="s">
        <v>1492</v>
      </c>
      <c r="B545" s="29" t="s">
        <v>1493</v>
      </c>
      <c r="C545" s="32" t="s">
        <v>42</v>
      </c>
      <c r="D545" s="31">
        <v>4092459</v>
      </c>
      <c r="E545" s="31">
        <v>454</v>
      </c>
      <c r="F545" s="31">
        <v>375</v>
      </c>
      <c r="G545" s="31">
        <v>79</v>
      </c>
      <c r="H545" s="29" t="s">
        <v>28</v>
      </c>
    </row>
    <row r="546" spans="1:1024" ht="15" x14ac:dyDescent="0.2">
      <c r="A546" s="1" t="s">
        <v>1494</v>
      </c>
      <c r="B546" s="29" t="s">
        <v>1495</v>
      </c>
      <c r="C546" s="32" t="s">
        <v>670</v>
      </c>
      <c r="D546" s="31">
        <v>121073</v>
      </c>
      <c r="E546" s="31">
        <v>69</v>
      </c>
      <c r="F546" s="31">
        <v>69</v>
      </c>
      <c r="G546" s="31">
        <v>0</v>
      </c>
      <c r="H546" s="29" t="s">
        <v>28</v>
      </c>
    </row>
    <row r="547" spans="1:1024" ht="15" x14ac:dyDescent="0.2">
      <c r="A547" s="1" t="s">
        <v>1496</v>
      </c>
      <c r="B547" s="29" t="s">
        <v>1497</v>
      </c>
      <c r="C547" s="32" t="s">
        <v>271</v>
      </c>
      <c r="D547" s="31">
        <v>121730</v>
      </c>
      <c r="E547" s="31">
        <v>91</v>
      </c>
      <c r="F547" s="31">
        <v>91</v>
      </c>
      <c r="G547" s="31">
        <v>0</v>
      </c>
      <c r="H547" s="29" t="s">
        <v>28</v>
      </c>
    </row>
    <row r="548" spans="1:1024" ht="15" x14ac:dyDescent="0.2">
      <c r="A548" s="1" t="s">
        <v>1498</v>
      </c>
      <c r="B548" s="29" t="s">
        <v>1499</v>
      </c>
      <c r="C548" s="32" t="s">
        <v>670</v>
      </c>
      <c r="D548" s="31">
        <v>121073</v>
      </c>
      <c r="E548" s="31">
        <v>0</v>
      </c>
      <c r="F548" s="31">
        <v>0</v>
      </c>
      <c r="G548" s="31">
        <v>0</v>
      </c>
      <c r="H548" s="29" t="s">
        <v>28</v>
      </c>
    </row>
    <row r="549" spans="1:1024" ht="15" x14ac:dyDescent="0.2">
      <c r="A549" s="1" t="s">
        <v>1500</v>
      </c>
      <c r="B549" s="29" t="s">
        <v>1501</v>
      </c>
      <c r="C549" s="32" t="s">
        <v>59</v>
      </c>
      <c r="D549" s="31">
        <v>2368139</v>
      </c>
      <c r="E549" s="31">
        <v>0</v>
      </c>
      <c r="F549" s="31">
        <v>0</v>
      </c>
      <c r="G549" s="31">
        <v>0</v>
      </c>
      <c r="H549" s="29" t="s">
        <v>28</v>
      </c>
    </row>
    <row r="550" spans="1:1024" ht="15" x14ac:dyDescent="0.2">
      <c r="A550" s="1" t="s">
        <v>1502</v>
      </c>
      <c r="B550" s="29" t="s">
        <v>1503</v>
      </c>
      <c r="C550" s="32" t="s">
        <v>582</v>
      </c>
      <c r="D550" s="31">
        <v>131500</v>
      </c>
      <c r="E550" s="31">
        <v>0</v>
      </c>
      <c r="F550" s="31">
        <v>0</v>
      </c>
      <c r="G550" s="31">
        <v>0</v>
      </c>
      <c r="H550" s="29" t="s">
        <v>28</v>
      </c>
    </row>
    <row r="551" spans="1:1024" ht="15" x14ac:dyDescent="0.2">
      <c r="A551" s="1" t="s">
        <v>1504</v>
      </c>
      <c r="B551" s="29" t="s">
        <v>1505</v>
      </c>
      <c r="C551" s="32" t="s">
        <v>204</v>
      </c>
      <c r="D551" s="31">
        <v>252273</v>
      </c>
      <c r="E551" s="31">
        <v>0</v>
      </c>
      <c r="F551" s="31">
        <v>0</v>
      </c>
      <c r="G551" s="31">
        <v>0</v>
      </c>
      <c r="H551" s="29" t="s">
        <v>28</v>
      </c>
    </row>
    <row r="552" spans="1:1024" ht="15" x14ac:dyDescent="0.2">
      <c r="A552" s="1" t="s">
        <v>1506</v>
      </c>
      <c r="B552" s="29" t="s">
        <v>1507</v>
      </c>
      <c r="C552" s="32" t="s">
        <v>71</v>
      </c>
      <c r="D552" s="31">
        <v>1809034</v>
      </c>
      <c r="E552" s="31">
        <v>0</v>
      </c>
      <c r="F552" s="31">
        <v>0</v>
      </c>
      <c r="G552" s="31">
        <v>0</v>
      </c>
      <c r="H552" s="29" t="s">
        <v>28</v>
      </c>
    </row>
    <row r="553" spans="1:1024" ht="15" x14ac:dyDescent="0.2">
      <c r="A553" s="1" t="s">
        <v>1508</v>
      </c>
      <c r="B553" s="81" t="s">
        <v>1509</v>
      </c>
      <c r="C553" s="95" t="s">
        <v>42</v>
      </c>
      <c r="D553" s="99">
        <v>4092459</v>
      </c>
      <c r="E553" s="31">
        <v>0</v>
      </c>
      <c r="F553" s="99">
        <v>0</v>
      </c>
      <c r="G553" s="99">
        <v>0</v>
      </c>
      <c r="H553" s="81" t="s">
        <v>28</v>
      </c>
    </row>
    <row r="554" spans="1:1024" s="50" customFormat="1" ht="15" x14ac:dyDescent="0.2">
      <c r="A554" s="100" t="s">
        <v>1510</v>
      </c>
      <c r="B554" s="29" t="s">
        <v>1511</v>
      </c>
      <c r="C554" s="32" t="s">
        <v>251</v>
      </c>
      <c r="D554" s="31">
        <v>585375</v>
      </c>
      <c r="E554" s="31">
        <v>0</v>
      </c>
      <c r="F554" s="31">
        <v>0</v>
      </c>
      <c r="G554" s="31">
        <v>0</v>
      </c>
      <c r="H554" s="29" t="s">
        <v>28</v>
      </c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  <c r="IT554" s="29"/>
      <c r="IU554" s="29"/>
      <c r="IV554" s="29"/>
      <c r="IW554" s="29"/>
      <c r="IX554" s="29"/>
      <c r="IY554" s="29"/>
      <c r="IZ554" s="29"/>
      <c r="JA554" s="29"/>
      <c r="JB554" s="29"/>
      <c r="JC554" s="29"/>
      <c r="JD554" s="29"/>
      <c r="JE554" s="29"/>
      <c r="JF554" s="29"/>
      <c r="JG554" s="29"/>
      <c r="JH554" s="29"/>
      <c r="JI554" s="29"/>
      <c r="JJ554" s="29"/>
      <c r="JK554" s="29"/>
      <c r="JL554" s="29"/>
      <c r="JM554" s="29"/>
      <c r="JN554" s="29"/>
      <c r="JO554" s="29"/>
      <c r="JP554" s="29"/>
      <c r="JQ554" s="29"/>
      <c r="JR554" s="29"/>
      <c r="JS554" s="29"/>
      <c r="JT554" s="29"/>
      <c r="JU554" s="29"/>
      <c r="JV554" s="29"/>
      <c r="JW554" s="29"/>
      <c r="JX554" s="29"/>
      <c r="JY554" s="29"/>
      <c r="JZ554" s="29"/>
      <c r="KA554" s="29"/>
      <c r="KB554" s="29"/>
      <c r="KC554" s="29"/>
      <c r="KD554" s="29"/>
      <c r="KE554" s="29"/>
      <c r="KF554" s="29"/>
      <c r="KG554" s="29"/>
      <c r="KH554" s="29"/>
      <c r="KI554" s="29"/>
      <c r="KJ554" s="29"/>
      <c r="KK554" s="29"/>
      <c r="KL554" s="29"/>
      <c r="KM554" s="29"/>
      <c r="KN554" s="29"/>
      <c r="KO554" s="29"/>
      <c r="KP554" s="29"/>
      <c r="KQ554" s="29"/>
      <c r="KR554" s="29"/>
      <c r="KS554" s="29"/>
      <c r="KT554" s="29"/>
      <c r="KU554" s="29"/>
      <c r="KV554" s="29"/>
      <c r="KW554" s="29"/>
      <c r="KX554" s="29"/>
      <c r="KY554" s="29"/>
      <c r="KZ554" s="29"/>
      <c r="LA554" s="29"/>
      <c r="LB554" s="29"/>
      <c r="LC554" s="29"/>
      <c r="LD554" s="29"/>
      <c r="LE554" s="29"/>
      <c r="LF554" s="29"/>
      <c r="LG554" s="29"/>
      <c r="LH554" s="29"/>
      <c r="LI554" s="29"/>
      <c r="LJ554" s="29"/>
      <c r="LK554" s="29"/>
      <c r="LL554" s="29"/>
      <c r="LM554" s="29"/>
      <c r="LN554" s="29"/>
      <c r="LO554" s="29"/>
      <c r="LP554" s="29"/>
      <c r="LQ554" s="29"/>
      <c r="LR554" s="29"/>
      <c r="LS554" s="29"/>
      <c r="LT554" s="29"/>
      <c r="LU554" s="29"/>
      <c r="LV554" s="29"/>
      <c r="LW554" s="29"/>
      <c r="LX554" s="29"/>
      <c r="LY554" s="29"/>
      <c r="LZ554" s="29"/>
      <c r="MA554" s="29"/>
      <c r="MB554" s="29"/>
      <c r="MC554" s="29"/>
      <c r="MD554" s="29"/>
      <c r="ME554" s="29"/>
      <c r="MF554" s="29"/>
      <c r="MG554" s="29"/>
      <c r="MH554" s="29"/>
      <c r="MI554" s="29"/>
      <c r="MJ554" s="29"/>
      <c r="MK554" s="29"/>
      <c r="ML554" s="29"/>
      <c r="MM554" s="29"/>
      <c r="MN554" s="29"/>
      <c r="MO554" s="29"/>
      <c r="MP554" s="29"/>
      <c r="MQ554" s="29"/>
      <c r="MR554" s="29"/>
      <c r="MS554" s="29"/>
      <c r="MT554" s="29"/>
      <c r="MU554" s="29"/>
      <c r="MV554" s="29"/>
      <c r="MW554" s="29"/>
      <c r="MX554" s="29"/>
      <c r="MY554" s="29"/>
      <c r="MZ554" s="29"/>
      <c r="NA554" s="29"/>
      <c r="NB554" s="29"/>
      <c r="NC554" s="29"/>
      <c r="ND554" s="29"/>
      <c r="NE554" s="29"/>
      <c r="NF554" s="29"/>
      <c r="NG554" s="29"/>
      <c r="NH554" s="29"/>
      <c r="NI554" s="29"/>
      <c r="NJ554" s="29"/>
      <c r="NK554" s="29"/>
      <c r="NL554" s="29"/>
      <c r="NM554" s="29"/>
      <c r="NN554" s="29"/>
      <c r="NO554" s="29"/>
      <c r="NP554" s="29"/>
      <c r="NQ554" s="29"/>
      <c r="NR554" s="29"/>
      <c r="NS554" s="29"/>
      <c r="NT554" s="29"/>
      <c r="NU554" s="29"/>
      <c r="NV554" s="29"/>
      <c r="NW554" s="29"/>
      <c r="NX554" s="29"/>
      <c r="NY554" s="29"/>
      <c r="NZ554" s="29"/>
      <c r="OA554" s="29"/>
      <c r="OB554" s="29"/>
      <c r="OC554" s="29"/>
      <c r="OD554" s="29"/>
      <c r="OE554" s="29"/>
      <c r="OF554" s="29"/>
      <c r="OG554" s="29"/>
      <c r="OH554" s="29"/>
      <c r="OI554" s="29"/>
      <c r="OJ554" s="29"/>
      <c r="OK554" s="29"/>
      <c r="OL554" s="29"/>
      <c r="OM554" s="29"/>
      <c r="ON554" s="29"/>
      <c r="OO554" s="29"/>
      <c r="OP554" s="29"/>
      <c r="OQ554" s="29"/>
      <c r="OR554" s="29"/>
      <c r="OS554" s="29"/>
      <c r="OT554" s="29"/>
      <c r="OU554" s="29"/>
      <c r="OV554" s="29"/>
      <c r="OW554" s="29"/>
      <c r="OX554" s="29"/>
      <c r="OY554" s="29"/>
      <c r="OZ554" s="29"/>
      <c r="PA554" s="29"/>
      <c r="PB554" s="29"/>
      <c r="PC554" s="29"/>
      <c r="PD554" s="29"/>
      <c r="PE554" s="29"/>
      <c r="PF554" s="29"/>
      <c r="PG554" s="29"/>
      <c r="PH554" s="29"/>
      <c r="PI554" s="29"/>
      <c r="PJ554" s="29"/>
      <c r="PK554" s="29"/>
      <c r="PL554" s="29"/>
      <c r="PM554" s="29"/>
      <c r="PN554" s="29"/>
      <c r="PO554" s="29"/>
      <c r="PP554" s="29"/>
      <c r="PQ554" s="29"/>
      <c r="PR554" s="29"/>
      <c r="PS554" s="29"/>
      <c r="PT554" s="29"/>
      <c r="PU554" s="29"/>
      <c r="PV554" s="29"/>
      <c r="PW554" s="29"/>
      <c r="PX554" s="29"/>
      <c r="PY554" s="29"/>
      <c r="PZ554" s="29"/>
      <c r="QA554" s="29"/>
      <c r="QB554" s="29"/>
      <c r="QC554" s="29"/>
      <c r="QD554" s="29"/>
      <c r="QE554" s="29"/>
      <c r="QF554" s="29"/>
      <c r="QG554" s="29"/>
      <c r="QH554" s="29"/>
      <c r="QI554" s="29"/>
      <c r="QJ554" s="29"/>
      <c r="QK554" s="29"/>
      <c r="QL554" s="29"/>
      <c r="QM554" s="29"/>
      <c r="QN554" s="29"/>
      <c r="QO554" s="29"/>
      <c r="QP554" s="29"/>
      <c r="QQ554" s="29"/>
      <c r="QR554" s="29"/>
      <c r="QS554" s="29"/>
      <c r="QT554" s="29"/>
      <c r="QU554" s="29"/>
      <c r="QV554" s="29"/>
      <c r="QW554" s="29"/>
      <c r="QX554" s="29"/>
      <c r="QY554" s="29"/>
      <c r="QZ554" s="29"/>
      <c r="RA554" s="29"/>
      <c r="RB554" s="29"/>
      <c r="RC554" s="29"/>
      <c r="RD554" s="29"/>
      <c r="RE554" s="29"/>
      <c r="RF554" s="29"/>
      <c r="RG554" s="29"/>
      <c r="RH554" s="29"/>
      <c r="RI554" s="29"/>
      <c r="RJ554" s="29"/>
      <c r="RK554" s="29"/>
      <c r="RL554" s="29"/>
      <c r="RM554" s="29"/>
      <c r="RN554" s="29"/>
      <c r="RO554" s="29"/>
      <c r="RP554" s="29"/>
      <c r="RQ554" s="29"/>
      <c r="RR554" s="29"/>
      <c r="RS554" s="29"/>
      <c r="RT554" s="29"/>
      <c r="RU554" s="29"/>
      <c r="RV554" s="29"/>
      <c r="RW554" s="29"/>
      <c r="RX554" s="29"/>
      <c r="RY554" s="29"/>
      <c r="RZ554" s="29"/>
      <c r="SA554" s="29"/>
      <c r="SB554" s="29"/>
      <c r="SC554" s="29"/>
      <c r="SD554" s="29"/>
      <c r="SE554" s="29"/>
      <c r="SF554" s="29"/>
      <c r="SG554" s="29"/>
      <c r="SH554" s="29"/>
      <c r="SI554" s="29"/>
      <c r="SJ554" s="29"/>
      <c r="SK554" s="29"/>
      <c r="SL554" s="29"/>
      <c r="SM554" s="29"/>
      <c r="SN554" s="29"/>
      <c r="SO554" s="29"/>
      <c r="SP554" s="29"/>
      <c r="SQ554" s="29"/>
      <c r="SR554" s="29"/>
      <c r="SS554" s="29"/>
      <c r="ST554" s="29"/>
      <c r="SU554" s="29"/>
      <c r="SV554" s="29"/>
      <c r="SW554" s="29"/>
      <c r="SX554" s="29"/>
      <c r="SY554" s="29"/>
      <c r="SZ554" s="29"/>
      <c r="TA554" s="29"/>
      <c r="TB554" s="29"/>
      <c r="TC554" s="29"/>
      <c r="TD554" s="29"/>
      <c r="TE554" s="29"/>
      <c r="TF554" s="29"/>
      <c r="TG554" s="29"/>
      <c r="TH554" s="29"/>
      <c r="TI554" s="29"/>
      <c r="TJ554" s="29"/>
      <c r="TK554" s="29"/>
      <c r="TL554" s="29"/>
      <c r="TM554" s="29"/>
      <c r="TN554" s="29"/>
      <c r="TO554" s="29"/>
      <c r="TP554" s="29"/>
      <c r="TQ554" s="29"/>
      <c r="TR554" s="29"/>
      <c r="TS554" s="29"/>
      <c r="TT554" s="29"/>
      <c r="TU554" s="29"/>
      <c r="TV554" s="29"/>
      <c r="TW554" s="29"/>
      <c r="TX554" s="29"/>
      <c r="TY554" s="29"/>
      <c r="TZ554" s="29"/>
      <c r="UA554" s="29"/>
      <c r="UB554" s="29"/>
      <c r="UC554" s="29"/>
      <c r="UD554" s="29"/>
      <c r="UE554" s="29"/>
      <c r="UF554" s="29"/>
      <c r="UG554" s="29"/>
      <c r="UH554" s="29"/>
      <c r="UI554" s="29"/>
      <c r="UJ554" s="29"/>
      <c r="UK554" s="29"/>
      <c r="UL554" s="29"/>
      <c r="UM554" s="29"/>
      <c r="UN554" s="29"/>
      <c r="UO554" s="29"/>
      <c r="UP554" s="29"/>
      <c r="UQ554" s="29"/>
      <c r="UR554" s="29"/>
      <c r="US554" s="29"/>
      <c r="UT554" s="29"/>
      <c r="UU554" s="29"/>
      <c r="UV554" s="29"/>
      <c r="UW554" s="29"/>
      <c r="UX554" s="29"/>
      <c r="UY554" s="29"/>
      <c r="UZ554" s="29"/>
      <c r="VA554" s="29"/>
      <c r="VB554" s="29"/>
      <c r="VC554" s="29"/>
      <c r="VD554" s="29"/>
      <c r="VE554" s="29"/>
      <c r="VF554" s="29"/>
      <c r="VG554" s="29"/>
      <c r="VH554" s="29"/>
      <c r="VI554" s="29"/>
      <c r="VJ554" s="29"/>
      <c r="VK554" s="29"/>
      <c r="VL554" s="29"/>
      <c r="VM554" s="29"/>
      <c r="VN554" s="29"/>
      <c r="VO554" s="29"/>
      <c r="VP554" s="29"/>
      <c r="VQ554" s="29"/>
      <c r="VR554" s="29"/>
      <c r="VS554" s="29"/>
      <c r="VT554" s="29"/>
      <c r="VU554" s="29"/>
      <c r="VV554" s="29"/>
      <c r="VW554" s="29"/>
      <c r="VX554" s="29"/>
      <c r="VY554" s="29"/>
      <c r="VZ554" s="29"/>
      <c r="WA554" s="29"/>
      <c r="WB554" s="29"/>
      <c r="WC554" s="29"/>
      <c r="WD554" s="29"/>
      <c r="WE554" s="29"/>
      <c r="WF554" s="29"/>
      <c r="WG554" s="29"/>
      <c r="WH554" s="29"/>
      <c r="WI554" s="29"/>
      <c r="WJ554" s="29"/>
      <c r="WK554" s="29"/>
      <c r="WL554" s="29"/>
      <c r="WM554" s="29"/>
      <c r="WN554" s="29"/>
      <c r="WO554" s="29"/>
      <c r="WP554" s="29"/>
      <c r="WQ554" s="29"/>
      <c r="WR554" s="29"/>
      <c r="WS554" s="29"/>
      <c r="WT554" s="29"/>
      <c r="WU554" s="29"/>
      <c r="WV554" s="29"/>
      <c r="WW554" s="29"/>
      <c r="WX554" s="29"/>
      <c r="WY554" s="29"/>
      <c r="WZ554" s="29"/>
      <c r="XA554" s="29"/>
      <c r="XB554" s="29"/>
      <c r="XC554" s="29"/>
      <c r="XD554" s="29"/>
      <c r="XE554" s="29"/>
      <c r="XF554" s="29"/>
      <c r="XG554" s="29"/>
      <c r="XH554" s="29"/>
      <c r="XI554" s="29"/>
      <c r="XJ554" s="29"/>
      <c r="XK554" s="29"/>
      <c r="XL554" s="29"/>
      <c r="XM554" s="29"/>
      <c r="XN554" s="29"/>
      <c r="XO554" s="29"/>
      <c r="XP554" s="29"/>
      <c r="XQ554" s="29"/>
      <c r="XR554" s="29"/>
      <c r="XS554" s="29"/>
      <c r="XT554" s="29"/>
      <c r="XU554" s="29"/>
      <c r="XV554" s="29"/>
      <c r="XW554" s="29"/>
      <c r="XX554" s="29"/>
      <c r="XY554" s="29"/>
      <c r="XZ554" s="29"/>
      <c r="YA554" s="29"/>
      <c r="YB554" s="29"/>
      <c r="YC554" s="29"/>
      <c r="YD554" s="29"/>
      <c r="YE554" s="29"/>
      <c r="YF554" s="29"/>
      <c r="YG554" s="29"/>
      <c r="YH554" s="29"/>
      <c r="YI554" s="29"/>
      <c r="YJ554" s="29"/>
      <c r="YK554" s="29"/>
      <c r="YL554" s="29"/>
      <c r="YM554" s="29"/>
      <c r="YN554" s="29"/>
      <c r="YO554" s="29"/>
      <c r="YP554" s="29"/>
      <c r="YQ554" s="29"/>
      <c r="YR554" s="29"/>
      <c r="YS554" s="29"/>
      <c r="YT554" s="29"/>
      <c r="YU554" s="29"/>
      <c r="YV554" s="29"/>
      <c r="YW554" s="29"/>
      <c r="YX554" s="29"/>
      <c r="YY554" s="29"/>
      <c r="YZ554" s="29"/>
      <c r="ZA554" s="29"/>
      <c r="ZB554" s="29"/>
      <c r="ZC554" s="29"/>
      <c r="ZD554" s="29"/>
      <c r="ZE554" s="29"/>
      <c r="ZF554" s="29"/>
      <c r="ZG554" s="29"/>
      <c r="ZH554" s="29"/>
      <c r="ZI554" s="29"/>
      <c r="ZJ554" s="29"/>
      <c r="ZK554" s="29"/>
      <c r="ZL554" s="29"/>
      <c r="ZM554" s="29"/>
      <c r="ZN554" s="29"/>
      <c r="ZO554" s="29"/>
      <c r="ZP554" s="29"/>
      <c r="ZQ554" s="29"/>
      <c r="ZR554" s="29"/>
      <c r="ZS554" s="29"/>
      <c r="ZT554" s="29"/>
      <c r="ZU554" s="29"/>
      <c r="ZV554" s="29"/>
      <c r="ZW554" s="29"/>
      <c r="ZX554" s="29"/>
      <c r="ZY554" s="29"/>
      <c r="ZZ554" s="29"/>
      <c r="AAA554" s="29"/>
      <c r="AAB554" s="29"/>
      <c r="AAC554" s="29"/>
      <c r="AAD554" s="29"/>
      <c r="AAE554" s="29"/>
      <c r="AAF554" s="29"/>
      <c r="AAG554" s="29"/>
      <c r="AAH554" s="29"/>
      <c r="AAI554" s="29"/>
      <c r="AAJ554" s="29"/>
      <c r="AAK554" s="29"/>
      <c r="AAL554" s="29"/>
      <c r="AAM554" s="29"/>
      <c r="AAN554" s="29"/>
      <c r="AAO554" s="29"/>
      <c r="AAP554" s="29"/>
      <c r="AAQ554" s="29"/>
      <c r="AAR554" s="29"/>
      <c r="AAS554" s="29"/>
      <c r="AAT554" s="29"/>
      <c r="AAU554" s="29"/>
      <c r="AAV554" s="29"/>
      <c r="AAW554" s="29"/>
      <c r="AAX554" s="29"/>
      <c r="AAY554" s="29"/>
      <c r="AAZ554" s="29"/>
      <c r="ABA554" s="29"/>
      <c r="ABB554" s="29"/>
      <c r="ABC554" s="29"/>
      <c r="ABD554" s="29"/>
      <c r="ABE554" s="29"/>
      <c r="ABF554" s="29"/>
      <c r="ABG554" s="29"/>
      <c r="ABH554" s="29"/>
      <c r="ABI554" s="29"/>
      <c r="ABJ554" s="29"/>
      <c r="ABK554" s="29"/>
      <c r="ABL554" s="29"/>
      <c r="ABM554" s="29"/>
      <c r="ABN554" s="29"/>
      <c r="ABO554" s="29"/>
      <c r="ABP554" s="29"/>
      <c r="ABQ554" s="29"/>
      <c r="ABR554" s="29"/>
      <c r="ABS554" s="29"/>
      <c r="ABT554" s="29"/>
      <c r="ABU554" s="29"/>
      <c r="ABV554" s="29"/>
      <c r="ABW554" s="29"/>
      <c r="ABX554" s="29"/>
      <c r="ABY554" s="29"/>
      <c r="ABZ554" s="29"/>
      <c r="ACA554" s="29"/>
      <c r="ACB554" s="29"/>
      <c r="ACC554" s="29"/>
      <c r="ACD554" s="29"/>
      <c r="ACE554" s="29"/>
      <c r="ACF554" s="29"/>
      <c r="ACG554" s="29"/>
      <c r="ACH554" s="29"/>
      <c r="ACI554" s="29"/>
      <c r="ACJ554" s="29"/>
      <c r="ACK554" s="29"/>
      <c r="ACL554" s="29"/>
      <c r="ACM554" s="29"/>
      <c r="ACN554" s="29"/>
      <c r="ACO554" s="29"/>
      <c r="ACP554" s="29"/>
      <c r="ACQ554" s="29"/>
      <c r="ACR554" s="29"/>
      <c r="ACS554" s="29"/>
      <c r="ACT554" s="29"/>
      <c r="ACU554" s="29"/>
      <c r="ACV554" s="29"/>
      <c r="ACW554" s="29"/>
      <c r="ACX554" s="29"/>
      <c r="ACY554" s="29"/>
      <c r="ACZ554" s="29"/>
      <c r="ADA554" s="29"/>
      <c r="ADB554" s="29"/>
      <c r="ADC554" s="29"/>
      <c r="ADD554" s="29"/>
      <c r="ADE554" s="29"/>
      <c r="ADF554" s="29"/>
      <c r="ADG554" s="29"/>
      <c r="ADH554" s="29"/>
      <c r="ADI554" s="29"/>
      <c r="ADJ554" s="29"/>
      <c r="ADK554" s="29"/>
      <c r="ADL554" s="29"/>
      <c r="ADM554" s="29"/>
      <c r="ADN554" s="29"/>
      <c r="ADO554" s="29"/>
      <c r="ADP554" s="29"/>
      <c r="ADQ554" s="29"/>
      <c r="ADR554" s="29"/>
      <c r="ADS554" s="29"/>
      <c r="ADT554" s="29"/>
      <c r="ADU554" s="29"/>
      <c r="ADV554" s="29"/>
      <c r="ADW554" s="29"/>
      <c r="ADX554" s="29"/>
      <c r="ADY554" s="29"/>
      <c r="ADZ554" s="29"/>
      <c r="AEA554" s="29"/>
      <c r="AEB554" s="29"/>
      <c r="AEC554" s="29"/>
      <c r="AED554" s="29"/>
      <c r="AEE554" s="29"/>
      <c r="AEF554" s="29"/>
      <c r="AEG554" s="29"/>
      <c r="AEH554" s="29"/>
      <c r="AEI554" s="29"/>
      <c r="AEJ554" s="29"/>
      <c r="AEK554" s="29"/>
      <c r="AEL554" s="29"/>
      <c r="AEM554" s="29"/>
      <c r="AEN554" s="29"/>
      <c r="AEO554" s="29"/>
      <c r="AEP554" s="29"/>
      <c r="AEQ554" s="29"/>
      <c r="AER554" s="29"/>
      <c r="AES554" s="29"/>
      <c r="AET554" s="29"/>
      <c r="AEU554" s="29"/>
      <c r="AEV554" s="29"/>
      <c r="AEW554" s="29"/>
      <c r="AEX554" s="29"/>
      <c r="AEY554" s="29"/>
      <c r="AEZ554" s="29"/>
      <c r="AFA554" s="29"/>
      <c r="AFB554" s="29"/>
      <c r="AFC554" s="29"/>
      <c r="AFD554" s="29"/>
      <c r="AFE554" s="29"/>
      <c r="AFF554" s="29"/>
      <c r="AFG554" s="29"/>
      <c r="AFH554" s="29"/>
      <c r="AFI554" s="29"/>
      <c r="AFJ554" s="29"/>
      <c r="AFK554" s="29"/>
      <c r="AFL554" s="29"/>
      <c r="AFM554" s="29"/>
      <c r="AFN554" s="29"/>
      <c r="AFO554" s="29"/>
      <c r="AFP554" s="29"/>
      <c r="AFQ554" s="29"/>
      <c r="AFR554" s="29"/>
      <c r="AFS554" s="29"/>
      <c r="AFT554" s="29"/>
      <c r="AFU554" s="29"/>
      <c r="AFV554" s="29"/>
      <c r="AFW554" s="29"/>
      <c r="AFX554" s="29"/>
      <c r="AFY554" s="29"/>
      <c r="AFZ554" s="29"/>
      <c r="AGA554" s="29"/>
      <c r="AGB554" s="29"/>
      <c r="AGC554" s="29"/>
      <c r="AGD554" s="29"/>
      <c r="AGE554" s="29"/>
      <c r="AGF554" s="29"/>
      <c r="AGG554" s="29"/>
      <c r="AGH554" s="29"/>
      <c r="AGI554" s="29"/>
      <c r="AGJ554" s="29"/>
      <c r="AGK554" s="29"/>
      <c r="AGL554" s="29"/>
      <c r="AGM554" s="29"/>
      <c r="AGN554" s="29"/>
      <c r="AGO554" s="29"/>
      <c r="AGP554" s="29"/>
      <c r="AGQ554" s="29"/>
      <c r="AGR554" s="29"/>
      <c r="AGS554" s="29"/>
      <c r="AGT554" s="29"/>
      <c r="AGU554" s="29"/>
      <c r="AGV554" s="29"/>
      <c r="AGW554" s="29"/>
      <c r="AGX554" s="29"/>
      <c r="AGY554" s="29"/>
      <c r="AGZ554" s="29"/>
      <c r="AHA554" s="29"/>
      <c r="AHB554" s="29"/>
      <c r="AHC554" s="29"/>
      <c r="AHD554" s="29"/>
      <c r="AHE554" s="29"/>
      <c r="AHF554" s="29"/>
      <c r="AHG554" s="29"/>
      <c r="AHH554" s="29"/>
      <c r="AHI554" s="29"/>
      <c r="AHJ554" s="29"/>
      <c r="AHK554" s="29"/>
      <c r="AHL554" s="29"/>
      <c r="AHM554" s="29"/>
      <c r="AHN554" s="29"/>
      <c r="AHO554" s="29"/>
      <c r="AHP554" s="29"/>
      <c r="AHQ554" s="29"/>
      <c r="AHR554" s="29"/>
      <c r="AHS554" s="29"/>
      <c r="AHT554" s="29"/>
      <c r="AHU554" s="29"/>
      <c r="AHV554" s="29"/>
      <c r="AHW554" s="29"/>
      <c r="AHX554" s="29"/>
      <c r="AHY554" s="29"/>
      <c r="AHZ554" s="29"/>
      <c r="AIA554" s="29"/>
      <c r="AIB554" s="29"/>
      <c r="AIC554" s="29"/>
      <c r="AID554" s="29"/>
      <c r="AIE554" s="29"/>
      <c r="AIF554" s="29"/>
      <c r="AIG554" s="29"/>
      <c r="AIH554" s="29"/>
      <c r="AII554" s="29"/>
      <c r="AIJ554" s="29"/>
      <c r="AIK554" s="29"/>
      <c r="AIL554" s="29"/>
      <c r="AIM554" s="29"/>
      <c r="AIN554" s="29"/>
      <c r="AIO554" s="29"/>
      <c r="AIP554" s="29"/>
      <c r="AIQ554" s="29"/>
      <c r="AIR554" s="29"/>
      <c r="AIS554" s="29"/>
      <c r="AIT554" s="29"/>
      <c r="AIU554" s="29"/>
      <c r="AIV554" s="29"/>
      <c r="AIW554" s="29"/>
      <c r="AIX554" s="29"/>
      <c r="AIY554" s="29"/>
      <c r="AIZ554" s="29"/>
      <c r="AJA554" s="29"/>
      <c r="AJB554" s="29"/>
      <c r="AJC554" s="29"/>
      <c r="AJD554" s="29"/>
      <c r="AJE554" s="29"/>
      <c r="AJF554" s="29"/>
      <c r="AJG554" s="29"/>
      <c r="AJH554" s="29"/>
      <c r="AJI554" s="29"/>
      <c r="AJJ554" s="29"/>
      <c r="AJK554" s="29"/>
      <c r="AJL554" s="29"/>
      <c r="AJM554" s="29"/>
      <c r="AJN554" s="29"/>
      <c r="AJO554" s="29"/>
      <c r="AJP554" s="29"/>
      <c r="AJQ554" s="29"/>
      <c r="AJR554" s="29"/>
      <c r="AJS554" s="29"/>
      <c r="AJT554" s="29"/>
      <c r="AJU554" s="29"/>
      <c r="AJV554" s="29"/>
      <c r="AJW554" s="29"/>
      <c r="AJX554" s="29"/>
      <c r="AJY554" s="29"/>
      <c r="AJZ554" s="29"/>
      <c r="AKA554" s="29"/>
      <c r="AKB554" s="29"/>
      <c r="AKC554" s="29"/>
      <c r="AKD554" s="29"/>
      <c r="AKE554" s="29"/>
      <c r="AKF554" s="29"/>
      <c r="AKG554" s="29"/>
      <c r="AKH554" s="29"/>
      <c r="AKI554" s="29"/>
      <c r="AKJ554" s="29"/>
      <c r="AKK554" s="29"/>
      <c r="AKL554" s="29"/>
      <c r="AKM554" s="29"/>
      <c r="AKN554" s="29"/>
      <c r="AKO554" s="29"/>
      <c r="AKP554" s="29"/>
      <c r="AKQ554" s="29"/>
      <c r="AKR554" s="29"/>
      <c r="AKS554" s="29"/>
      <c r="AKT554" s="29"/>
      <c r="AKU554" s="29"/>
      <c r="AKV554" s="29"/>
      <c r="AKW554" s="29"/>
      <c r="AKX554" s="29"/>
      <c r="AKY554" s="29"/>
      <c r="AKZ554" s="29"/>
      <c r="ALA554" s="29"/>
      <c r="ALB554" s="29"/>
      <c r="ALC554" s="29"/>
      <c r="ALD554" s="29"/>
      <c r="ALE554" s="29"/>
      <c r="ALF554" s="29"/>
      <c r="ALG554" s="29"/>
      <c r="ALH554" s="29"/>
      <c r="ALI554" s="29"/>
      <c r="ALJ554" s="29"/>
      <c r="ALK554" s="29"/>
      <c r="ALL554" s="29"/>
      <c r="ALM554" s="29"/>
      <c r="ALN554" s="29"/>
      <c r="ALO554" s="29"/>
      <c r="ALP554" s="29"/>
      <c r="ALQ554" s="29"/>
      <c r="ALR554" s="29"/>
      <c r="ALS554" s="29"/>
      <c r="ALT554" s="29"/>
      <c r="ALU554" s="29"/>
      <c r="ALV554" s="29"/>
      <c r="ALW554" s="29"/>
      <c r="ALX554" s="29"/>
      <c r="ALY554" s="29"/>
      <c r="ALZ554" s="29"/>
      <c r="AMA554" s="29"/>
      <c r="AMB554" s="29"/>
      <c r="AMC554" s="29"/>
      <c r="AMD554" s="29"/>
      <c r="AME554" s="29"/>
      <c r="AMF554" s="29"/>
      <c r="AMG554" s="29"/>
      <c r="AMH554" s="29"/>
      <c r="AMI554" s="29"/>
      <c r="AMJ554" s="29"/>
    </row>
    <row r="555" spans="1:1024" ht="15" x14ac:dyDescent="0.2">
      <c r="A555" s="1"/>
      <c r="C555" s="96"/>
      <c r="D555" s="2"/>
      <c r="E555" s="2"/>
      <c r="F555" s="2"/>
      <c r="G555" s="2"/>
    </row>
    <row r="556" spans="1:1024" x14ac:dyDescent="0.2">
      <c r="A556" s="36"/>
      <c r="C556" s="96"/>
      <c r="D556" s="2"/>
      <c r="E556" s="2"/>
      <c r="F556" s="2"/>
      <c r="G556" s="2"/>
    </row>
    <row r="557" spans="1:1024" x14ac:dyDescent="0.2">
      <c r="A557" s="36"/>
      <c r="C557" s="96"/>
      <c r="D557" s="2"/>
      <c r="E557" s="2"/>
      <c r="F557" s="2"/>
      <c r="G557" s="2"/>
    </row>
    <row r="558" spans="1:1024" x14ac:dyDescent="0.2">
      <c r="A558" s="36"/>
      <c r="C558" s="96"/>
      <c r="D558" s="2"/>
      <c r="E558" s="2"/>
      <c r="F558" s="2"/>
      <c r="G558" s="2"/>
    </row>
    <row r="559" spans="1:1024" x14ac:dyDescent="0.2">
      <c r="A559" s="36"/>
      <c r="C559" s="96"/>
      <c r="D559" s="2"/>
      <c r="E559" s="2"/>
      <c r="F559" s="2"/>
      <c r="G559" s="2"/>
    </row>
    <row r="560" spans="1:1024" x14ac:dyDescent="0.2">
      <c r="A560" s="36"/>
      <c r="C560" s="96"/>
      <c r="D560" s="2"/>
      <c r="E560" s="2"/>
      <c r="F560" s="2"/>
      <c r="G560" s="2"/>
    </row>
    <row r="561" spans="1:7" x14ac:dyDescent="0.2">
      <c r="A561" s="36"/>
      <c r="C561" s="96"/>
      <c r="D561" s="2"/>
      <c r="E561" s="2"/>
      <c r="F561" s="2"/>
      <c r="G561" s="2"/>
    </row>
    <row r="562" spans="1:7" x14ac:dyDescent="0.2">
      <c r="A562" s="36"/>
      <c r="C562" s="96"/>
      <c r="D562" s="2"/>
      <c r="E562" s="2"/>
      <c r="F562" s="2"/>
      <c r="G562" s="2"/>
    </row>
    <row r="563" spans="1:7" x14ac:dyDescent="0.2">
      <c r="A563" s="36"/>
      <c r="C563" s="96"/>
      <c r="D563" s="2"/>
      <c r="E563" s="2"/>
      <c r="F563" s="2"/>
      <c r="G563" s="2"/>
    </row>
    <row r="564" spans="1:7" x14ac:dyDescent="0.2">
      <c r="A564" s="36"/>
      <c r="C564" s="96"/>
      <c r="D564" s="2"/>
      <c r="E564" s="2"/>
      <c r="F564" s="2"/>
      <c r="G564" s="2"/>
    </row>
    <row r="565" spans="1:7" x14ac:dyDescent="0.2">
      <c r="A565" s="36"/>
      <c r="C565" s="96"/>
      <c r="D565" s="2"/>
      <c r="E565" s="2"/>
      <c r="F565" s="2"/>
      <c r="G565" s="2"/>
    </row>
    <row r="566" spans="1:7" x14ac:dyDescent="0.2">
      <c r="A566" s="67"/>
      <c r="C566" s="96"/>
    </row>
    <row r="567" spans="1:7" x14ac:dyDescent="0.2">
      <c r="A567" s="67"/>
      <c r="C567" s="96"/>
    </row>
    <row r="568" spans="1:7" x14ac:dyDescent="0.2">
      <c r="A568" s="67"/>
      <c r="C568" s="96"/>
    </row>
    <row r="569" spans="1:7" x14ac:dyDescent="0.2">
      <c r="A569" s="67"/>
      <c r="C569" s="96"/>
    </row>
    <row r="570" spans="1:7" x14ac:dyDescent="0.2">
      <c r="A570" s="67"/>
      <c r="C570" s="96"/>
    </row>
    <row r="571" spans="1:7" x14ac:dyDescent="0.2">
      <c r="A571" s="67"/>
      <c r="C571" s="96"/>
    </row>
    <row r="572" spans="1:7" x14ac:dyDescent="0.2">
      <c r="A572" s="67"/>
      <c r="C572" s="96"/>
    </row>
    <row r="573" spans="1:7" x14ac:dyDescent="0.2">
      <c r="A573" s="67"/>
      <c r="C573" s="96"/>
    </row>
    <row r="574" spans="1:7" x14ac:dyDescent="0.2">
      <c r="A574" s="67"/>
      <c r="C574" s="96"/>
    </row>
    <row r="575" spans="1:7" x14ac:dyDescent="0.2">
      <c r="A575" s="67"/>
      <c r="C575" s="96"/>
    </row>
    <row r="576" spans="1:7" x14ac:dyDescent="0.2">
      <c r="A576" s="67"/>
      <c r="C576" s="96"/>
    </row>
    <row r="577" spans="1:3" x14ac:dyDescent="0.2">
      <c r="A577" s="67"/>
      <c r="C577" s="96"/>
    </row>
    <row r="578" spans="1:3" x14ac:dyDescent="0.2">
      <c r="A578" s="67"/>
      <c r="C578" s="96"/>
    </row>
    <row r="579" spans="1:3" x14ac:dyDescent="0.2">
      <c r="A579" s="67"/>
      <c r="C579" s="96"/>
    </row>
    <row r="580" spans="1:3" x14ac:dyDescent="0.2">
      <c r="A580" s="67"/>
      <c r="C580" s="96"/>
    </row>
    <row r="581" spans="1:3" x14ac:dyDescent="0.2">
      <c r="A581" s="67"/>
      <c r="C581" s="96"/>
    </row>
    <row r="582" spans="1:3" x14ac:dyDescent="0.2">
      <c r="A582" s="67"/>
      <c r="C582" s="96"/>
    </row>
    <row r="583" spans="1:3" x14ac:dyDescent="0.2">
      <c r="A583" s="67"/>
      <c r="C583" s="96"/>
    </row>
    <row r="584" spans="1:3" x14ac:dyDescent="0.2">
      <c r="A584" s="67"/>
      <c r="C584" s="96"/>
    </row>
    <row r="585" spans="1:3" x14ac:dyDescent="0.2">
      <c r="A585" s="67"/>
      <c r="C585" s="96"/>
    </row>
    <row r="586" spans="1:3" x14ac:dyDescent="0.2">
      <c r="A586" s="67"/>
      <c r="C586" s="96"/>
    </row>
    <row r="587" spans="1:3" x14ac:dyDescent="0.2">
      <c r="A587" s="67"/>
      <c r="C587" s="96"/>
    </row>
    <row r="588" spans="1:3" x14ac:dyDescent="0.2">
      <c r="A588" s="67"/>
      <c r="C588" s="96"/>
    </row>
    <row r="589" spans="1:3" x14ac:dyDescent="0.2">
      <c r="A589" s="67"/>
      <c r="C589" s="96"/>
    </row>
    <row r="590" spans="1:3" x14ac:dyDescent="0.2">
      <c r="A590" s="67"/>
      <c r="C590" s="96"/>
    </row>
    <row r="591" spans="1:3" x14ac:dyDescent="0.2">
      <c r="A591" s="67"/>
      <c r="C591" s="96"/>
    </row>
    <row r="592" spans="1:3" x14ac:dyDescent="0.2">
      <c r="A592" s="67"/>
      <c r="C592" s="96"/>
    </row>
    <row r="593" spans="1:3" x14ac:dyDescent="0.2">
      <c r="A593" s="67"/>
      <c r="C593" s="96"/>
    </row>
    <row r="594" spans="1:3" x14ac:dyDescent="0.2">
      <c r="A594" s="67"/>
      <c r="C594" s="96"/>
    </row>
    <row r="595" spans="1:3" x14ac:dyDescent="0.2">
      <c r="A595" s="67"/>
      <c r="C595" s="96"/>
    </row>
    <row r="596" spans="1:3" x14ac:dyDescent="0.2">
      <c r="C596" s="96"/>
    </row>
    <row r="597" spans="1:3" x14ac:dyDescent="0.2">
      <c r="C597" s="96"/>
    </row>
    <row r="598" spans="1:3" x14ac:dyDescent="0.2">
      <c r="C598" s="96"/>
    </row>
    <row r="599" spans="1:3" x14ac:dyDescent="0.2">
      <c r="C599" s="96"/>
    </row>
    <row r="600" spans="1:3" x14ac:dyDescent="0.2">
      <c r="C600" s="96"/>
    </row>
  </sheetData>
  <autoFilter ref="A9:H554" xr:uid="{D1CB6E74-9578-4412-AF3A-6256840BB18C}"/>
  <conditionalFormatting sqref="A549">
    <cfRule type="duplicateValues" priority="9"/>
  </conditionalFormatting>
  <conditionalFormatting sqref="A378:A385">
    <cfRule type="duplicateValues" dxfId="4" priority="7"/>
  </conditionalFormatting>
  <conditionalFormatting sqref="A378:A385">
    <cfRule type="duplicateValues" dxfId="3" priority="8"/>
  </conditionalFormatting>
  <conditionalFormatting sqref="A10:A385">
    <cfRule type="duplicateValues" dxfId="2" priority="6"/>
  </conditionalFormatting>
  <conditionalFormatting sqref="A1:A1048576">
    <cfRule type="duplicateValues" dxfId="1" priority="1"/>
  </conditionalFormatting>
  <conditionalFormatting sqref="A386:A548">
    <cfRule type="duplicateValues" dxfId="0" priority="422"/>
  </conditionalFormatting>
  <conditionalFormatting sqref="A386:A548">
    <cfRule type="duplicateValues" priority="424"/>
  </conditionalFormatting>
  <pageMargins left="0.7" right="0.7" top="0.75" bottom="0.75" header="0.3" footer="0.51180555555555496"/>
  <pageSetup scale="55" firstPageNumber="0" fitToHeight="0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DSH Qualification Summary</vt:lpstr>
      <vt:lpstr>MIUR Qualification Calculation</vt:lpstr>
      <vt:lpstr>MIUR Threshold Calculation </vt:lpstr>
      <vt:lpstr>LIUR Calculation</vt:lpstr>
      <vt:lpstr>Medicaid Days Qualification</vt:lpstr>
      <vt:lpstr>Medicaid Days Threshold 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2023-05-30T15:25:27Z</dcterms:created>
  <dcterms:modified xsi:type="dcterms:W3CDTF">2023-05-30T15:25:46Z</dcterms:modified>
  <cp:category/>
  <cp:contentStatus/>
</cp:coreProperties>
</file>