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1368" windowWidth="12000" windowHeight="6936"/>
  </bookViews>
  <sheets>
    <sheet name="RC Worksheet" sheetId="3" r:id="rId1"/>
    <sheet name="Rates" sheetId="4" r:id="rId2"/>
  </sheets>
  <definedNames>
    <definedName name="_xlnm.Print_Area" localSheetId="0">'RC Worksheet'!$A$1:$J$64</definedName>
  </definedNames>
  <calcPr calcId="152511"/>
</workbook>
</file>

<file path=xl/calcChain.xml><?xml version="1.0" encoding="utf-8"?>
<calcChain xmlns="http://schemas.openxmlformats.org/spreadsheetml/2006/main">
  <c r="I57" i="3" l="1"/>
  <c r="F44" i="3" l="1"/>
  <c r="F42" i="3"/>
  <c r="F40" i="3"/>
  <c r="J10" i="3" l="1"/>
  <c r="G10" i="3"/>
  <c r="D10" i="3"/>
  <c r="D42" i="3" l="1"/>
  <c r="D44" i="3"/>
  <c r="D40" i="3"/>
  <c r="J25" i="3"/>
  <c r="C31" i="3" s="1"/>
  <c r="I44" i="3" l="1"/>
  <c r="D47" i="3" s="1"/>
  <c r="F31" i="3"/>
  <c r="I31" i="3" l="1"/>
  <c r="F57" i="3" s="1"/>
  <c r="F47" i="3"/>
  <c r="I47" i="3" l="1"/>
  <c r="C52" i="3" s="1"/>
  <c r="I52" i="3" s="1"/>
  <c r="C57" i="3" s="1"/>
  <c r="C59" i="3" s="1"/>
  <c r="B47" i="3"/>
  <c r="I59" i="3" l="1"/>
</calcChain>
</file>

<file path=xl/sharedStrings.xml><?xml version="1.0" encoding="utf-8"?>
<sst xmlns="http://schemas.openxmlformats.org/spreadsheetml/2006/main" count="100" uniqueCount="83">
  <si>
    <t>/</t>
  </si>
  <si>
    <t>=</t>
  </si>
  <si>
    <t>Box B</t>
  </si>
  <si>
    <t>Box C</t>
  </si>
  <si>
    <t>Box D</t>
  </si>
  <si>
    <t>+</t>
  </si>
  <si>
    <t>From Box C</t>
  </si>
  <si>
    <t>Box E</t>
  </si>
  <si>
    <t>Box F</t>
  </si>
  <si>
    <t>Calculate Spending Requirement</t>
  </si>
  <si>
    <t>Calculate Weighted Average Attendant Rate</t>
  </si>
  <si>
    <t>Box A</t>
  </si>
  <si>
    <t>Payroll Taxes</t>
  </si>
  <si>
    <t>Box G</t>
  </si>
  <si>
    <t>Workers' Compensation</t>
  </si>
  <si>
    <t>Box H</t>
  </si>
  <si>
    <t>Box I</t>
  </si>
  <si>
    <t>Box K</t>
  </si>
  <si>
    <t>Box L</t>
  </si>
  <si>
    <t>Box M</t>
  </si>
  <si>
    <t>Box N</t>
  </si>
  <si>
    <t>Total Attendant Costs</t>
  </si>
  <si>
    <t>Box O</t>
  </si>
  <si>
    <t>X</t>
  </si>
  <si>
    <t>Box P</t>
  </si>
  <si>
    <t>Box Q</t>
  </si>
  <si>
    <t>-</t>
  </si>
  <si>
    <t>From Box O</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</si>
  <si>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</si>
  <si>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r>
      <t xml:space="preserve">Step 6c, Total Staff Wages </t>
    </r>
    <r>
      <rPr>
        <sz val="8"/>
        <rFont val="Arial"/>
        <family val="2"/>
      </rPr>
      <t>(Columns C + G)</t>
    </r>
  </si>
  <si>
    <r>
      <t xml:space="preserve">Step 6c, Total Employee Benefits/Insurance </t>
    </r>
    <r>
      <rPr>
        <sz val="8"/>
        <rFont val="Arial"/>
        <family val="2"/>
      </rPr>
      <t>(Column J)</t>
    </r>
  </si>
  <si>
    <r>
      <t xml:space="preserve">Step 6c, Total Mileage Reimbursement  </t>
    </r>
    <r>
      <rPr>
        <sz val="8"/>
        <rFont val="Arial"/>
        <family val="2"/>
      </rPr>
      <t>(Column L)</t>
    </r>
  </si>
  <si>
    <t xml:space="preserve">Step 7, Attendant FICA &amp; Medicare  </t>
  </si>
  <si>
    <t xml:space="preserve">Step 7, Attendant State and Federal Unemployment   </t>
  </si>
  <si>
    <t xml:space="preserve">Step 7, Attendant Insurance Premiums   </t>
  </si>
  <si>
    <t xml:space="preserve">Step 7, Attendant Paid Claims  </t>
  </si>
  <si>
    <t>Attendant Salaries and Wages, Benefits, and Mileage Reinbursement</t>
  </si>
  <si>
    <t>Rate Period 1</t>
  </si>
  <si>
    <t>Rate Period 2</t>
  </si>
  <si>
    <t>Rate Period 3</t>
  </si>
  <si>
    <t>Enter Total Resident Days</t>
  </si>
  <si>
    <t>Step 5b, Total RC Resident Days</t>
  </si>
  <si>
    <t>Step 5c, Total AL Single Occupancy Resident Days</t>
  </si>
  <si>
    <t>Step 5c, Total RC Double Occupancy Resident Days</t>
  </si>
  <si>
    <t>Step 5c, Total RC Non-Apartment Resident Days</t>
  </si>
  <si>
    <t>Step 5c, Total PC3 Resident Days</t>
  </si>
  <si>
    <t>Total Resident Days</t>
  </si>
  <si>
    <t>From Box A</t>
  </si>
  <si>
    <t>From Box B</t>
  </si>
  <si>
    <t>Rate Period 1 Rate</t>
  </si>
  <si>
    <t>Rate Period 2 Rate</t>
  </si>
  <si>
    <t>Rate Period 3 Rate</t>
  </si>
  <si>
    <t>Weighted Average Rate</t>
  </si>
  <si>
    <t>Box J</t>
  </si>
  <si>
    <t>Total Units from Boxes A-C</t>
  </si>
  <si>
    <t>From Box M</t>
  </si>
  <si>
    <t>Calculate Attendant Cost Per Unit</t>
  </si>
  <si>
    <t>Cost Per Unit</t>
  </si>
  <si>
    <t>From Box L</t>
  </si>
  <si>
    <t>Costs Per Unit</t>
  </si>
  <si>
    <t>From Box N</t>
  </si>
  <si>
    <t>Calculate Estimated Recoupment Per Unit of Service</t>
  </si>
  <si>
    <t>Spending Requirement</t>
  </si>
  <si>
    <t>Potential Recoup per Unit</t>
  </si>
  <si>
    <t>From Box P</t>
  </si>
  <si>
    <t>Enter Medicaid Only Units</t>
  </si>
  <si>
    <t>Est. Total Recoupment</t>
  </si>
  <si>
    <r>
      <t xml:space="preserve">Step 6c, Total Contracted Payments </t>
    </r>
    <r>
      <rPr>
        <sz val="8"/>
        <rFont val="Arial"/>
        <family val="2"/>
      </rPr>
      <t>(Columns E + I)</t>
    </r>
  </si>
  <si>
    <t>Enter Attendant, Driver, and Medication Aide expenses</t>
  </si>
  <si>
    <t>Sum Boxes D - K</t>
  </si>
  <si>
    <t>From Step 3, Costs Per Unit</t>
  </si>
  <si>
    <t>If Box O is greater than Step 3 Costs Per Unit, then you have met the spending requirement. If Box P is a positive number, then you have not met the spending requirement from Step 5 and could potentially face recoupment.</t>
  </si>
  <si>
    <t xml:space="preserve">Residential Care (RC)
2018 Cost Report &amp; 2019 Accountability Report Optional Worksheet to
Estimate Potential Recoupment </t>
  </si>
  <si>
    <t>PERIOD 1</t>
  </si>
  <si>
    <t>PERIOD 2</t>
  </si>
  <si>
    <t>PERIOD 3</t>
  </si>
  <si>
    <t>Enter Participation Levels</t>
  </si>
  <si>
    <t>LEVEL</t>
  </si>
  <si>
    <t>ATTENDANT COST PAYMENT RATES EFFECTIVE SEPTEMBER 1, 2015 TO PRESENT</t>
  </si>
  <si>
    <t>Apartment &amp; Non-Apartment</t>
  </si>
  <si>
    <t>Weighted Average Enhancement Add-on</t>
  </si>
  <si>
    <t>Resident Days</t>
  </si>
  <si>
    <t>Attendant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</si>
</sst>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0."/>
    <numFmt numFmtId="165" formatCode="0.00_)"/>
    <numFmt numFmtId="166" formatCode="&quot;$&quot;#,##0.00"/>
    <numFmt numFmtId="167" formatCode="&quot;$&quot;#,##0"/>
    <numFmt numFmtId="168" formatCode="\$###0.00;\$###0.00"/>
  </numFmts>
  <fonts count="18">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6"/>
      <name val="Arial"/>
      <family val="2"/>
    </font>
    <font>
      <sz val="12"/>
      <name val="Arial"/>
      <family val="2"/>
    </font>
    <font>
      <b/>
      <sz val="10"/>
      <name val="Arial"/>
      <family val="2"/>
    </font>
    <font>
      <sz val="10"/>
      <name val="Arial"/>
      <family val="2"/>
    </font>
    <font>
      <sz val="11"/>
      <name val="Arial"/>
      <family val="2"/>
    </font>
    <font>
      <vertAlign val="superscript"/>
      <sz val="8"/>
      <name val="Arial"/>
      <family val="2"/>
    </font>
    <font>
      <b/>
      <sz val="11"/>
      <name val="Arial"/>
      <family val="2"/>
    </font>
    <font>
      <vertAlign val="subscript"/>
      <sz val="8"/>
      <name val="Arial"/>
      <family val="2"/>
    </font>
    <font>
      <b/>
      <vertAlign val="superscript"/>
      <sz val="8"/>
      <name val="Arial"/>
      <family val="2"/>
    </font>
    <font>
      <b/>
      <sz val="12"/>
      <name val="Arial"/>
      <family val="2"/>
    </font>
    <font>
      <sz val="11"/>
      <color rgb="FF000000"/>
      <name val="Arial"/>
      <family val="2"/>
    </font>
  </fonts>
  <fills count="9">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bgColor indexed="64"/>
      </patternFill>
    </fill>
    <fill>
      <patternFill patternType="solid">
        <fgColor theme="4" tint="0.79998168889431442"/>
        <bgColor indexed="64"/>
      </patternFill>
    </fill>
    <fill>
      <patternFill patternType="solid">
        <fgColor theme="9" tint="0.39997558519241921"/>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3">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165" fontId="6" fillId="0" borderId="0"/>
    <xf numFmtId="10"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134">
    <xf numFmtId="0" fontId="0" fillId="0" borderId="0" xfId="0"/>
    <xf numFmtId="0" fontId="1" fillId="0" borderId="0" xfId="0" applyFont="1"/>
    <xf numFmtId="0" fontId="1" fillId="0" borderId="6" xfId="0" applyFont="1" applyBorder="1"/>
    <xf numFmtId="0" fontId="1" fillId="0" borderId="0" xfId="0" applyFont="1" applyBorder="1"/>
    <xf numFmtId="0" fontId="1" fillId="0" borderId="7" xfId="0" applyFont="1" applyBorder="1"/>
    <xf numFmtId="0" fontId="11" fillId="0" borderId="6" xfId="0" applyFont="1" applyBorder="1" applyAlignment="1">
      <alignment vertical="center"/>
    </xf>
    <xf numFmtId="0" fontId="11" fillId="0" borderId="0" xfId="0" applyFont="1" applyAlignment="1">
      <alignment vertical="center"/>
    </xf>
    <xf numFmtId="0" fontId="11" fillId="0" borderId="6" xfId="0" applyFont="1" applyBorder="1"/>
    <xf numFmtId="0" fontId="12" fillId="0" borderId="2" xfId="0" applyFont="1" applyBorder="1" applyAlignment="1">
      <alignment horizontal="left" vertical="top"/>
    </xf>
    <xf numFmtId="167" fontId="11" fillId="5" borderId="2" xfId="0" applyNumberFormat="1" applyFont="1" applyFill="1" applyBorder="1" applyAlignment="1" applyProtection="1">
      <alignment horizontal="right" vertical="center"/>
      <protection locked="0"/>
    </xf>
    <xf numFmtId="0" fontId="11" fillId="0" borderId="0" xfId="0" applyFont="1"/>
    <xf numFmtId="0" fontId="11" fillId="0" borderId="0" xfId="0" applyFont="1" applyFill="1" applyBorder="1" applyAlignment="1">
      <alignment vertical="center"/>
    </xf>
    <xf numFmtId="0" fontId="12" fillId="0" borderId="2" xfId="0" applyFont="1" applyBorder="1" applyAlignment="1">
      <alignment horizontal="left" vertical="top" wrapText="1"/>
    </xf>
    <xf numFmtId="0" fontId="11" fillId="0" borderId="0" xfId="0" quotePrefix="1" applyFont="1" applyFill="1" applyBorder="1" applyAlignment="1">
      <alignment horizontal="right" vertical="center"/>
    </xf>
    <xf numFmtId="167" fontId="11" fillId="5" borderId="2" xfId="0" applyNumberFormat="1" applyFont="1" applyFill="1" applyBorder="1" applyAlignment="1" applyProtection="1">
      <alignment vertical="center"/>
      <protection locked="0"/>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6" xfId="0" applyFont="1" applyFill="1" applyBorder="1" applyAlignment="1">
      <alignment vertical="center"/>
    </xf>
    <xf numFmtId="0" fontId="11" fillId="0" borderId="0" xfId="0" applyFont="1" applyFill="1" applyAlignment="1">
      <alignment vertical="center"/>
    </xf>
    <xf numFmtId="0" fontId="8" fillId="0" borderId="0" xfId="0" applyFont="1" applyBorder="1"/>
    <xf numFmtId="0" fontId="11" fillId="0" borderId="0" xfId="0" quotePrefix="1" applyFont="1" applyBorder="1" applyAlignment="1">
      <alignment horizontal="center"/>
    </xf>
    <xf numFmtId="0" fontId="1" fillId="0" borderId="0" xfId="10"/>
    <xf numFmtId="0" fontId="11" fillId="0" borderId="6" xfId="0" applyFont="1" applyBorder="1" applyAlignment="1">
      <alignment vertical="center" wrapText="1"/>
    </xf>
    <xf numFmtId="0" fontId="13" fillId="0" borderId="8" xfId="0" applyFont="1" applyBorder="1" applyAlignment="1">
      <alignment vertical="center" wrapText="1"/>
    </xf>
    <xf numFmtId="0" fontId="13" fillId="0" borderId="9" xfId="0" quotePrefix="1" applyFont="1" applyBorder="1" applyAlignment="1">
      <alignment horizontal="center"/>
    </xf>
    <xf numFmtId="0" fontId="0" fillId="0" borderId="0" xfId="0" applyFill="1"/>
    <xf numFmtId="0" fontId="11" fillId="0" borderId="6" xfId="0" applyFont="1" applyFill="1" applyBorder="1" applyAlignment="1">
      <alignment vertical="center" wrapText="1"/>
    </xf>
    <xf numFmtId="0" fontId="11" fillId="0" borderId="0" xfId="0" quotePrefix="1" applyFont="1" applyFill="1" applyBorder="1" applyAlignment="1">
      <alignment horizontal="center"/>
    </xf>
    <xf numFmtId="0" fontId="12" fillId="0" borderId="2" xfId="0" applyFont="1" applyBorder="1" applyAlignment="1">
      <alignment horizontal="left" vertical="center"/>
    </xf>
    <xf numFmtId="0" fontId="11" fillId="0" borderId="0" xfId="0" quotePrefix="1" applyFont="1" applyBorder="1" applyAlignment="1">
      <alignment horizontal="center" vertical="center"/>
    </xf>
    <xf numFmtId="0" fontId="15" fillId="0" borderId="2" xfId="0" applyFont="1" applyBorder="1" applyAlignment="1">
      <alignment horizontal="left" vertical="top" wrapText="1"/>
    </xf>
    <xf numFmtId="0" fontId="11" fillId="0" borderId="0" xfId="0" quotePrefix="1" applyFont="1" applyFill="1" applyBorder="1" applyAlignment="1">
      <alignment horizontal="center" vertical="center"/>
    </xf>
    <xf numFmtId="0" fontId="11" fillId="0" borderId="8" xfId="0" applyFont="1" applyFill="1" applyBorder="1" applyAlignment="1">
      <alignment vertical="center" wrapText="1"/>
    </xf>
    <xf numFmtId="0" fontId="11" fillId="0" borderId="9" xfId="0" quotePrefix="1" applyFont="1" applyFill="1" applyBorder="1" applyAlignment="1">
      <alignment horizontal="center"/>
    </xf>
    <xf numFmtId="166" fontId="4" fillId="0" borderId="1" xfId="0" applyNumberFormat="1" applyFont="1" applyFill="1" applyBorder="1" applyAlignment="1" applyProtection="1">
      <protection locked="0"/>
    </xf>
    <xf numFmtId="166" fontId="4" fillId="0" borderId="12" xfId="0" applyNumberFormat="1" applyFont="1" applyFill="1" applyBorder="1" applyAlignment="1" applyProtection="1">
      <protection locked="0"/>
    </xf>
    <xf numFmtId="0" fontId="0" fillId="0" borderId="6" xfId="0" applyBorder="1"/>
    <xf numFmtId="0" fontId="0" fillId="0" borderId="6" xfId="0" applyFill="1" applyBorder="1"/>
    <xf numFmtId="43" fontId="9" fillId="0" borderId="12" xfId="8" applyFont="1" applyFill="1" applyBorder="1" applyAlignment="1" applyProtection="1"/>
    <xf numFmtId="167" fontId="13" fillId="0" borderId="2" xfId="0" applyNumberFormat="1" applyFont="1" applyBorder="1" applyAlignment="1" applyProtection="1">
      <alignment horizontal="right"/>
    </xf>
    <xf numFmtId="166" fontId="4" fillId="0" borderId="2" xfId="0" applyNumberFormat="1" applyFont="1" applyFill="1" applyBorder="1" applyAlignment="1" applyProtection="1">
      <protection locked="0"/>
    </xf>
    <xf numFmtId="0" fontId="1" fillId="0" borderId="11" xfId="0" applyFont="1" applyBorder="1"/>
    <xf numFmtId="0" fontId="8" fillId="0" borderId="9" xfId="0" applyFont="1" applyBorder="1" applyAlignment="1">
      <alignment horizontal="center" wrapText="1"/>
    </xf>
    <xf numFmtId="43" fontId="1" fillId="6" borderId="12" xfId="8" applyFont="1" applyFill="1" applyBorder="1" applyAlignment="1" applyProtection="1">
      <protection locked="0"/>
    </xf>
    <xf numFmtId="43" fontId="11" fillId="6" borderId="12" xfId="8" applyFont="1" applyFill="1" applyBorder="1" applyAlignment="1" applyProtection="1">
      <protection locked="0"/>
    </xf>
    <xf numFmtId="0" fontId="8" fillId="0" borderId="9" xfId="0" applyFont="1" applyBorder="1" applyAlignment="1">
      <alignment wrapText="1"/>
    </xf>
    <xf numFmtId="0" fontId="1" fillId="0" borderId="6" xfId="0" applyFont="1" applyBorder="1" applyAlignment="1">
      <alignment horizontal="center"/>
    </xf>
    <xf numFmtId="0" fontId="12" fillId="0" borderId="14" xfId="0" applyFont="1" applyBorder="1" applyAlignment="1">
      <alignment horizontal="left" vertical="center"/>
    </xf>
    <xf numFmtId="43" fontId="11" fillId="6" borderId="2" xfId="8" applyFont="1" applyFill="1" applyBorder="1" applyAlignment="1" applyProtection="1">
      <protection locked="0"/>
    </xf>
    <xf numFmtId="0" fontId="8" fillId="0" borderId="0" xfId="0" applyFont="1" applyBorder="1" applyAlignment="1">
      <alignment horizontal="center" wrapText="1"/>
    </xf>
    <xf numFmtId="0" fontId="8" fillId="0" borderId="12" xfId="0" applyFont="1" applyBorder="1" applyAlignment="1">
      <alignment horizontal="center" wrapText="1"/>
    </xf>
    <xf numFmtId="0" fontId="9" fillId="7" borderId="15" xfId="0" applyFont="1" applyFill="1" applyBorder="1" applyAlignment="1">
      <alignment horizontal="center"/>
    </xf>
    <xf numFmtId="0" fontId="8" fillId="8" borderId="16" xfId="0" applyFont="1" applyFill="1" applyBorder="1" applyAlignment="1" applyProtection="1">
      <alignment horizontal="center"/>
      <protection locked="0"/>
    </xf>
    <xf numFmtId="8" fontId="0" fillId="0" borderId="0" xfId="0" applyNumberFormat="1"/>
    <xf numFmtId="0" fontId="16" fillId="0" borderId="0" xfId="0" applyFont="1" applyFill="1" applyBorder="1" applyAlignment="1">
      <alignment horizontal="left" vertical="center"/>
    </xf>
    <xf numFmtId="0" fontId="0" fillId="0" borderId="2" xfId="0" applyBorder="1"/>
    <xf numFmtId="168" fontId="17" fillId="0" borderId="2" xfId="0" applyNumberFormat="1" applyFont="1" applyFill="1" applyBorder="1" applyAlignment="1">
      <alignment vertical="top" wrapText="1"/>
    </xf>
    <xf numFmtId="0" fontId="9" fillId="0" borderId="2" xfId="0" applyFont="1" applyBorder="1"/>
    <xf numFmtId="0" fontId="1" fillId="0" borderId="2" xfId="0" applyFont="1" applyBorder="1" applyAlignment="1">
      <alignment horizontal="right" wrapText="1"/>
    </xf>
    <xf numFmtId="166" fontId="11" fillId="0" borderId="2" xfId="0" applyNumberFormat="1" applyFont="1" applyFill="1" applyBorder="1" applyAlignment="1" applyProtection="1"/>
    <xf numFmtId="0" fontId="4" fillId="0" borderId="2" xfId="0" applyFont="1" applyFill="1" applyBorder="1" applyAlignment="1" applyProtection="1">
      <protection locked="0"/>
    </xf>
    <xf numFmtId="0" fontId="11" fillId="0" borderId="2" xfId="0" applyFont="1" applyFill="1" applyBorder="1" applyAlignment="1" applyProtection="1">
      <alignment vertical="center" wrapText="1"/>
    </xf>
    <xf numFmtId="43" fontId="1" fillId="0" borderId="2" xfId="0" applyNumberFormat="1" applyFont="1" applyFill="1" applyBorder="1" applyAlignment="1" applyProtection="1"/>
    <xf numFmtId="0" fontId="11" fillId="0" borderId="2" xfId="0" applyNumberFormat="1" applyFont="1" applyBorder="1" applyAlignment="1" applyProtection="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13" xfId="0" applyFont="1" applyBorder="1" applyAlignment="1">
      <alignment horizontal="center"/>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xf>
    <xf numFmtId="0" fontId="1" fillId="0" borderId="0"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1" fillId="0" borderId="2" xfId="0" applyFont="1" applyBorder="1" applyAlignment="1">
      <alignment horizontal="left" vertical="center" wrapText="1"/>
    </xf>
    <xf numFmtId="0" fontId="7" fillId="0" borderId="1"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 fillId="0" borderId="1" xfId="0" applyFont="1" applyBorder="1" applyAlignment="1">
      <alignment horizontal="center"/>
    </xf>
    <xf numFmtId="43" fontId="11" fillId="0" borderId="6" xfId="8" quotePrefix="1" applyFont="1" applyBorder="1" applyAlignment="1">
      <alignment horizontal="center"/>
    </xf>
    <xf numFmtId="43" fontId="11" fillId="0" borderId="7" xfId="8" quotePrefix="1" applyFont="1" applyBorder="1" applyAlignment="1">
      <alignment horizontal="center"/>
    </xf>
    <xf numFmtId="0" fontId="8" fillId="0" borderId="4" xfId="0" applyFont="1" applyBorder="1" applyAlignment="1">
      <alignment horizontal="center"/>
    </xf>
    <xf numFmtId="0" fontId="4" fillId="0" borderId="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166" fontId="4" fillId="0" borderId="1" xfId="0" applyNumberFormat="1" applyFont="1" applyFill="1" applyBorder="1" applyAlignment="1" applyProtection="1">
      <alignment horizontal="center"/>
      <protection locked="0"/>
    </xf>
    <xf numFmtId="166" fontId="4" fillId="0" borderId="12" xfId="0" applyNumberFormat="1" applyFont="1" applyFill="1" applyBorder="1" applyAlignment="1" applyProtection="1">
      <alignment horizontal="center"/>
      <protection locked="0"/>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166" fontId="11" fillId="0" borderId="1" xfId="0" applyNumberFormat="1" applyFont="1" applyFill="1" applyBorder="1" applyAlignment="1" applyProtection="1">
      <alignment horizontal="center"/>
    </xf>
    <xf numFmtId="166" fontId="11" fillId="0" borderId="12" xfId="0" applyNumberFormat="1" applyFont="1" applyFill="1" applyBorder="1" applyAlignment="1" applyProtection="1">
      <alignment horizontal="center"/>
    </xf>
    <xf numFmtId="9" fontId="11" fillId="0" borderId="1" xfId="9" applyFont="1" applyFill="1" applyBorder="1" applyAlignment="1" applyProtection="1">
      <alignment horizontal="center"/>
    </xf>
    <xf numFmtId="9" fontId="11" fillId="0" borderId="12" xfId="9" applyFont="1" applyFill="1" applyBorder="1" applyAlignment="1" applyProtection="1">
      <alignment horizontal="center"/>
    </xf>
    <xf numFmtId="0" fontId="0" fillId="0" borderId="0"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9" xfId="0" applyFont="1" applyBorder="1" applyAlignment="1">
      <alignment horizontal="center" wrapText="1"/>
    </xf>
    <xf numFmtId="0" fontId="1" fillId="0" borderId="7"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8" fillId="0" borderId="9" xfId="0" applyFont="1" applyBorder="1" applyAlignment="1">
      <alignment horizontal="center" vertical="center" wrapText="1"/>
    </xf>
    <xf numFmtId="43" fontId="11" fillId="0" borderId="1" xfId="8" applyFont="1" applyFill="1" applyBorder="1" applyAlignment="1" applyProtection="1">
      <alignment horizontal="center"/>
    </xf>
    <xf numFmtId="43" fontId="11" fillId="0" borderId="12" xfId="8" applyFont="1" applyFill="1" applyBorder="1" applyAlignment="1" applyProtection="1">
      <alignment horizontal="center"/>
    </xf>
    <xf numFmtId="0" fontId="11" fillId="0" borderId="1"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2" xfId="0" applyFont="1" applyFill="1" applyBorder="1" applyAlignment="1">
      <alignment horizontal="left" vertical="center"/>
    </xf>
    <xf numFmtId="0" fontId="13" fillId="0" borderId="1" xfId="0" applyFont="1" applyBorder="1" applyAlignment="1">
      <alignment horizontal="left"/>
    </xf>
    <xf numFmtId="0" fontId="13" fillId="0" borderId="13" xfId="0" applyFont="1" applyBorder="1" applyAlignment="1">
      <alignment horizontal="left"/>
    </xf>
    <xf numFmtId="0" fontId="13" fillId="0" borderId="12" xfId="0" applyFont="1" applyBorder="1" applyAlignment="1">
      <alignment horizontal="left"/>
    </xf>
    <xf numFmtId="0" fontId="14" fillId="0" borderId="1" xfId="0" applyFont="1" applyBorder="1" applyAlignment="1">
      <alignment horizontal="center"/>
    </xf>
    <xf numFmtId="0" fontId="14" fillId="0" borderId="12" xfId="0" applyFont="1" applyBorder="1" applyAlignment="1">
      <alignment horizontal="center"/>
    </xf>
    <xf numFmtId="0" fontId="11" fillId="0" borderId="1" xfId="0" applyFont="1" applyBorder="1" applyAlignment="1">
      <alignment horizontal="left" vertical="center"/>
    </xf>
    <xf numFmtId="0" fontId="11" fillId="0" borderId="13" xfId="0" applyFont="1" applyBorder="1" applyAlignment="1">
      <alignment horizontal="left" vertical="center"/>
    </xf>
    <xf numFmtId="0" fontId="11" fillId="0" borderId="12" xfId="0" applyFont="1" applyBorder="1" applyAlignment="1">
      <alignment horizontal="left" vertical="center"/>
    </xf>
    <xf numFmtId="0" fontId="13" fillId="0" borderId="1"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2" xfId="0" applyFont="1" applyFill="1" applyBorder="1" applyAlignment="1">
      <alignment horizontal="left" vertical="center"/>
    </xf>
    <xf numFmtId="166" fontId="11" fillId="0" borderId="1" xfId="9" applyNumberFormat="1" applyFont="1" applyFill="1" applyBorder="1" applyAlignment="1" applyProtection="1">
      <alignment horizontal="center"/>
    </xf>
    <xf numFmtId="43" fontId="11" fillId="6" borderId="1" xfId="8" applyFont="1" applyFill="1" applyBorder="1" applyAlignment="1" applyProtection="1">
      <alignment horizontal="center"/>
      <protection locked="0"/>
    </xf>
    <xf numFmtId="43" fontId="11" fillId="6" borderId="12" xfId="8" applyFont="1" applyFill="1" applyBorder="1" applyAlignment="1" applyProtection="1">
      <alignment horizontal="center"/>
      <protection locked="0"/>
    </xf>
    <xf numFmtId="0" fontId="0" fillId="0" borderId="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1" fillId="0" borderId="2" xfId="0" applyFont="1" applyFill="1" applyBorder="1" applyAlignment="1">
      <alignment horizontal="left" vertical="center"/>
    </xf>
  </cellXfs>
  <cellStyles count="13">
    <cellStyle name="Comma" xfId="8" builtinId="3"/>
    <cellStyle name="COSTREPORT" xfId="1"/>
    <cellStyle name="cr" xfId="2"/>
    <cellStyle name="Currency 2" xfId="12"/>
    <cellStyle name="Grey" xfId="3"/>
    <cellStyle name="Input [yellow]" xfId="4"/>
    <cellStyle name="no dec" xfId="5"/>
    <cellStyle name="Normal" xfId="0" builtinId="0"/>
    <cellStyle name="Normal - Style1" xfId="6"/>
    <cellStyle name="Normal 2" xfId="10"/>
    <cellStyle name="Percent" xfId="9" builtinId="5"/>
    <cellStyle name="Percent [2]" xfId="7"/>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175260</xdr:colOff>
      <xdr:row>11</xdr:row>
      <xdr:rowOff>15240</xdr:rowOff>
    </xdr:from>
    <xdr:to>
      <xdr:col>1</xdr:col>
      <xdr:colOff>975360</xdr:colOff>
      <xdr:row>11</xdr:row>
      <xdr:rowOff>333375</xdr:rowOff>
    </xdr:to>
    <xdr:grpSp>
      <xdr:nvGrpSpPr>
        <xdr:cNvPr id="2" name="Group 4"/>
        <xdr:cNvGrpSpPr>
          <a:grpSpLocks/>
        </xdr:cNvGrpSpPr>
      </xdr:nvGrpSpPr>
      <xdr:grpSpPr bwMode="auto">
        <a:xfrm>
          <a:off x="441960" y="4335780"/>
          <a:ext cx="800100" cy="318135"/>
          <a:chOff x="14" y="101"/>
          <a:chExt cx="91" cy="34"/>
        </a:xfrm>
      </xdr:grpSpPr>
      <xdr:sp macro="" textlink="">
        <xdr:nvSpPr>
          <xdr:cNvPr id="3" name="Oval 5"/>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213360</xdr:colOff>
      <xdr:row>2</xdr:row>
      <xdr:rowOff>15240</xdr:rowOff>
    </xdr:from>
    <xdr:to>
      <xdr:col>1</xdr:col>
      <xdr:colOff>1013460</xdr:colOff>
      <xdr:row>2</xdr:row>
      <xdr:rowOff>325755</xdr:rowOff>
    </xdr:to>
    <xdr:grpSp>
      <xdr:nvGrpSpPr>
        <xdr:cNvPr id="5" name="Group 4"/>
        <xdr:cNvGrpSpPr>
          <a:grpSpLocks/>
        </xdr:cNvGrpSpPr>
      </xdr:nvGrpSpPr>
      <xdr:grpSpPr bwMode="auto">
        <a:xfrm>
          <a:off x="480060" y="1432560"/>
          <a:ext cx="800100" cy="310515"/>
          <a:chOff x="14" y="101"/>
          <a:chExt cx="91" cy="34"/>
        </a:xfrm>
      </xdr:grpSpPr>
      <xdr:sp macro="" textlink="">
        <xdr:nvSpPr>
          <xdr:cNvPr id="6" name="Oval 5"/>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274320</xdr:colOff>
      <xdr:row>27</xdr:row>
      <xdr:rowOff>15240</xdr:rowOff>
    </xdr:from>
    <xdr:to>
      <xdr:col>1</xdr:col>
      <xdr:colOff>1074420</xdr:colOff>
      <xdr:row>27</xdr:row>
      <xdr:rowOff>333375</xdr:rowOff>
    </xdr:to>
    <xdr:grpSp>
      <xdr:nvGrpSpPr>
        <xdr:cNvPr id="26" name="Group 4"/>
        <xdr:cNvGrpSpPr>
          <a:grpSpLocks/>
        </xdr:cNvGrpSpPr>
      </xdr:nvGrpSpPr>
      <xdr:grpSpPr bwMode="auto">
        <a:xfrm>
          <a:off x="541020" y="8069580"/>
          <a:ext cx="800100" cy="318135"/>
          <a:chOff x="14" y="101"/>
          <a:chExt cx="91" cy="34"/>
        </a:xfrm>
      </xdr:grpSpPr>
      <xdr:sp macro="" textlink="">
        <xdr:nvSpPr>
          <xdr:cNvPr id="27" name="Oval 5"/>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289560</xdr:colOff>
      <xdr:row>33</xdr:row>
      <xdr:rowOff>15240</xdr:rowOff>
    </xdr:from>
    <xdr:to>
      <xdr:col>1</xdr:col>
      <xdr:colOff>1089660</xdr:colOff>
      <xdr:row>33</xdr:row>
      <xdr:rowOff>333375</xdr:rowOff>
    </xdr:to>
    <xdr:grpSp>
      <xdr:nvGrpSpPr>
        <xdr:cNvPr id="29" name="Group 4"/>
        <xdr:cNvGrpSpPr>
          <a:grpSpLocks/>
        </xdr:cNvGrpSpPr>
      </xdr:nvGrpSpPr>
      <xdr:grpSpPr bwMode="auto">
        <a:xfrm>
          <a:off x="556260" y="9502140"/>
          <a:ext cx="800100" cy="318135"/>
          <a:chOff x="14" y="101"/>
          <a:chExt cx="91" cy="34"/>
        </a:xfrm>
      </xdr:grpSpPr>
      <xdr:sp macro="" textlink="">
        <xdr:nvSpPr>
          <xdr:cNvPr id="30" name="Oval 5"/>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335280</xdr:colOff>
      <xdr:row>54</xdr:row>
      <xdr:rowOff>22860</xdr:rowOff>
    </xdr:from>
    <xdr:to>
      <xdr:col>1</xdr:col>
      <xdr:colOff>1135380</xdr:colOff>
      <xdr:row>54</xdr:row>
      <xdr:rowOff>340995</xdr:rowOff>
    </xdr:to>
    <xdr:grpSp>
      <xdr:nvGrpSpPr>
        <xdr:cNvPr id="32" name="Group 4"/>
        <xdr:cNvGrpSpPr>
          <a:grpSpLocks/>
        </xdr:cNvGrpSpPr>
      </xdr:nvGrpSpPr>
      <xdr:grpSpPr bwMode="auto">
        <a:xfrm>
          <a:off x="601980" y="14691360"/>
          <a:ext cx="800100" cy="318135"/>
          <a:chOff x="14" y="101"/>
          <a:chExt cx="91" cy="34"/>
        </a:xfrm>
      </xdr:grpSpPr>
      <xdr:sp macro="" textlink="">
        <xdr:nvSpPr>
          <xdr:cNvPr id="33" name="Oval 5"/>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320040</xdr:colOff>
      <xdr:row>49</xdr:row>
      <xdr:rowOff>15240</xdr:rowOff>
    </xdr:from>
    <xdr:to>
      <xdr:col>1</xdr:col>
      <xdr:colOff>1120140</xdr:colOff>
      <xdr:row>49</xdr:row>
      <xdr:rowOff>333375</xdr:rowOff>
    </xdr:to>
    <xdr:grpSp>
      <xdr:nvGrpSpPr>
        <xdr:cNvPr id="35" name="Group 4"/>
        <xdr:cNvGrpSpPr>
          <a:grpSpLocks/>
        </xdr:cNvGrpSpPr>
      </xdr:nvGrpSpPr>
      <xdr:grpSpPr bwMode="auto">
        <a:xfrm>
          <a:off x="586740" y="13464540"/>
          <a:ext cx="800100" cy="318135"/>
          <a:chOff x="14" y="101"/>
          <a:chExt cx="91" cy="34"/>
        </a:xfrm>
      </xdr:grpSpPr>
      <xdr:sp macro="" textlink="">
        <xdr:nvSpPr>
          <xdr:cNvPr id="36" name="Oval 5"/>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abSelected="1" zoomScaleNormal="100" workbookViewId="0">
      <selection activeCell="B1" sqref="B1:J1"/>
    </sheetView>
  </sheetViews>
  <sheetFormatPr defaultColWidth="9.109375" defaultRowHeight="13.2"/>
  <cols>
    <col min="1" max="1" width="3.88671875" style="1" customWidth="1"/>
    <col min="2" max="2" width="24" style="1" customWidth="1"/>
    <col min="3" max="3" width="5.6640625" style="1" customWidth="1"/>
    <col min="4" max="4" width="15.21875" style="1" customWidth="1"/>
    <col min="5" max="5" width="3.88671875" style="1" customWidth="1"/>
    <col min="6" max="6" width="5" style="1" customWidth="1"/>
    <col min="7" max="7" width="15.6640625" style="1" customWidth="1"/>
    <col min="8" max="8" width="3.6640625" style="1" customWidth="1"/>
    <col min="9" max="9" width="5" style="1" customWidth="1"/>
    <col min="10" max="10" width="17.5546875" style="1" customWidth="1"/>
    <col min="11" max="16384" width="9.109375" style="1"/>
  </cols>
  <sheetData>
    <row r="1" spans="1:14" ht="99" customHeight="1">
      <c r="A1" s="4"/>
      <c r="B1" s="79" t="s">
        <v>72</v>
      </c>
      <c r="C1" s="80"/>
      <c r="D1" s="80"/>
      <c r="E1" s="80"/>
      <c r="F1" s="80"/>
      <c r="G1" s="80"/>
      <c r="H1" s="80"/>
      <c r="I1" s="80"/>
      <c r="J1" s="81"/>
      <c r="K1"/>
      <c r="L1"/>
    </row>
    <row r="2" spans="1:14" ht="12.6" customHeight="1">
      <c r="A2" s="70"/>
      <c r="B2" s="76"/>
      <c r="C2" s="76"/>
      <c r="D2" s="76"/>
      <c r="E2" s="76"/>
      <c r="F2" s="76"/>
      <c r="G2" s="76"/>
      <c r="H2" s="76"/>
      <c r="I2" s="76"/>
      <c r="J2" s="76"/>
      <c r="K2" s="3"/>
    </row>
    <row r="3" spans="1:14" customFormat="1" ht="28.05" customHeight="1">
      <c r="A3" s="36"/>
      <c r="B3" s="90" t="s">
        <v>40</v>
      </c>
      <c r="C3" s="91"/>
      <c r="D3" s="91"/>
      <c r="E3" s="91"/>
      <c r="F3" s="91"/>
      <c r="G3" s="91"/>
      <c r="H3" s="91"/>
      <c r="I3" s="91"/>
      <c r="J3" s="92"/>
    </row>
    <row r="4" spans="1:14" customFormat="1" ht="15" customHeight="1">
      <c r="A4" s="36"/>
      <c r="B4" s="82"/>
      <c r="C4" s="66"/>
      <c r="D4" s="42" t="s">
        <v>37</v>
      </c>
      <c r="E4" s="85"/>
      <c r="F4" s="85"/>
      <c r="G4" s="49" t="s">
        <v>38</v>
      </c>
      <c r="H4" s="85"/>
      <c r="I4" s="85"/>
      <c r="J4" s="50" t="s">
        <v>39</v>
      </c>
    </row>
    <row r="5" spans="1:14" customFormat="1" ht="27.6" customHeight="1">
      <c r="A5" s="36"/>
      <c r="B5" s="78" t="s">
        <v>41</v>
      </c>
      <c r="C5" s="78"/>
      <c r="D5" s="43"/>
      <c r="E5" s="83"/>
      <c r="F5" s="84"/>
      <c r="G5" s="48"/>
      <c r="H5" s="83"/>
      <c r="I5" s="84"/>
      <c r="J5" s="48"/>
    </row>
    <row r="6" spans="1:14" customFormat="1" ht="30.6" customHeight="1">
      <c r="A6" s="36"/>
      <c r="B6" s="78" t="s">
        <v>42</v>
      </c>
      <c r="C6" s="78"/>
      <c r="D6" s="44"/>
      <c r="E6" s="83"/>
      <c r="F6" s="84"/>
      <c r="G6" s="48"/>
      <c r="H6" s="83"/>
      <c r="I6" s="84"/>
      <c r="J6" s="48"/>
    </row>
    <row r="7" spans="1:14" customFormat="1" ht="29.4" customHeight="1">
      <c r="A7" s="36"/>
      <c r="B7" s="78" t="s">
        <v>43</v>
      </c>
      <c r="C7" s="78"/>
      <c r="D7" s="43"/>
      <c r="E7" s="83"/>
      <c r="F7" s="84"/>
      <c r="G7" s="48"/>
      <c r="H7" s="83"/>
      <c r="I7" s="84"/>
      <c r="J7" s="48"/>
    </row>
    <row r="8" spans="1:14" customFormat="1" ht="27.6" customHeight="1">
      <c r="A8" s="36"/>
      <c r="B8" s="78" t="s">
        <v>44</v>
      </c>
      <c r="C8" s="78"/>
      <c r="D8" s="43"/>
      <c r="E8" s="83"/>
      <c r="F8" s="84"/>
      <c r="G8" s="48"/>
      <c r="H8" s="83"/>
      <c r="I8" s="84"/>
      <c r="J8" s="48"/>
    </row>
    <row r="9" spans="1:14" customFormat="1" ht="28.2" customHeight="1">
      <c r="A9" s="36"/>
      <c r="B9" s="78" t="s">
        <v>45</v>
      </c>
      <c r="C9" s="78"/>
      <c r="D9" s="43"/>
      <c r="E9" s="83"/>
      <c r="F9" s="84"/>
      <c r="G9" s="48"/>
      <c r="H9" s="83"/>
      <c r="I9" s="84"/>
      <c r="J9" s="48"/>
    </row>
    <row r="10" spans="1:14" customFormat="1" ht="28.2" customHeight="1">
      <c r="A10" s="36"/>
      <c r="B10" s="23" t="s">
        <v>46</v>
      </c>
      <c r="C10" s="47" t="s">
        <v>11</v>
      </c>
      <c r="D10" s="38">
        <f>SUM(D5:D9)</f>
        <v>0</v>
      </c>
      <c r="E10" s="24"/>
      <c r="F10" s="28" t="s">
        <v>2</v>
      </c>
      <c r="G10" s="38">
        <f>SUM(G5:G9)</f>
        <v>0</v>
      </c>
      <c r="H10" s="24"/>
      <c r="I10" s="28" t="s">
        <v>3</v>
      </c>
      <c r="J10" s="38">
        <f>SUM(J5:J9)</f>
        <v>0</v>
      </c>
    </row>
    <row r="11" spans="1:14" ht="14.4" customHeight="1">
      <c r="A11" s="70"/>
      <c r="B11" s="71"/>
      <c r="C11" s="71"/>
      <c r="D11" s="71"/>
      <c r="E11" s="71"/>
      <c r="F11" s="71"/>
      <c r="G11" s="71"/>
      <c r="H11" s="71"/>
      <c r="I11" s="71"/>
      <c r="J11" s="71"/>
      <c r="K11" s="3"/>
    </row>
    <row r="12" spans="1:14" ht="28.05" customHeight="1">
      <c r="A12" s="41"/>
      <c r="B12" s="90" t="s">
        <v>68</v>
      </c>
      <c r="C12" s="91"/>
      <c r="D12" s="91"/>
      <c r="E12" s="91"/>
      <c r="F12" s="91"/>
      <c r="G12" s="91"/>
      <c r="H12" s="91"/>
      <c r="I12" s="91"/>
      <c r="J12" s="92"/>
      <c r="K12"/>
      <c r="L12"/>
      <c r="M12"/>
      <c r="N12"/>
    </row>
    <row r="13" spans="1:14" s="6" customFormat="1" ht="16.5" customHeight="1">
      <c r="A13" s="5"/>
      <c r="B13" s="130"/>
      <c r="C13" s="131"/>
      <c r="D13" s="131"/>
      <c r="E13" s="131"/>
      <c r="F13" s="131"/>
      <c r="G13" s="131"/>
      <c r="H13" s="131"/>
      <c r="I13" s="131"/>
      <c r="J13" s="132"/>
      <c r="K13"/>
      <c r="L13"/>
      <c r="M13"/>
      <c r="N13"/>
    </row>
    <row r="14" spans="1:14" s="10" customFormat="1" ht="28.2" customHeight="1">
      <c r="A14" s="7"/>
      <c r="B14" s="124" t="s">
        <v>36</v>
      </c>
      <c r="C14" s="125"/>
      <c r="D14" s="125"/>
      <c r="E14" s="125"/>
      <c r="F14" s="125"/>
      <c r="G14" s="125"/>
      <c r="H14" s="125"/>
      <c r="I14" s="125"/>
      <c r="J14" s="126"/>
      <c r="K14"/>
      <c r="L14"/>
      <c r="M14"/>
      <c r="N14"/>
    </row>
    <row r="15" spans="1:14" s="10" customFormat="1" ht="20.399999999999999" customHeight="1">
      <c r="A15" s="7"/>
      <c r="B15" s="133" t="s">
        <v>29</v>
      </c>
      <c r="C15" s="133"/>
      <c r="D15" s="133"/>
      <c r="E15" s="133"/>
      <c r="F15" s="133"/>
      <c r="G15" s="133"/>
      <c r="H15" s="133"/>
      <c r="I15" s="8" t="s">
        <v>4</v>
      </c>
      <c r="J15" s="9"/>
      <c r="K15"/>
      <c r="L15"/>
      <c r="M15"/>
      <c r="N15"/>
    </row>
    <row r="16" spans="1:14" s="6" customFormat="1" ht="16.5" customHeight="1">
      <c r="A16" s="5"/>
      <c r="B16" s="133" t="s">
        <v>67</v>
      </c>
      <c r="C16" s="133"/>
      <c r="D16" s="133"/>
      <c r="E16" s="133"/>
      <c r="F16" s="133"/>
      <c r="G16" s="133"/>
      <c r="H16" s="133"/>
      <c r="I16" s="8" t="s">
        <v>7</v>
      </c>
      <c r="J16" s="9"/>
      <c r="K16" s="11"/>
    </row>
    <row r="17" spans="1:14" s="6" customFormat="1" ht="16.5" customHeight="1">
      <c r="A17" s="5"/>
      <c r="B17" s="113" t="s">
        <v>30</v>
      </c>
      <c r="C17" s="114"/>
      <c r="D17" s="114"/>
      <c r="E17" s="114"/>
      <c r="F17" s="114"/>
      <c r="G17" s="114"/>
      <c r="H17" s="115"/>
      <c r="I17" s="8" t="s">
        <v>8</v>
      </c>
      <c r="J17" s="14"/>
      <c r="K17" s="13"/>
    </row>
    <row r="18" spans="1:14" s="6" customFormat="1" ht="16.5" customHeight="1">
      <c r="A18" s="5"/>
      <c r="B18" s="113" t="s">
        <v>31</v>
      </c>
      <c r="C18" s="114"/>
      <c r="D18" s="114"/>
      <c r="E18" s="114"/>
      <c r="F18" s="114"/>
      <c r="G18" s="114"/>
      <c r="H18" s="115"/>
      <c r="I18" s="8" t="s">
        <v>13</v>
      </c>
      <c r="J18" s="14"/>
      <c r="K18" s="15"/>
    </row>
    <row r="19" spans="1:14" s="10" customFormat="1" ht="24.6" customHeight="1">
      <c r="A19" s="7"/>
      <c r="B19" s="124" t="s">
        <v>12</v>
      </c>
      <c r="C19" s="125"/>
      <c r="D19" s="125"/>
      <c r="E19" s="125"/>
      <c r="F19" s="125"/>
      <c r="G19" s="125"/>
      <c r="H19" s="125"/>
      <c r="I19" s="125"/>
      <c r="J19" s="126"/>
      <c r="K19"/>
      <c r="L19"/>
      <c r="M19"/>
      <c r="N19"/>
    </row>
    <row r="20" spans="1:14" s="6" customFormat="1" ht="16.5" customHeight="1">
      <c r="A20" s="5"/>
      <c r="B20" s="16"/>
      <c r="C20" s="113" t="s">
        <v>32</v>
      </c>
      <c r="D20" s="114"/>
      <c r="E20" s="114"/>
      <c r="F20" s="114"/>
      <c r="G20" s="114"/>
      <c r="H20" s="115"/>
      <c r="I20" s="12" t="s">
        <v>15</v>
      </c>
      <c r="J20" s="9"/>
      <c r="K20" s="11"/>
    </row>
    <row r="21" spans="1:14" s="6" customFormat="1" ht="16.5" customHeight="1">
      <c r="A21" s="5"/>
      <c r="B21" s="16"/>
      <c r="C21" s="113" t="s">
        <v>33</v>
      </c>
      <c r="D21" s="114"/>
      <c r="E21" s="114"/>
      <c r="F21" s="114"/>
      <c r="G21" s="114"/>
      <c r="H21" s="115"/>
      <c r="I21" s="8" t="s">
        <v>16</v>
      </c>
      <c r="J21" s="9"/>
      <c r="K21" s="13"/>
    </row>
    <row r="22" spans="1:14" s="6" customFormat="1" ht="16.5" customHeight="1">
      <c r="A22" s="5"/>
      <c r="B22" s="124" t="s">
        <v>14</v>
      </c>
      <c r="C22" s="125"/>
      <c r="D22" s="125"/>
      <c r="E22" s="125"/>
      <c r="F22" s="125"/>
      <c r="G22" s="125"/>
      <c r="H22" s="125"/>
      <c r="I22" s="125"/>
      <c r="J22" s="126"/>
      <c r="K22" s="13"/>
    </row>
    <row r="23" spans="1:14" s="6" customFormat="1" ht="16.5" customHeight="1">
      <c r="A23" s="5"/>
      <c r="B23" s="16"/>
      <c r="C23" s="121" t="s">
        <v>34</v>
      </c>
      <c r="D23" s="122"/>
      <c r="E23" s="122"/>
      <c r="F23" s="122"/>
      <c r="G23" s="122"/>
      <c r="H23" s="123"/>
      <c r="I23" s="8" t="s">
        <v>53</v>
      </c>
      <c r="J23" s="9"/>
      <c r="K23" s="13"/>
    </row>
    <row r="24" spans="1:14" s="6" customFormat="1" ht="16.5" customHeight="1">
      <c r="A24" s="5"/>
      <c r="B24" s="16"/>
      <c r="C24" s="121" t="s">
        <v>35</v>
      </c>
      <c r="D24" s="122"/>
      <c r="E24" s="122"/>
      <c r="F24" s="122"/>
      <c r="G24" s="122"/>
      <c r="H24" s="123"/>
      <c r="I24" s="12" t="s">
        <v>17</v>
      </c>
      <c r="J24" s="9"/>
      <c r="K24" s="13"/>
    </row>
    <row r="25" spans="1:14" s="18" customFormat="1" ht="16.5" customHeight="1">
      <c r="A25" s="17"/>
      <c r="B25" s="116" t="s">
        <v>21</v>
      </c>
      <c r="C25" s="117"/>
      <c r="D25" s="117"/>
      <c r="E25" s="117"/>
      <c r="F25" s="117"/>
      <c r="G25" s="117"/>
      <c r="H25" s="118"/>
      <c r="I25" s="30" t="s">
        <v>18</v>
      </c>
      <c r="J25" s="39">
        <f>SUM(J15:J24)</f>
        <v>0</v>
      </c>
      <c r="K25" s="13"/>
    </row>
    <row r="26" spans="1:14" s="18" customFormat="1" ht="16.5" customHeight="1">
      <c r="A26" s="17"/>
      <c r="B26" s="72"/>
      <c r="C26" s="73"/>
      <c r="D26" s="73"/>
      <c r="E26" s="73"/>
      <c r="F26" s="73"/>
      <c r="G26" s="73"/>
      <c r="H26" s="74"/>
      <c r="I26" s="119" t="s">
        <v>69</v>
      </c>
      <c r="J26" s="120"/>
      <c r="K26" s="13"/>
    </row>
    <row r="27" spans="1:14" ht="15" customHeight="1">
      <c r="A27" s="71"/>
      <c r="B27" s="71"/>
      <c r="C27" s="71"/>
      <c r="D27" s="71"/>
      <c r="E27" s="71"/>
      <c r="F27" s="71"/>
      <c r="G27" s="71"/>
      <c r="H27" s="71"/>
      <c r="I27" s="71"/>
      <c r="J27" s="71"/>
    </row>
    <row r="28" spans="1:14" ht="28.05" customHeight="1">
      <c r="A28" s="41"/>
      <c r="B28" s="90" t="s">
        <v>56</v>
      </c>
      <c r="C28" s="91"/>
      <c r="D28" s="91"/>
      <c r="E28" s="91"/>
      <c r="F28" s="91"/>
      <c r="G28" s="91"/>
      <c r="H28" s="91"/>
      <c r="I28" s="91"/>
      <c r="J28" s="92"/>
      <c r="K28"/>
      <c r="L28"/>
      <c r="M28"/>
      <c r="N28"/>
    </row>
    <row r="29" spans="1:14">
      <c r="A29" s="2"/>
      <c r="B29" s="75"/>
      <c r="C29" s="76"/>
      <c r="D29" s="76"/>
      <c r="E29" s="76"/>
      <c r="F29" s="76"/>
      <c r="G29" s="76"/>
      <c r="H29" s="76"/>
      <c r="I29" s="76"/>
      <c r="J29" s="77"/>
    </row>
    <row r="30" spans="1:14" customFormat="1" ht="27.6" customHeight="1">
      <c r="A30" s="36"/>
      <c r="B30" s="2"/>
      <c r="C30" s="106" t="s">
        <v>21</v>
      </c>
      <c r="D30" s="106"/>
      <c r="E30" s="19"/>
      <c r="F30" s="110" t="s">
        <v>46</v>
      </c>
      <c r="G30" s="110"/>
      <c r="H30" s="19"/>
      <c r="I30" s="97"/>
      <c r="J30" s="98"/>
    </row>
    <row r="31" spans="1:14" customFormat="1" ht="16.5" customHeight="1">
      <c r="A31" s="36"/>
      <c r="B31" s="22" t="s">
        <v>57</v>
      </c>
      <c r="C31" s="93">
        <f>J25</f>
        <v>0</v>
      </c>
      <c r="D31" s="94"/>
      <c r="E31" s="31" t="s">
        <v>0</v>
      </c>
      <c r="F31" s="111">
        <f>D10+G10+J10</f>
        <v>0</v>
      </c>
      <c r="G31" s="112"/>
      <c r="H31" s="27" t="s">
        <v>1</v>
      </c>
      <c r="I31" s="93">
        <f>IF(F31&gt;0,ROUND(C31/F31,2),)</f>
        <v>0</v>
      </c>
      <c r="J31" s="94"/>
    </row>
    <row r="32" spans="1:14" s="25" customFormat="1" ht="16.5" customHeight="1">
      <c r="A32" s="37"/>
      <c r="B32" s="32"/>
      <c r="C32" s="88" t="s">
        <v>58</v>
      </c>
      <c r="D32" s="89"/>
      <c r="E32" s="33"/>
      <c r="F32" s="88" t="s">
        <v>54</v>
      </c>
      <c r="G32" s="89"/>
      <c r="H32" s="33"/>
      <c r="I32" s="88" t="s">
        <v>59</v>
      </c>
      <c r="J32" s="89"/>
    </row>
    <row r="33" spans="1:14" ht="12" customHeight="1">
      <c r="A33" s="70"/>
      <c r="B33" s="71"/>
      <c r="C33" s="71"/>
      <c r="D33" s="71"/>
      <c r="E33" s="71"/>
      <c r="F33" s="71"/>
      <c r="G33" s="71"/>
      <c r="H33" s="71"/>
      <c r="I33" s="71"/>
      <c r="J33" s="71"/>
      <c r="K33" s="3"/>
    </row>
    <row r="34" spans="1:14" ht="28.05" customHeight="1">
      <c r="A34" s="2"/>
      <c r="B34" s="90" t="s">
        <v>10</v>
      </c>
      <c r="C34" s="91"/>
      <c r="D34" s="91"/>
      <c r="E34" s="91"/>
      <c r="F34" s="91"/>
      <c r="G34" s="91"/>
      <c r="H34" s="91"/>
      <c r="I34" s="91"/>
      <c r="J34" s="92"/>
      <c r="K34"/>
      <c r="L34"/>
      <c r="M34"/>
      <c r="N34"/>
    </row>
    <row r="35" spans="1:14" ht="19.8" customHeight="1" thickBot="1">
      <c r="A35" s="2"/>
      <c r="B35" s="75"/>
      <c r="C35" s="76"/>
      <c r="D35" s="76"/>
      <c r="E35" s="76"/>
      <c r="F35" s="76"/>
      <c r="G35" s="76"/>
      <c r="H35" s="76"/>
      <c r="I35" s="76"/>
      <c r="J35" s="77"/>
    </row>
    <row r="36" spans="1:14">
      <c r="A36" s="2"/>
      <c r="B36" s="46"/>
      <c r="C36" s="109"/>
      <c r="D36" s="51" t="s">
        <v>73</v>
      </c>
      <c r="E36" s="108"/>
      <c r="F36" s="109"/>
      <c r="G36" s="51" t="s">
        <v>74</v>
      </c>
      <c r="H36" s="108"/>
      <c r="I36" s="109"/>
      <c r="J36" s="51" t="s">
        <v>75</v>
      </c>
    </row>
    <row r="37" spans="1:14" ht="24" customHeight="1" thickBot="1">
      <c r="A37" s="2"/>
      <c r="B37" s="46" t="s">
        <v>76</v>
      </c>
      <c r="C37" s="109"/>
      <c r="D37" s="52">
        <v>0</v>
      </c>
      <c r="E37" s="108"/>
      <c r="F37" s="109"/>
      <c r="G37" s="52">
        <v>0</v>
      </c>
      <c r="H37" s="108"/>
      <c r="I37" s="109"/>
      <c r="J37" s="52">
        <v>0</v>
      </c>
    </row>
    <row r="38" spans="1:14">
      <c r="A38" s="2"/>
      <c r="B38" s="70"/>
      <c r="C38" s="71"/>
      <c r="D38" s="71"/>
      <c r="E38" s="71"/>
      <c r="F38" s="71"/>
      <c r="G38" s="71"/>
      <c r="H38" s="71"/>
      <c r="I38" s="71"/>
      <c r="J38" s="107"/>
    </row>
    <row r="39" spans="1:14" customFormat="1" ht="32.4" customHeight="1">
      <c r="A39" s="36"/>
      <c r="B39" s="2"/>
      <c r="C39" s="1"/>
      <c r="D39" s="45" t="s">
        <v>81</v>
      </c>
      <c r="E39" s="19"/>
      <c r="F39" s="106" t="s">
        <v>82</v>
      </c>
      <c r="G39" s="106"/>
      <c r="H39" s="19"/>
      <c r="I39" s="97"/>
      <c r="J39" s="98"/>
    </row>
    <row r="40" spans="1:14" customFormat="1" ht="16.5" customHeight="1">
      <c r="A40" s="36"/>
      <c r="B40" s="22" t="s">
        <v>37</v>
      </c>
      <c r="C40" s="1"/>
      <c r="D40" s="62">
        <f>D10</f>
        <v>0</v>
      </c>
      <c r="E40" s="20" t="s">
        <v>23</v>
      </c>
      <c r="F40" s="93">
        <f>VLOOKUP($D$37,Rates!A$3:B$38,2,FALSE)</f>
        <v>10.78</v>
      </c>
      <c r="G40" s="94"/>
      <c r="H40" s="20" t="s">
        <v>5</v>
      </c>
      <c r="I40" s="97"/>
      <c r="J40" s="98"/>
    </row>
    <row r="41" spans="1:14" s="25" customFormat="1" ht="16.5" customHeight="1">
      <c r="A41" s="37"/>
      <c r="B41" s="26"/>
      <c r="D41" s="60" t="s">
        <v>47</v>
      </c>
      <c r="E41" s="27"/>
      <c r="F41" s="88" t="s">
        <v>49</v>
      </c>
      <c r="G41" s="89"/>
      <c r="H41" s="27"/>
      <c r="I41" s="97"/>
      <c r="J41" s="98"/>
    </row>
    <row r="42" spans="1:14" customFormat="1" ht="16.5" customHeight="1">
      <c r="A42" s="36"/>
      <c r="B42" s="22" t="s">
        <v>38</v>
      </c>
      <c r="C42" s="1"/>
      <c r="D42" s="62">
        <f>G10</f>
        <v>0</v>
      </c>
      <c r="E42" s="20" t="s">
        <v>23</v>
      </c>
      <c r="F42" s="93">
        <f>VLOOKUP($G$37,Rates!A$3:B$38,2,FALSE)</f>
        <v>10.78</v>
      </c>
      <c r="G42" s="94"/>
      <c r="H42" s="20" t="s">
        <v>5</v>
      </c>
      <c r="I42" s="97"/>
      <c r="J42" s="98"/>
    </row>
    <row r="43" spans="1:14" s="25" customFormat="1" ht="16.5" customHeight="1">
      <c r="A43" s="37"/>
      <c r="B43" s="26"/>
      <c r="D43" s="60" t="s">
        <v>48</v>
      </c>
      <c r="E43" s="27"/>
      <c r="F43" s="88" t="s">
        <v>50</v>
      </c>
      <c r="G43" s="89"/>
      <c r="H43" s="27"/>
      <c r="I43" s="99"/>
      <c r="J43" s="100"/>
    </row>
    <row r="44" spans="1:14" customFormat="1" ht="16.5" customHeight="1">
      <c r="A44" s="36"/>
      <c r="B44" s="22" t="s">
        <v>39</v>
      </c>
      <c r="C44" s="1"/>
      <c r="D44" s="62">
        <f>J10</f>
        <v>0</v>
      </c>
      <c r="E44" s="20" t="s">
        <v>23</v>
      </c>
      <c r="F44" s="93">
        <f>VLOOKUP($J$37,Rates!A$3:B$38,2,FALSE)</f>
        <v>10.78</v>
      </c>
      <c r="G44" s="94"/>
      <c r="H44" s="20" t="s">
        <v>1</v>
      </c>
      <c r="I44" s="93">
        <f>(D40*F40)+(D42*F42)+(D44*F44)</f>
        <v>0</v>
      </c>
      <c r="J44" s="94"/>
    </row>
    <row r="45" spans="1:14" s="25" customFormat="1" ht="13.8">
      <c r="A45" s="37"/>
      <c r="B45" s="26"/>
      <c r="D45" s="60" t="s">
        <v>6</v>
      </c>
      <c r="E45" s="27"/>
      <c r="F45" s="88" t="s">
        <v>51</v>
      </c>
      <c r="G45" s="89"/>
      <c r="H45" s="27"/>
      <c r="I45" s="88" t="s">
        <v>19</v>
      </c>
      <c r="J45" s="89"/>
    </row>
    <row r="46" spans="1:14" s="25" customFormat="1" ht="28.2" customHeight="1">
      <c r="A46" s="37"/>
      <c r="B46" s="61" t="s">
        <v>80</v>
      </c>
      <c r="C46" s="101"/>
      <c r="D46" s="102"/>
      <c r="E46" s="102"/>
      <c r="F46" s="102"/>
      <c r="G46" s="102"/>
      <c r="H46" s="102"/>
      <c r="I46" s="102"/>
      <c r="J46" s="103"/>
    </row>
    <row r="47" spans="1:14" customFormat="1" ht="28.2" customHeight="1">
      <c r="A47" s="36"/>
      <c r="B47" s="63" t="e">
        <f>+(((D37*0.05)*D10)+((G37*0.05)*G10)+((J37*0.05)*J10))/F47</f>
        <v>#DIV/0!</v>
      </c>
      <c r="C47" s="1"/>
      <c r="D47" s="59">
        <f>I44</f>
        <v>0</v>
      </c>
      <c r="E47" s="29" t="s">
        <v>0</v>
      </c>
      <c r="F47" s="111">
        <f>F31</f>
        <v>0</v>
      </c>
      <c r="G47" s="112"/>
      <c r="H47" s="29" t="s">
        <v>1</v>
      </c>
      <c r="I47" s="93">
        <f>IF(F47&gt;0,ROUND(D47/F47,2),0)</f>
        <v>0</v>
      </c>
      <c r="J47" s="94"/>
    </row>
    <row r="48" spans="1:14" s="25" customFormat="1" ht="13.8">
      <c r="A48" s="37"/>
      <c r="B48" s="104"/>
      <c r="C48" s="105"/>
      <c r="D48" s="60" t="s">
        <v>55</v>
      </c>
      <c r="E48" s="33"/>
      <c r="F48" s="88" t="s">
        <v>54</v>
      </c>
      <c r="G48" s="89"/>
      <c r="H48" s="33"/>
      <c r="I48" s="34" t="s">
        <v>20</v>
      </c>
      <c r="J48" s="35" t="s">
        <v>52</v>
      </c>
    </row>
    <row r="49" spans="1:14" ht="16.8" customHeight="1">
      <c r="A49" s="2"/>
      <c r="B49" s="66"/>
      <c r="C49" s="66"/>
      <c r="D49" s="66"/>
      <c r="E49" s="66"/>
      <c r="F49" s="66"/>
      <c r="G49" s="66"/>
      <c r="H49" s="66"/>
      <c r="I49" s="66"/>
      <c r="J49" s="66"/>
      <c r="K49" s="3"/>
    </row>
    <row r="50" spans="1:14" ht="28.05" customHeight="1">
      <c r="A50" s="2"/>
      <c r="B50" s="90" t="s">
        <v>9</v>
      </c>
      <c r="C50" s="91"/>
      <c r="D50" s="91"/>
      <c r="E50" s="91"/>
      <c r="F50" s="91"/>
      <c r="G50" s="91"/>
      <c r="H50" s="91"/>
      <c r="I50" s="91"/>
      <c r="J50" s="92"/>
      <c r="K50"/>
      <c r="L50"/>
      <c r="M50"/>
      <c r="N50"/>
    </row>
    <row r="51" spans="1:14">
      <c r="A51" s="2"/>
      <c r="B51" s="2"/>
      <c r="C51" s="3"/>
      <c r="D51" s="3"/>
      <c r="E51" s="3"/>
      <c r="F51" s="3"/>
      <c r="G51" s="3"/>
      <c r="H51" s="3"/>
      <c r="I51" s="3"/>
      <c r="J51" s="4"/>
    </row>
    <row r="52" spans="1:14" customFormat="1" ht="28.2" customHeight="1">
      <c r="A52" s="36"/>
      <c r="B52" s="22"/>
      <c r="C52" s="93">
        <f>I47</f>
        <v>0</v>
      </c>
      <c r="D52" s="94"/>
      <c r="E52" s="29" t="s">
        <v>23</v>
      </c>
      <c r="F52" s="95">
        <v>0.9</v>
      </c>
      <c r="G52" s="96"/>
      <c r="H52" s="29" t="s">
        <v>1</v>
      </c>
      <c r="I52" s="93">
        <f>ROUND(C52*F52,2)</f>
        <v>0</v>
      </c>
      <c r="J52" s="94"/>
    </row>
    <row r="53" spans="1:14" s="25" customFormat="1" ht="13.8">
      <c r="A53" s="37"/>
      <c r="B53" s="32"/>
      <c r="C53" s="86" t="s">
        <v>60</v>
      </c>
      <c r="D53" s="87"/>
      <c r="E53" s="33"/>
      <c r="F53" s="88"/>
      <c r="G53" s="89"/>
      <c r="H53" s="33"/>
      <c r="I53" s="34" t="s">
        <v>22</v>
      </c>
      <c r="J53" s="40" t="s">
        <v>62</v>
      </c>
    </row>
    <row r="54" spans="1:14">
      <c r="A54" s="2"/>
      <c r="B54" s="66"/>
      <c r="C54" s="66"/>
      <c r="D54" s="66"/>
      <c r="E54" s="66"/>
      <c r="F54" s="66"/>
      <c r="G54" s="66"/>
      <c r="H54" s="66"/>
      <c r="I54" s="66"/>
      <c r="J54" s="66"/>
      <c r="K54" s="3"/>
    </row>
    <row r="55" spans="1:14" ht="28.05" customHeight="1">
      <c r="A55" s="2"/>
      <c r="B55" s="90" t="s">
        <v>61</v>
      </c>
      <c r="C55" s="91"/>
      <c r="D55" s="91"/>
      <c r="E55" s="91"/>
      <c r="F55" s="91"/>
      <c r="G55" s="91"/>
      <c r="H55" s="91"/>
      <c r="I55" s="91"/>
      <c r="J55" s="92"/>
      <c r="K55"/>
      <c r="L55"/>
      <c r="M55"/>
      <c r="N55"/>
    </row>
    <row r="56" spans="1:14">
      <c r="A56" s="2"/>
      <c r="B56" s="2"/>
      <c r="C56" s="3"/>
      <c r="D56" s="3"/>
      <c r="E56" s="3"/>
      <c r="F56" s="3"/>
      <c r="G56" s="3"/>
      <c r="H56" s="3"/>
      <c r="I56" s="3"/>
      <c r="J56" s="4"/>
    </row>
    <row r="57" spans="1:14" customFormat="1" ht="28.2" customHeight="1">
      <c r="A57" s="36"/>
      <c r="B57" s="22"/>
      <c r="C57" s="93">
        <f>I52</f>
        <v>0</v>
      </c>
      <c r="D57" s="94"/>
      <c r="E57" s="29" t="s">
        <v>26</v>
      </c>
      <c r="F57" s="127">
        <f>I31</f>
        <v>0</v>
      </c>
      <c r="G57" s="96"/>
      <c r="H57" s="29" t="s">
        <v>1</v>
      </c>
      <c r="I57" s="93" t="e">
        <f>IF((C57-F57)&gt;B47,B47,(C57-F57))</f>
        <v>#DIV/0!</v>
      </c>
      <c r="J57" s="94"/>
    </row>
    <row r="58" spans="1:14" s="25" customFormat="1" ht="13.8">
      <c r="A58" s="37"/>
      <c r="B58" s="26"/>
      <c r="C58" s="86" t="s">
        <v>27</v>
      </c>
      <c r="D58" s="87"/>
      <c r="E58" s="27"/>
      <c r="F58" s="88" t="s">
        <v>70</v>
      </c>
      <c r="G58" s="89"/>
      <c r="H58" s="27"/>
      <c r="I58" s="34" t="s">
        <v>24</v>
      </c>
      <c r="J58" s="35" t="s">
        <v>63</v>
      </c>
    </row>
    <row r="59" spans="1:14" customFormat="1" ht="28.2" customHeight="1">
      <c r="A59" s="36"/>
      <c r="B59" s="22"/>
      <c r="C59" s="93" t="e">
        <f>IF(I57&gt;0,I57,0)</f>
        <v>#DIV/0!</v>
      </c>
      <c r="D59" s="94"/>
      <c r="E59" s="29" t="s">
        <v>23</v>
      </c>
      <c r="F59" s="128"/>
      <c r="G59" s="129"/>
      <c r="H59" s="29" t="s">
        <v>1</v>
      </c>
      <c r="I59" s="93" t="e">
        <f>ROUND(C59*F59,2)</f>
        <v>#DIV/0!</v>
      </c>
      <c r="J59" s="94"/>
    </row>
    <row r="60" spans="1:14" s="25" customFormat="1" ht="13.8">
      <c r="A60" s="37"/>
      <c r="B60" s="32"/>
      <c r="C60" s="86" t="s">
        <v>64</v>
      </c>
      <c r="D60" s="87"/>
      <c r="E60" s="33"/>
      <c r="F60" s="88" t="s">
        <v>65</v>
      </c>
      <c r="G60" s="89"/>
      <c r="H60" s="33"/>
      <c r="I60" s="34" t="s">
        <v>25</v>
      </c>
      <c r="J60" s="35" t="s">
        <v>66</v>
      </c>
    </row>
    <row r="61" spans="1:14" ht="13.2" customHeight="1">
      <c r="A61" s="3"/>
      <c r="B61" s="64"/>
      <c r="C61" s="64"/>
      <c r="D61" s="64"/>
      <c r="E61" s="64"/>
      <c r="F61" s="64"/>
      <c r="G61" s="64"/>
      <c r="H61" s="64"/>
      <c r="I61" s="64"/>
      <c r="J61" s="64"/>
      <c r="K61" s="3"/>
    </row>
    <row r="62" spans="1:14" ht="33" customHeight="1">
      <c r="A62" s="65"/>
      <c r="B62" s="67" t="s">
        <v>71</v>
      </c>
      <c r="C62" s="68"/>
      <c r="D62" s="68"/>
      <c r="E62" s="68"/>
      <c r="F62" s="68"/>
      <c r="G62" s="68"/>
      <c r="H62" s="68"/>
      <c r="I62" s="68"/>
      <c r="J62" s="69"/>
      <c r="K62" s="3"/>
    </row>
    <row r="63" spans="1:14">
      <c r="A63" s="2"/>
      <c r="B63" s="3"/>
      <c r="C63" s="3"/>
      <c r="D63" s="3"/>
      <c r="E63" s="3"/>
      <c r="F63" s="3"/>
      <c r="G63" s="3"/>
      <c r="H63" s="3"/>
      <c r="I63" s="3"/>
      <c r="J63" s="3"/>
      <c r="K63" s="3"/>
    </row>
    <row r="64" spans="1:14" s="21" customFormat="1" ht="61.2" customHeight="1">
      <c r="B64" s="67" t="s">
        <v>28</v>
      </c>
      <c r="C64" s="68"/>
      <c r="D64" s="68"/>
      <c r="E64" s="68"/>
      <c r="F64" s="68"/>
      <c r="G64" s="68"/>
      <c r="H64" s="68"/>
      <c r="I64" s="68"/>
      <c r="J64" s="69"/>
    </row>
  </sheetData>
  <sheetProtection algorithmName="SHA-512" hashValue="HWCKMGxoezZCWSUHlVpEPnw/mptPlRzUWBPgjvJ6kjGIcPP/Y8L4PUhLlR+6/uRD9ZwpwHuGeKyfjAnbgd1Rfw==" saltValue="pnzTBbTlXkLtw9gDIqmzNw==" spinCount="100000" sheet="1" objects="1" scenarios="1"/>
  <mergeCells count="93">
    <mergeCell ref="B3:J3"/>
    <mergeCell ref="C60:D60"/>
    <mergeCell ref="C58:D58"/>
    <mergeCell ref="F58:G58"/>
    <mergeCell ref="C59:D59"/>
    <mergeCell ref="F59:G59"/>
    <mergeCell ref="F60:G60"/>
    <mergeCell ref="B55:J55"/>
    <mergeCell ref="C57:D57"/>
    <mergeCell ref="F57:G57"/>
    <mergeCell ref="I57:J57"/>
    <mergeCell ref="I59:J59"/>
    <mergeCell ref="B17:H17"/>
    <mergeCell ref="B19:J19"/>
    <mergeCell ref="C20:H20"/>
    <mergeCell ref="C21:H21"/>
    <mergeCell ref="B5:C5"/>
    <mergeCell ref="B6:C6"/>
    <mergeCell ref="B7:C7"/>
    <mergeCell ref="B8:C8"/>
    <mergeCell ref="B12:J12"/>
    <mergeCell ref="B13:J13"/>
    <mergeCell ref="B15:H15"/>
    <mergeCell ref="B16:H16"/>
    <mergeCell ref="B14:J14"/>
    <mergeCell ref="B18:H18"/>
    <mergeCell ref="B25:H25"/>
    <mergeCell ref="I26:J26"/>
    <mergeCell ref="C23:H23"/>
    <mergeCell ref="C24:H24"/>
    <mergeCell ref="B22:J22"/>
    <mergeCell ref="B28:J28"/>
    <mergeCell ref="C30:D30"/>
    <mergeCell ref="F30:G30"/>
    <mergeCell ref="C31:D31"/>
    <mergeCell ref="F31:G31"/>
    <mergeCell ref="I31:J31"/>
    <mergeCell ref="I30:J30"/>
    <mergeCell ref="B34:J34"/>
    <mergeCell ref="F32:G32"/>
    <mergeCell ref="B35:J35"/>
    <mergeCell ref="B38:J38"/>
    <mergeCell ref="E36:F37"/>
    <mergeCell ref="H36:I37"/>
    <mergeCell ref="C36:C37"/>
    <mergeCell ref="I32:J32"/>
    <mergeCell ref="C46:J46"/>
    <mergeCell ref="B48:C48"/>
    <mergeCell ref="B49:J49"/>
    <mergeCell ref="C32:D32"/>
    <mergeCell ref="F39:G39"/>
    <mergeCell ref="F43:G43"/>
    <mergeCell ref="F41:G41"/>
    <mergeCell ref="F40:G40"/>
    <mergeCell ref="F48:G48"/>
    <mergeCell ref="F45:G45"/>
    <mergeCell ref="F47:G47"/>
    <mergeCell ref="I47:J47"/>
    <mergeCell ref="F44:G44"/>
    <mergeCell ref="I44:J44"/>
    <mergeCell ref="I45:J45"/>
    <mergeCell ref="B9:C9"/>
    <mergeCell ref="A2:J2"/>
    <mergeCell ref="B1:J1"/>
    <mergeCell ref="B4:C4"/>
    <mergeCell ref="H5:I5"/>
    <mergeCell ref="H6:I6"/>
    <mergeCell ref="H7:I7"/>
    <mergeCell ref="H8:I8"/>
    <mergeCell ref="H9:I9"/>
    <mergeCell ref="E5:F5"/>
    <mergeCell ref="E6:F6"/>
    <mergeCell ref="E7:F7"/>
    <mergeCell ref="E8:F8"/>
    <mergeCell ref="E9:F9"/>
    <mergeCell ref="E4:F4"/>
    <mergeCell ref="H4:I4"/>
    <mergeCell ref="B54:J54"/>
    <mergeCell ref="B62:J62"/>
    <mergeCell ref="B64:J64"/>
    <mergeCell ref="A11:J11"/>
    <mergeCell ref="A27:J27"/>
    <mergeCell ref="B26:H26"/>
    <mergeCell ref="B29:J29"/>
    <mergeCell ref="A33:J33"/>
    <mergeCell ref="C53:D53"/>
    <mergeCell ref="F53:G53"/>
    <mergeCell ref="B50:J50"/>
    <mergeCell ref="C52:D52"/>
    <mergeCell ref="F52:G52"/>
    <mergeCell ref="I52:J52"/>
    <mergeCell ref="F42:G42"/>
    <mergeCell ref="I39:J43"/>
  </mergeCells>
  <pageMargins left="0.25" right="0.25" top="0.5" bottom="0.5" header="0.3" footer="0.3"/>
  <pageSetup orientation="portrait" r:id="rId1"/>
  <headerFooter alignWithMargins="0">
    <oddFooter>Page &amp;P of &amp;N</oddFooter>
  </headerFooter>
  <rowBreaks count="1" manualBreakCount="1">
    <brk id="32" max="9" man="1"/>
  </rowBreaks>
  <ignoredErrors>
    <ignoredError sqref="B47"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workbookViewId="0"/>
  </sheetViews>
  <sheetFormatPr defaultRowHeight="13.2"/>
  <cols>
    <col min="2" max="2" width="14" customWidth="1"/>
  </cols>
  <sheetData>
    <row r="1" spans="1:2" ht="27.6" customHeight="1">
      <c r="A1" s="54" t="s">
        <v>78</v>
      </c>
    </row>
    <row r="2" spans="1:2" ht="24.6" customHeight="1">
      <c r="A2" s="57" t="s">
        <v>77</v>
      </c>
      <c r="B2" s="58" t="s">
        <v>79</v>
      </c>
    </row>
    <row r="3" spans="1:2" ht="13.8" customHeight="1">
      <c r="A3" s="55">
        <v>0</v>
      </c>
      <c r="B3" s="56">
        <v>10.78</v>
      </c>
    </row>
    <row r="4" spans="1:2" ht="13.8" customHeight="1">
      <c r="A4" s="55">
        <v>1</v>
      </c>
      <c r="B4" s="56">
        <v>10.83</v>
      </c>
    </row>
    <row r="5" spans="1:2" ht="13.8" customHeight="1">
      <c r="A5" s="55">
        <v>2</v>
      </c>
      <c r="B5" s="56">
        <v>10.88</v>
      </c>
    </row>
    <row r="6" spans="1:2" ht="13.8" customHeight="1">
      <c r="A6" s="55">
        <v>3</v>
      </c>
      <c r="B6" s="56">
        <v>10.93</v>
      </c>
    </row>
    <row r="7" spans="1:2" ht="13.8" customHeight="1">
      <c r="A7" s="55">
        <v>4</v>
      </c>
      <c r="B7" s="56">
        <v>10.98</v>
      </c>
    </row>
    <row r="8" spans="1:2" ht="13.8" customHeight="1">
      <c r="A8" s="55">
        <v>5</v>
      </c>
      <c r="B8" s="56">
        <v>11.03</v>
      </c>
    </row>
    <row r="9" spans="1:2" ht="13.8" customHeight="1">
      <c r="A9" s="55">
        <v>6</v>
      </c>
      <c r="B9" s="56">
        <v>11.08</v>
      </c>
    </row>
    <row r="10" spans="1:2" ht="13.8" customHeight="1">
      <c r="A10" s="55">
        <v>7</v>
      </c>
      <c r="B10" s="56">
        <v>11.13</v>
      </c>
    </row>
    <row r="11" spans="1:2" ht="13.8" customHeight="1">
      <c r="A11" s="55">
        <v>8</v>
      </c>
      <c r="B11" s="56">
        <v>11.18</v>
      </c>
    </row>
    <row r="12" spans="1:2" ht="13.8" customHeight="1">
      <c r="A12" s="55">
        <v>9</v>
      </c>
      <c r="B12" s="56">
        <v>11.23</v>
      </c>
    </row>
    <row r="13" spans="1:2" ht="13.8" customHeight="1">
      <c r="A13" s="55">
        <v>10</v>
      </c>
      <c r="B13" s="56">
        <v>11.28</v>
      </c>
    </row>
    <row r="14" spans="1:2" ht="13.8" customHeight="1">
      <c r="A14" s="55">
        <v>11</v>
      </c>
      <c r="B14" s="56">
        <v>11.33</v>
      </c>
    </row>
    <row r="15" spans="1:2" ht="13.8" customHeight="1">
      <c r="A15" s="55">
        <v>12</v>
      </c>
      <c r="B15" s="56">
        <v>11.38</v>
      </c>
    </row>
    <row r="16" spans="1:2" ht="13.8" customHeight="1">
      <c r="A16" s="55">
        <v>13</v>
      </c>
      <c r="B16" s="56">
        <v>11.43</v>
      </c>
    </row>
    <row r="17" spans="1:2" ht="13.8" customHeight="1">
      <c r="A17" s="55">
        <v>14</v>
      </c>
      <c r="B17" s="56">
        <v>11.48</v>
      </c>
    </row>
    <row r="18" spans="1:2" ht="13.8" customHeight="1">
      <c r="A18" s="55">
        <v>15</v>
      </c>
      <c r="B18" s="56">
        <v>11.53</v>
      </c>
    </row>
    <row r="19" spans="1:2" ht="13.8" customHeight="1">
      <c r="A19" s="55">
        <v>16</v>
      </c>
      <c r="B19" s="56">
        <v>11.58</v>
      </c>
    </row>
    <row r="20" spans="1:2" ht="13.8" customHeight="1">
      <c r="A20" s="55">
        <v>17</v>
      </c>
      <c r="B20" s="56">
        <v>11.63</v>
      </c>
    </row>
    <row r="21" spans="1:2" ht="13.8" customHeight="1">
      <c r="A21" s="55">
        <v>18</v>
      </c>
      <c r="B21" s="56">
        <v>11.68</v>
      </c>
    </row>
    <row r="22" spans="1:2" ht="13.8" customHeight="1">
      <c r="A22" s="55">
        <v>19</v>
      </c>
      <c r="B22" s="56">
        <v>11.73</v>
      </c>
    </row>
    <row r="23" spans="1:2" ht="13.8" customHeight="1">
      <c r="A23" s="55">
        <v>20</v>
      </c>
      <c r="B23" s="56">
        <v>11.78</v>
      </c>
    </row>
    <row r="24" spans="1:2" ht="13.8" customHeight="1">
      <c r="A24" s="55">
        <v>21</v>
      </c>
      <c r="B24" s="56">
        <v>11.83</v>
      </c>
    </row>
    <row r="25" spans="1:2" ht="13.8" customHeight="1">
      <c r="A25" s="55">
        <v>22</v>
      </c>
      <c r="B25" s="56">
        <v>11.88</v>
      </c>
    </row>
    <row r="26" spans="1:2" ht="13.8" customHeight="1">
      <c r="A26" s="55">
        <v>23</v>
      </c>
      <c r="B26" s="56">
        <v>11.93</v>
      </c>
    </row>
    <row r="27" spans="1:2" ht="13.8" customHeight="1">
      <c r="A27" s="55">
        <v>24</v>
      </c>
      <c r="B27" s="56">
        <v>11.98</v>
      </c>
    </row>
    <row r="28" spans="1:2" ht="13.8" customHeight="1">
      <c r="A28" s="55">
        <v>25</v>
      </c>
      <c r="B28" s="56">
        <v>12.03</v>
      </c>
    </row>
    <row r="29" spans="1:2" ht="13.8" customHeight="1">
      <c r="A29" s="55">
        <v>26</v>
      </c>
      <c r="B29" s="56">
        <v>12.08</v>
      </c>
    </row>
    <row r="30" spans="1:2" ht="13.8" customHeight="1">
      <c r="A30" s="55">
        <v>27</v>
      </c>
      <c r="B30" s="56">
        <v>12.13</v>
      </c>
    </row>
    <row r="31" spans="1:2" ht="13.8" customHeight="1">
      <c r="A31" s="55">
        <v>28</v>
      </c>
      <c r="B31" s="56">
        <v>12.18</v>
      </c>
    </row>
    <row r="32" spans="1:2" ht="13.8" customHeight="1">
      <c r="A32" s="55">
        <v>29</v>
      </c>
      <c r="B32" s="56">
        <v>12.23</v>
      </c>
    </row>
    <row r="33" spans="1:2" ht="13.8" customHeight="1">
      <c r="A33" s="55">
        <v>30</v>
      </c>
      <c r="B33" s="56">
        <v>12.28</v>
      </c>
    </row>
    <row r="34" spans="1:2" ht="13.8" customHeight="1">
      <c r="A34" s="55">
        <v>31</v>
      </c>
      <c r="B34" s="56">
        <v>12.33</v>
      </c>
    </row>
    <row r="35" spans="1:2" ht="13.8" customHeight="1">
      <c r="A35" s="55">
        <v>32</v>
      </c>
      <c r="B35" s="56">
        <v>12.38</v>
      </c>
    </row>
    <row r="36" spans="1:2" ht="13.8" customHeight="1">
      <c r="A36" s="55">
        <v>33</v>
      </c>
      <c r="B36" s="56">
        <v>12.43</v>
      </c>
    </row>
    <row r="37" spans="1:2" ht="13.8" customHeight="1">
      <c r="A37" s="55">
        <v>34</v>
      </c>
      <c r="B37" s="56">
        <v>12.48</v>
      </c>
    </row>
    <row r="38" spans="1:2" ht="13.8" customHeight="1">
      <c r="A38" s="55">
        <v>35</v>
      </c>
      <c r="B38" s="56">
        <v>12.53</v>
      </c>
    </row>
    <row r="39" spans="1:2">
      <c r="B39" s="53"/>
    </row>
    <row r="40" spans="1:2">
      <c r="B40" s="53"/>
    </row>
    <row r="41" spans="1:2">
      <c r="B41" s="53"/>
    </row>
    <row r="43" spans="1:2">
      <c r="B43" s="53"/>
    </row>
    <row r="44" spans="1:2">
      <c r="B44" s="53"/>
    </row>
    <row r="45" spans="1:2">
      <c r="B45" s="53"/>
    </row>
    <row r="47" spans="1:2">
      <c r="B47" s="53"/>
    </row>
    <row r="48" spans="1:2">
      <c r="B48" s="53"/>
    </row>
    <row r="49" spans="2:2">
      <c r="B49" s="53"/>
    </row>
    <row r="51" spans="2:2">
      <c r="B51" s="53"/>
    </row>
    <row r="52" spans="2:2">
      <c r="B52" s="53"/>
    </row>
    <row r="53" spans="2:2">
      <c r="B53" s="53"/>
    </row>
    <row r="55" spans="2:2">
      <c r="B55" s="53"/>
    </row>
    <row r="56" spans="2:2">
      <c r="B56" s="53"/>
    </row>
    <row r="57" spans="2:2">
      <c r="B57" s="53"/>
    </row>
    <row r="59" spans="2:2">
      <c r="B59" s="53"/>
    </row>
    <row r="60" spans="2:2">
      <c r="B60" s="53"/>
    </row>
    <row r="61" spans="2:2">
      <c r="B61" s="53"/>
    </row>
    <row r="63" spans="2:2">
      <c r="B63" s="53"/>
    </row>
    <row r="64" spans="2:2">
      <c r="B64" s="53"/>
    </row>
    <row r="65" spans="2:2">
      <c r="B65" s="53"/>
    </row>
    <row r="67" spans="2:2">
      <c r="B67" s="53"/>
    </row>
    <row r="68" spans="2:2">
      <c r="B68" s="53"/>
    </row>
    <row r="69" spans="2:2">
      <c r="B69" s="53"/>
    </row>
    <row r="71" spans="2:2">
      <c r="B71" s="53"/>
    </row>
    <row r="72" spans="2:2">
      <c r="B72" s="53"/>
    </row>
    <row r="73" spans="2:2">
      <c r="B73" s="53"/>
    </row>
    <row r="75" spans="2:2">
      <c r="B75" s="53"/>
    </row>
    <row r="76" spans="2:2">
      <c r="B76" s="53"/>
    </row>
    <row r="77" spans="2:2">
      <c r="B77" s="53"/>
    </row>
    <row r="79" spans="2:2">
      <c r="B79" s="53"/>
    </row>
    <row r="80" spans="2:2">
      <c r="B80" s="53"/>
    </row>
    <row r="81" spans="2:2">
      <c r="B81" s="53"/>
    </row>
    <row r="83" spans="2:2">
      <c r="B83" s="53"/>
    </row>
    <row r="84" spans="2:2">
      <c r="B84" s="53"/>
    </row>
    <row r="85" spans="2:2">
      <c r="B85" s="53"/>
    </row>
    <row r="87" spans="2:2">
      <c r="B87" s="53"/>
    </row>
    <row r="88" spans="2:2">
      <c r="B88" s="53"/>
    </row>
    <row r="89" spans="2:2">
      <c r="B89" s="53"/>
    </row>
    <row r="91" spans="2:2">
      <c r="B91" s="53"/>
    </row>
    <row r="92" spans="2:2">
      <c r="B92" s="53"/>
    </row>
    <row r="93" spans="2:2">
      <c r="B93" s="53"/>
    </row>
    <row r="95" spans="2:2">
      <c r="B95" s="53"/>
    </row>
    <row r="96" spans="2:2">
      <c r="B96" s="53"/>
    </row>
    <row r="97" spans="2:2">
      <c r="B97" s="53"/>
    </row>
    <row r="99" spans="2:2">
      <c r="B99" s="53"/>
    </row>
  </sheetData>
  <sheetProtection algorithmName="SHA-512" hashValue="euSP+MZ+nmhujG6bFpJf6eToVedowm1KoJjacFyUgWCCM0mGtnHrbZMJygRiix1oZQFXueWX6A9ILwHGQzh8jQ==" saltValue="JlyD2mwrNd4sTVG1bZW/c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Y2PHC7Y2YW5Y-1871477060-66</_dlc_DocId>
    <_dlc_DocIdUrl xmlns="ea37a463-b99d-470c-8a85-4153a11441a9">
      <Url>https://txhhs.sharepoint.com/sites/hhsc/fs/ra/ltss/_layouts/15/DocIdRedir.aspx?ID=Y2PHC7Y2YW5Y-1871477060-66</Url>
      <Description>Y2PHC7Y2YW5Y-1871477060-66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712" ma:contentTypeDescription="Create a new document." ma:contentTypeScope="" ma:versionID="39c7060cab12ad68dfe341dd7476c424">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57fd33ca68d502a452b612845540ef20"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E94AC9D-46D0-4390-83D8-56EB9EA56FF6}">
  <ds:schemaRefs>
    <ds:schemaRef ds:uri="http://purl.org/dc/term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4C450A9-6DC1-4658-A53C-39D8C3DEDFE4}">
  <ds:schemaRefs>
    <ds:schemaRef ds:uri="http://schemas.microsoft.com/sharepoint/v3/contenttype/forms"/>
  </ds:schemaRefs>
</ds:datastoreItem>
</file>

<file path=customXml/itemProps3.xml><?xml version="1.0" encoding="utf-8"?>
<ds:datastoreItem xmlns:ds="http://schemas.openxmlformats.org/officeDocument/2006/customXml" ds:itemID="{F7EE91D6-7026-49F0-B9F5-95C2403E6F54}"/>
</file>

<file path=customXml/itemProps4.xml><?xml version="1.0" encoding="utf-8"?>
<ds:datastoreItem xmlns:ds="http://schemas.openxmlformats.org/officeDocument/2006/customXml" ds:itemID="{9E80ED2A-4DA9-4DE3-BD26-D1C938C2CF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RC Worksheet</vt:lpstr>
      <vt:lpstr>Rates</vt:lpstr>
      <vt:lpstr>'RC 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2016-01-22T15:45:57Z</dcterms:created>
  <dcterms:modified xsi:type="dcterms:W3CDTF">2019-01-31T19:26:46Z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081e39ec-012b-4b2b-aba7-43f5c9e1ce41</vt:lpwstr>
  </property>
</Properties>
</file>