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showInkAnnotation="0"/>
  <xr:revisionPtr revIDLastSave="0" documentId="8_{9A385F91-A976-4F07-8AFE-8DF8A5DDD3D0}" xr6:coauthVersionLast="31" xr6:coauthVersionMax="31" xr10:uidLastSave="{00000000-0000-0000-0000-000000000000}"/>
  <bookViews>
    <workbookView xWindow="0" yWindow="1368" windowWidth="12000" windowHeight="6936" xr2:uid="{00000000-000D-0000-FFFF-FFFF00000000}"/>
  </bookViews>
  <sheets>
    <sheet name="RC Worksheet" sheetId="3" r:id="rId1"/>
    <sheet name="Rates" sheetId="4" r:id="rId2"/>
  </sheets>
  <definedNames>
    <definedName name="_xlnm.Print_Area" localSheetId="0">'RC Worksheet'!$A$1:$J$68</definedName>
  </definedNames>
  <calcPr calcId="179017"/>
</workbook>
</file>

<file path=xl/calcChain.xml><?xml version="1.0" encoding="utf-8"?>
<calcChain xmlns="http://schemas.openxmlformats.org/spreadsheetml/2006/main">
  <c r="I62" i="3" l="1"/>
  <c r="B46" i="3"/>
  <c r="I56" i="3" s="1"/>
  <c r="F56" i="3"/>
  <c r="C56" i="3"/>
  <c r="F39" i="3" l="1"/>
  <c r="F43" i="3"/>
  <c r="F41" i="3" l="1"/>
  <c r="E39" i="4" l="1"/>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J9" i="3" l="1"/>
  <c r="G9" i="3"/>
  <c r="D9" i="3"/>
  <c r="D41" i="3" l="1"/>
  <c r="D43" i="3"/>
  <c r="D39" i="3"/>
  <c r="J24" i="3"/>
  <c r="C30" i="3" s="1"/>
  <c r="I43" i="3" l="1"/>
  <c r="D46" i="3" s="1"/>
  <c r="F30" i="3"/>
  <c r="F46" i="3" s="1"/>
  <c r="I46" i="3" l="1"/>
  <c r="C51" i="3" s="1"/>
  <c r="I51" i="3" s="1"/>
  <c r="C62" i="3"/>
  <c r="I30" i="3"/>
  <c r="C58" i="3" l="1"/>
  <c r="I58" i="3" s="1"/>
  <c r="F62" i="3" s="1"/>
</calcChain>
</file>

<file path=xl/sharedStrings.xml><?xml version="1.0" encoding="utf-8"?>
<sst xmlns="http://schemas.openxmlformats.org/spreadsheetml/2006/main" count="109" uniqueCount="88">
  <si>
    <t>/</t>
  </si>
  <si>
    <t>=</t>
  </si>
  <si>
    <t>Box B</t>
  </si>
  <si>
    <t>Box C</t>
  </si>
  <si>
    <t>Box D</t>
  </si>
  <si>
    <t>+</t>
  </si>
  <si>
    <t>From Box C</t>
  </si>
  <si>
    <t>Box E</t>
  </si>
  <si>
    <t>Box F</t>
  </si>
  <si>
    <t>Calculate Spending Requirement</t>
  </si>
  <si>
    <t>Calculate Weighted Average Attendant Rate</t>
  </si>
  <si>
    <t>Box A</t>
  </si>
  <si>
    <t>Payroll Taxes</t>
  </si>
  <si>
    <t>Box G</t>
  </si>
  <si>
    <t>Workers' Compensation</t>
  </si>
  <si>
    <t>Box H</t>
  </si>
  <si>
    <t>Box I</t>
  </si>
  <si>
    <t>Box K</t>
  </si>
  <si>
    <t>Box L</t>
  </si>
  <si>
    <t>Box M</t>
  </si>
  <si>
    <t>Box N</t>
  </si>
  <si>
    <t>Total Attendant Costs</t>
  </si>
  <si>
    <t>Box O</t>
  </si>
  <si>
    <t>X</t>
  </si>
  <si>
    <t>Box P</t>
  </si>
  <si>
    <t>Box Q</t>
  </si>
  <si>
    <t>-</t>
  </si>
  <si>
    <t>From Box O</t>
  </si>
  <si>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</si>
  <si>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r>
      <t xml:space="preserve">Step 6c, Total Staff Wages </t>
    </r>
    <r>
      <rPr>
        <sz val="8"/>
        <rFont val="Arial"/>
        <family val="2"/>
      </rPr>
      <t>(Columns C + G)</t>
    </r>
  </si>
  <si>
    <r>
      <t xml:space="preserve">Step 6c, Total Employee Benefits/Insurance </t>
    </r>
    <r>
      <rPr>
        <sz val="8"/>
        <rFont val="Arial"/>
        <family val="2"/>
      </rPr>
      <t>(Column J)</t>
    </r>
  </si>
  <si>
    <r>
      <t xml:space="preserve">Step 6c, Total Mileage Reimbursement  </t>
    </r>
    <r>
      <rPr>
        <sz val="8"/>
        <rFont val="Arial"/>
        <family val="2"/>
      </rPr>
      <t>(Column L)</t>
    </r>
  </si>
  <si>
    <t xml:space="preserve">Step 7, Attendant FICA &amp; Medicare  </t>
  </si>
  <si>
    <t xml:space="preserve">Step 7, Attendant State and Federal Unemployment   </t>
  </si>
  <si>
    <t xml:space="preserve">Step 7, Attendant Insurance Premiums   </t>
  </si>
  <si>
    <t xml:space="preserve">Step 7, Attendant Paid Claims  </t>
  </si>
  <si>
    <t>Attendant Salaries and Wages, Benefits, and Mileage Reinbursement</t>
  </si>
  <si>
    <t>Rate Period 1</t>
  </si>
  <si>
    <t>Rate Period 2</t>
  </si>
  <si>
    <t>Rate Period 3</t>
  </si>
  <si>
    <t>Enter Total Resident Days</t>
  </si>
  <si>
    <t>Step 5b, Total RC Resident Days</t>
  </si>
  <si>
    <t>Step 5c, Total AL Single Occupancy Resident Days</t>
  </si>
  <si>
    <t>Step 5c, Total RC Double Occupancy Resident Days</t>
  </si>
  <si>
    <t>Step 5c, Total RC Non-Apartment Resident Days</t>
  </si>
  <si>
    <t>Total Resident Days</t>
  </si>
  <si>
    <t>From Box A</t>
  </si>
  <si>
    <t>From Box B</t>
  </si>
  <si>
    <t>Rate Period 1 Rate</t>
  </si>
  <si>
    <t>Rate Period 2 Rate</t>
  </si>
  <si>
    <t>Rate Period 3 Rate</t>
  </si>
  <si>
    <t>Weighted Average Rate</t>
  </si>
  <si>
    <t>Box J</t>
  </si>
  <si>
    <t>Total Units from Boxes A-C</t>
  </si>
  <si>
    <t>From Box M</t>
  </si>
  <si>
    <t>Calculate Attendant Cost Per Unit</t>
  </si>
  <si>
    <t>Cost Per Unit</t>
  </si>
  <si>
    <t>From Box L</t>
  </si>
  <si>
    <t>Costs Per Unit</t>
  </si>
  <si>
    <t>From Box N</t>
  </si>
  <si>
    <t>Calculate Estimated Recoupment Per Unit of Service</t>
  </si>
  <si>
    <t>Spending Requirement</t>
  </si>
  <si>
    <t>Potential Recoup per Unit</t>
  </si>
  <si>
    <t>From Box P</t>
  </si>
  <si>
    <t>Enter Medicaid Only Units</t>
  </si>
  <si>
    <t>Est. Total Recoupment</t>
  </si>
  <si>
    <r>
      <t xml:space="preserve">Step 6c, Total Contracted Payments </t>
    </r>
    <r>
      <rPr>
        <sz val="8"/>
        <rFont val="Arial"/>
        <family val="2"/>
      </rPr>
      <t>(Columns E + I)</t>
    </r>
  </si>
  <si>
    <t>Enter Attendant, Driver, and Medication Aide expenses</t>
  </si>
  <si>
    <t>Sum Boxes D - K</t>
  </si>
  <si>
    <t>From Step 3, Costs Per Unit</t>
  </si>
  <si>
    <t>PERIOD 1</t>
  </si>
  <si>
    <t>PERIOD 2</t>
  </si>
  <si>
    <t>PERIOD 3</t>
  </si>
  <si>
    <t>Enter Participation Levels</t>
  </si>
  <si>
    <t>LEVEL</t>
  </si>
  <si>
    <t>Apartment &amp; Non-Apartment</t>
  </si>
  <si>
    <t>Weighted Average Enhancement Add-on</t>
  </si>
  <si>
    <t>Resident Days</t>
  </si>
  <si>
    <t>Attendant Rate</t>
  </si>
  <si>
    <t xml:space="preserve">Calculate Estimated Recoupment Percentage based on Revenue </t>
  </si>
  <si>
    <t>Recoupment Percentage</t>
  </si>
  <si>
    <t>Revenue From Box M</t>
  </si>
  <si>
    <t>Total Recoupment From Box Q</t>
  </si>
  <si>
    <t>If Step 3 Costs Per Unit is greater than Box O, then you have met the spending requirement. If Box P is a positive number, then you have not met the spending requirement from Step 5 and could potentially face recoupment.</t>
  </si>
  <si>
    <t>Effective February 1, 2018 to August 31, 2019</t>
  </si>
  <si>
    <t xml:space="preserve">ATTENDANT COST PAYMENT RATES </t>
  </si>
  <si>
    <t>Effective September 1, 2019 to Current</t>
  </si>
  <si>
    <t xml:space="preserve">Residential Care (RC)
2020 Cost Report &amp; 2021 Accountability Report Optional Worksheet to
Estimate Potential Recoupment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</si>
</sst>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
    <numFmt numFmtId="165" formatCode="0.00_)"/>
    <numFmt numFmtId="166" formatCode="&quot;$&quot;#,##0.00"/>
    <numFmt numFmtId="167" formatCode="&quot;$&quot;#,##0"/>
    <numFmt numFmtId="168" formatCode="\$###0.00;\$###0.00"/>
  </numFmts>
  <fonts count="20"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6"/>
      <name val="Arial"/>
      <family val="2"/>
    </font>
    <font>
      <sz val="12"/>
      <name val="Arial"/>
      <family val="2"/>
    </font>
    <font>
      <b/>
      <sz val="10"/>
      <name val="Arial"/>
      <family val="2"/>
    </font>
    <font>
      <sz val="10"/>
      <name val="Arial"/>
      <family val="2"/>
    </font>
    <font>
      <sz val="11"/>
      <name val="Arial"/>
      <family val="2"/>
    </font>
    <font>
      <vertAlign val="superscript"/>
      <sz val="8"/>
      <name val="Arial"/>
      <family val="2"/>
    </font>
    <font>
      <b/>
      <sz val="11"/>
      <name val="Arial"/>
      <family val="2"/>
    </font>
    <font>
      <vertAlign val="subscript"/>
      <sz val="8"/>
      <name val="Arial"/>
      <family val="2"/>
    </font>
    <font>
      <b/>
      <vertAlign val="superscript"/>
      <sz val="8"/>
      <name val="Arial"/>
      <family val="2"/>
    </font>
    <font>
      <sz val="11"/>
      <color rgb="FF000000"/>
      <name val="Arial"/>
      <family val="2"/>
    </font>
    <font>
      <b/>
      <u/>
      <sz val="12"/>
      <name val="Arial"/>
      <family val="2"/>
    </font>
    <font>
      <u/>
      <sz val="10"/>
      <name val="Arial"/>
      <family val="2"/>
    </font>
    <font>
      <sz val="10"/>
      <name val="Arial"/>
    </font>
  </fonts>
  <fills count="12">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4">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165" fontId="6" fillId="0" borderId="0"/>
    <xf numFmtId="10"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cellStyleXfs>
  <cellXfs count="158">
    <xf numFmtId="0" fontId="0" fillId="0" borderId="0" xfId="0"/>
    <xf numFmtId="0" fontId="1" fillId="0" borderId="0" xfId="0" applyFont="1"/>
    <xf numFmtId="0" fontId="1" fillId="0" borderId="6" xfId="0" applyFont="1" applyBorder="1"/>
    <xf numFmtId="0" fontId="1" fillId="0" borderId="0" xfId="0" applyFont="1" applyBorder="1"/>
    <xf numFmtId="0" fontId="1" fillId="0" borderId="7" xfId="0" applyFont="1" applyBorder="1"/>
    <xf numFmtId="0" fontId="11" fillId="0" borderId="6" xfId="0" applyFont="1" applyBorder="1" applyAlignment="1">
      <alignment vertical="center"/>
    </xf>
    <xf numFmtId="0" fontId="11" fillId="0" borderId="0" xfId="0" applyFont="1" applyAlignment="1">
      <alignment vertical="center"/>
    </xf>
    <xf numFmtId="0" fontId="11" fillId="0" borderId="6" xfId="0" applyFont="1" applyBorder="1"/>
    <xf numFmtId="0" fontId="12" fillId="0" borderId="2" xfId="0" applyFont="1" applyBorder="1" applyAlignment="1">
      <alignment horizontal="left" vertical="top"/>
    </xf>
    <xf numFmtId="167" fontId="11" fillId="5" borderId="2" xfId="0" applyNumberFormat="1" applyFont="1" applyFill="1" applyBorder="1" applyAlignment="1" applyProtection="1">
      <alignment horizontal="right" vertical="center"/>
      <protection locked="0"/>
    </xf>
    <xf numFmtId="0" fontId="11" fillId="0" borderId="0" xfId="0" applyFont="1"/>
    <xf numFmtId="0" fontId="11" fillId="0" borderId="0" xfId="0" applyFont="1" applyFill="1" applyBorder="1" applyAlignment="1">
      <alignment vertical="center"/>
    </xf>
    <xf numFmtId="0" fontId="12" fillId="0" borderId="2" xfId="0" applyFont="1" applyBorder="1" applyAlignment="1">
      <alignment horizontal="left" vertical="top" wrapText="1"/>
    </xf>
    <xf numFmtId="0" fontId="11" fillId="0" borderId="0" xfId="0" quotePrefix="1" applyFont="1" applyFill="1" applyBorder="1" applyAlignment="1">
      <alignment horizontal="right" vertical="center"/>
    </xf>
    <xf numFmtId="167" fontId="11" fillId="5" borderId="2" xfId="0" applyNumberFormat="1" applyFont="1" applyFill="1" applyBorder="1" applyAlignment="1" applyProtection="1">
      <alignment vertical="center"/>
      <protection locked="0"/>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6" xfId="0" applyFont="1" applyFill="1" applyBorder="1" applyAlignment="1">
      <alignment vertical="center"/>
    </xf>
    <xf numFmtId="0" fontId="11" fillId="0" borderId="0" xfId="0" applyFont="1" applyFill="1" applyAlignment="1">
      <alignment vertical="center"/>
    </xf>
    <xf numFmtId="0" fontId="8" fillId="0" borderId="0" xfId="0" applyFont="1" applyBorder="1"/>
    <xf numFmtId="0" fontId="11" fillId="0" borderId="0" xfId="0" quotePrefix="1" applyFont="1" applyBorder="1" applyAlignment="1">
      <alignment horizontal="center"/>
    </xf>
    <xf numFmtId="0" fontId="1" fillId="0" borderId="0" xfId="10"/>
    <xf numFmtId="0" fontId="11" fillId="0" borderId="6" xfId="0" applyFont="1" applyBorder="1" applyAlignment="1">
      <alignment vertical="center" wrapText="1"/>
    </xf>
    <xf numFmtId="0" fontId="13" fillId="0" borderId="8" xfId="0" applyFont="1" applyBorder="1" applyAlignment="1">
      <alignment vertical="center" wrapText="1"/>
    </xf>
    <xf numFmtId="0" fontId="13" fillId="0" borderId="9" xfId="0" quotePrefix="1" applyFont="1" applyBorder="1" applyAlignment="1">
      <alignment horizontal="center"/>
    </xf>
    <xf numFmtId="0" fontId="0" fillId="0" borderId="0" xfId="0" applyFill="1"/>
    <xf numFmtId="0" fontId="11" fillId="0" borderId="6" xfId="0" applyFont="1" applyFill="1" applyBorder="1" applyAlignment="1">
      <alignment vertical="center" wrapText="1"/>
    </xf>
    <xf numFmtId="0" fontId="11" fillId="0" borderId="0" xfId="0" quotePrefix="1" applyFont="1" applyFill="1" applyBorder="1" applyAlignment="1">
      <alignment horizontal="center"/>
    </xf>
    <xf numFmtId="0" fontId="12" fillId="0" borderId="2" xfId="0" applyFont="1" applyBorder="1" applyAlignment="1">
      <alignment horizontal="left" vertical="center"/>
    </xf>
    <xf numFmtId="0" fontId="11" fillId="0" borderId="0" xfId="0" quotePrefix="1" applyFont="1" applyBorder="1" applyAlignment="1">
      <alignment horizontal="center" vertical="center"/>
    </xf>
    <xf numFmtId="0" fontId="15" fillId="0" borderId="2" xfId="0" applyFont="1" applyBorder="1" applyAlignment="1">
      <alignment horizontal="left" vertical="top" wrapText="1"/>
    </xf>
    <xf numFmtId="0" fontId="11" fillId="0" borderId="0" xfId="0" quotePrefix="1" applyFont="1" applyFill="1" applyBorder="1" applyAlignment="1">
      <alignment horizontal="center" vertical="center"/>
    </xf>
    <xf numFmtId="0" fontId="11" fillId="0" borderId="8" xfId="0" applyFont="1" applyFill="1" applyBorder="1" applyAlignment="1">
      <alignment vertical="center" wrapText="1"/>
    </xf>
    <xf numFmtId="0" fontId="11" fillId="0" borderId="9" xfId="0" quotePrefix="1" applyFont="1" applyFill="1" applyBorder="1" applyAlignment="1">
      <alignment horizontal="center"/>
    </xf>
    <xf numFmtId="166" fontId="4" fillId="0" borderId="1" xfId="0" applyNumberFormat="1" applyFont="1" applyFill="1" applyBorder="1" applyAlignment="1" applyProtection="1">
      <protection locked="0"/>
    </xf>
    <xf numFmtId="166" fontId="4" fillId="0" borderId="12" xfId="0" applyNumberFormat="1" applyFont="1" applyFill="1" applyBorder="1" applyAlignment="1" applyProtection="1">
      <protection locked="0"/>
    </xf>
    <xf numFmtId="0" fontId="0" fillId="0" borderId="6" xfId="0" applyBorder="1"/>
    <xf numFmtId="0" fontId="0" fillId="0" borderId="6" xfId="0" applyFill="1" applyBorder="1"/>
    <xf numFmtId="43" fontId="9" fillId="0" borderId="12" xfId="8" applyFont="1" applyFill="1" applyBorder="1" applyAlignment="1" applyProtection="1"/>
    <xf numFmtId="167" fontId="13" fillId="0" borderId="2" xfId="0" applyNumberFormat="1" applyFont="1" applyBorder="1" applyAlignment="1" applyProtection="1">
      <alignment horizontal="right"/>
    </xf>
    <xf numFmtId="166" fontId="4" fillId="0" borderId="2" xfId="0" applyNumberFormat="1" applyFont="1" applyFill="1" applyBorder="1" applyAlignment="1" applyProtection="1">
      <protection locked="0"/>
    </xf>
    <xf numFmtId="0" fontId="1" fillId="0" borderId="11" xfId="0" applyFont="1" applyBorder="1"/>
    <xf numFmtId="0" fontId="8" fillId="0" borderId="9" xfId="0" applyFont="1" applyBorder="1" applyAlignment="1">
      <alignment horizontal="center" wrapText="1"/>
    </xf>
    <xf numFmtId="43" fontId="1" fillId="6" borderId="12" xfId="8" applyFont="1" applyFill="1" applyBorder="1" applyAlignment="1" applyProtection="1">
      <protection locked="0"/>
    </xf>
    <xf numFmtId="43" fontId="11" fillId="6" borderId="12" xfId="8" applyFont="1" applyFill="1" applyBorder="1" applyAlignment="1" applyProtection="1">
      <protection locked="0"/>
    </xf>
    <xf numFmtId="0" fontId="8" fillId="0" borderId="9" xfId="0" applyFont="1" applyBorder="1" applyAlignment="1">
      <alignment wrapText="1"/>
    </xf>
    <xf numFmtId="0" fontId="1" fillId="0" borderId="6" xfId="0" applyFont="1" applyBorder="1" applyAlignment="1">
      <alignment horizontal="center"/>
    </xf>
    <xf numFmtId="0" fontId="12" fillId="0" borderId="14" xfId="0" applyFont="1" applyBorder="1" applyAlignment="1">
      <alignment horizontal="left" vertical="center"/>
    </xf>
    <xf numFmtId="43" fontId="11" fillId="6" borderId="2" xfId="8" applyFont="1" applyFill="1" applyBorder="1" applyAlignment="1" applyProtection="1">
      <protection locked="0"/>
    </xf>
    <xf numFmtId="0" fontId="8" fillId="0" borderId="0" xfId="0" applyFont="1" applyBorder="1" applyAlignment="1">
      <alignment horizontal="center" wrapText="1"/>
    </xf>
    <xf numFmtId="0" fontId="8" fillId="0" borderId="12" xfId="0" applyFont="1" applyBorder="1" applyAlignment="1">
      <alignment horizontal="center" wrapText="1"/>
    </xf>
    <xf numFmtId="0" fontId="9" fillId="7" borderId="15" xfId="0" applyFont="1" applyFill="1" applyBorder="1" applyAlignment="1">
      <alignment horizontal="center"/>
    </xf>
    <xf numFmtId="0" fontId="8" fillId="8" borderId="16" xfId="0" applyFont="1" applyFill="1" applyBorder="1" applyAlignment="1" applyProtection="1">
      <alignment horizontal="center"/>
      <protection locked="0"/>
    </xf>
    <xf numFmtId="8" fontId="0" fillId="0" borderId="0" xfId="0" applyNumberFormat="1"/>
    <xf numFmtId="0" fontId="0" fillId="0" borderId="2" xfId="0" applyBorder="1"/>
    <xf numFmtId="168" fontId="16" fillId="0" borderId="2" xfId="0" applyNumberFormat="1" applyFont="1" applyFill="1" applyBorder="1" applyAlignment="1">
      <alignment vertical="top" wrapText="1"/>
    </xf>
    <xf numFmtId="166" fontId="11" fillId="0" borderId="2" xfId="0" applyNumberFormat="1" applyFont="1" applyFill="1" applyBorder="1" applyAlignment="1" applyProtection="1"/>
    <xf numFmtId="0" fontId="4" fillId="0" borderId="2" xfId="0" applyFont="1" applyFill="1" applyBorder="1" applyAlignment="1" applyProtection="1">
      <protection locked="0"/>
    </xf>
    <xf numFmtId="0" fontId="11" fillId="0" borderId="2" xfId="0" applyFont="1" applyFill="1" applyBorder="1" applyAlignment="1" applyProtection="1">
      <alignment vertical="center" wrapText="1"/>
    </xf>
    <xf numFmtId="43" fontId="1" fillId="0" borderId="2" xfId="0" applyNumberFormat="1" applyFont="1" applyFill="1" applyBorder="1" applyAlignment="1" applyProtection="1"/>
    <xf numFmtId="0" fontId="1" fillId="0" borderId="4" xfId="0" applyFont="1" applyBorder="1" applyAlignment="1">
      <alignment vertical="center" wrapText="1"/>
    </xf>
    <xf numFmtId="0" fontId="1" fillId="0" borderId="6" xfId="0" applyFont="1" applyBorder="1" applyAlignment="1">
      <alignment vertical="center" wrapText="1"/>
    </xf>
    <xf numFmtId="0" fontId="0" fillId="0" borderId="0" xfId="0" applyFill="1" applyBorder="1"/>
    <xf numFmtId="0" fontId="11"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9" borderId="0" xfId="0" applyFill="1"/>
    <xf numFmtId="0" fontId="0" fillId="9" borderId="0" xfId="0" applyFill="1" applyAlignment="1">
      <alignment vertical="center"/>
    </xf>
    <xf numFmtId="0" fontId="9" fillId="11" borderId="2" xfId="0" applyFont="1" applyFill="1" applyBorder="1" applyAlignment="1">
      <alignment horizontal="center" vertical="center"/>
    </xf>
    <xf numFmtId="0" fontId="1" fillId="11" borderId="2" xfId="0" applyFont="1" applyFill="1" applyBorder="1" applyAlignment="1">
      <alignment horizontal="right" vertical="center" wrapText="1"/>
    </xf>
    <xf numFmtId="0" fontId="0" fillId="0" borderId="2" xfId="0" applyFill="1" applyBorder="1"/>
    <xf numFmtId="0" fontId="13" fillId="0" borderId="1"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2"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2" xfId="0" applyFont="1" applyFill="1" applyBorder="1" applyAlignment="1">
      <alignment horizontal="left" vertical="center"/>
    </xf>
    <xf numFmtId="0" fontId="4" fillId="0" borderId="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166" fontId="4" fillId="0" borderId="1" xfId="0" applyNumberFormat="1" applyFont="1" applyFill="1" applyBorder="1" applyAlignment="1" applyProtection="1">
      <alignment horizontal="center"/>
      <protection locked="0"/>
    </xf>
    <xf numFmtId="166" fontId="4" fillId="0" borderId="12" xfId="0" applyNumberFormat="1" applyFont="1" applyFill="1" applyBorder="1" applyAlignment="1" applyProtection="1">
      <alignment horizontal="center"/>
      <protection locked="0"/>
    </xf>
    <xf numFmtId="166" fontId="11" fillId="0" borderId="1" xfId="0" applyNumberFormat="1" applyFont="1" applyFill="1" applyBorder="1" applyAlignment="1" applyProtection="1">
      <alignment horizontal="center"/>
    </xf>
    <xf numFmtId="166" fontId="11" fillId="0" borderId="12" xfId="0" applyNumberFormat="1" applyFont="1" applyFill="1" applyBorder="1" applyAlignment="1" applyProtection="1">
      <alignment horizontal="center"/>
    </xf>
    <xf numFmtId="43" fontId="11" fillId="6" borderId="1" xfId="8" applyFont="1" applyFill="1" applyBorder="1" applyAlignment="1" applyProtection="1">
      <alignment horizontal="center"/>
      <protection locked="0"/>
    </xf>
    <xf numFmtId="43" fontId="11" fillId="6" borderId="12" xfId="8" applyFont="1" applyFill="1" applyBorder="1" applyAlignment="1" applyProtection="1">
      <alignment horizontal="center"/>
      <protection locked="0"/>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166" fontId="11" fillId="0" borderId="1" xfId="9" applyNumberFormat="1" applyFont="1" applyFill="1" applyBorder="1" applyAlignment="1" applyProtection="1">
      <alignment horizontal="center"/>
    </xf>
    <xf numFmtId="9" fontId="11" fillId="0" borderId="12" xfId="9" applyFont="1" applyFill="1" applyBorder="1" applyAlignment="1" applyProtection="1">
      <alignment horizontal="center"/>
    </xf>
    <xf numFmtId="0" fontId="13" fillId="0" borderId="1" xfId="0" applyFont="1" applyBorder="1" applyAlignment="1">
      <alignment horizontal="left"/>
    </xf>
    <xf numFmtId="0" fontId="13" fillId="0" borderId="13" xfId="0" applyFont="1" applyBorder="1" applyAlignment="1">
      <alignment horizontal="left"/>
    </xf>
    <xf numFmtId="0" fontId="13" fillId="0" borderId="12" xfId="0" applyFont="1" applyBorder="1" applyAlignment="1">
      <alignment horizontal="left"/>
    </xf>
    <xf numFmtId="0" fontId="14" fillId="0" borderId="1" xfId="0" applyFont="1" applyBorder="1" applyAlignment="1">
      <alignment horizontal="center"/>
    </xf>
    <xf numFmtId="0" fontId="14" fillId="0" borderId="12" xfId="0" applyFont="1" applyBorder="1" applyAlignment="1">
      <alignment horizontal="center"/>
    </xf>
    <xf numFmtId="0" fontId="11" fillId="0" borderId="2" xfId="0" applyFont="1" applyBorder="1" applyAlignment="1">
      <alignment horizontal="left" vertical="center" wrapText="1"/>
    </xf>
    <xf numFmtId="43" fontId="11" fillId="0" borderId="6" xfId="8" quotePrefix="1" applyFont="1" applyBorder="1" applyAlignment="1">
      <alignment horizontal="center"/>
    </xf>
    <xf numFmtId="43" fontId="11" fillId="0" borderId="7" xfId="8" quotePrefix="1" applyFont="1"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1" fillId="0" borderId="2" xfId="0" applyFont="1" applyFill="1" applyBorder="1" applyAlignment="1">
      <alignment horizontal="left" vertic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8" fillId="0" borderId="9" xfId="0" applyFont="1" applyBorder="1" applyAlignment="1">
      <alignment horizontal="center" wrapText="1"/>
    </xf>
    <xf numFmtId="0" fontId="8" fillId="0" borderId="9" xfId="0" applyFont="1" applyBorder="1" applyAlignment="1">
      <alignment horizontal="center" vertical="center" wrapText="1"/>
    </xf>
    <xf numFmtId="43" fontId="11" fillId="0" borderId="1" xfId="8" applyFont="1" applyFill="1" applyBorder="1" applyAlignment="1" applyProtection="1">
      <alignment horizontal="center"/>
    </xf>
    <xf numFmtId="43" fontId="11" fillId="0" borderId="12" xfId="8" applyFont="1" applyFill="1" applyBorder="1" applyAlignment="1" applyProtection="1">
      <alignment horizontal="center"/>
    </xf>
    <xf numFmtId="0" fontId="0" fillId="0" borderId="0" xfId="0" applyBorder="1" applyAlignment="1">
      <alignment horizontal="center"/>
    </xf>
    <xf numFmtId="0" fontId="0" fillId="0" borderId="7" xfId="0"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7" fillId="0" borderId="1"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1" fillId="0" borderId="1" xfId="0" applyFont="1" applyBorder="1" applyAlignment="1">
      <alignment horizontal="center"/>
    </xf>
    <xf numFmtId="0" fontId="1" fillId="0" borderId="13" xfId="0" applyFont="1" applyBorder="1" applyAlignment="1">
      <alignment horizontal="center"/>
    </xf>
    <xf numFmtId="0" fontId="8" fillId="0" borderId="4" xfId="0" applyFont="1" applyBorder="1" applyAlignment="1">
      <alignment horizontal="center"/>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3" fillId="0" borderId="1"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9" fontId="11" fillId="0" borderId="1" xfId="9"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166" fontId="11" fillId="0" borderId="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1" fillId="0" borderId="11" xfId="0" quotePrefix="1" applyFont="1" applyFill="1" applyBorder="1" applyAlignment="1">
      <alignment horizontal="center" vertical="center"/>
    </xf>
    <xf numFmtId="0" fontId="0" fillId="0" borderId="14" xfId="0" applyBorder="1" applyAlignment="1">
      <alignment horizontal="center" vertical="center"/>
    </xf>
    <xf numFmtId="166" fontId="11" fillId="0" borderId="1" xfId="0" applyNumberFormat="1" applyFont="1" applyFill="1" applyBorder="1" applyAlignment="1">
      <alignment horizontal="center" vertical="center"/>
    </xf>
    <xf numFmtId="0" fontId="0" fillId="0" borderId="12" xfId="0" applyBorder="1" applyAlignment="1">
      <alignment horizontal="center" vertical="center"/>
    </xf>
    <xf numFmtId="10" fontId="11" fillId="0" borderId="1" xfId="0" applyNumberFormat="1" applyFont="1" applyFill="1" applyBorder="1" applyAlignment="1">
      <alignment horizontal="center" vertical="center"/>
    </xf>
    <xf numFmtId="10" fontId="0" fillId="0" borderId="12" xfId="0" applyNumberFormat="1" applyBorder="1" applyAlignment="1">
      <alignment horizontal="center" vertical="center"/>
    </xf>
    <xf numFmtId="0" fontId="4" fillId="0" borderId="1" xfId="0" applyFont="1" applyFill="1" applyBorder="1" applyAlignment="1">
      <alignment horizontal="center" vertical="center"/>
    </xf>
    <xf numFmtId="0" fontId="4" fillId="0" borderId="12" xfId="0" applyFont="1" applyBorder="1" applyAlignment="1">
      <alignment horizontal="center" vertical="center"/>
    </xf>
    <xf numFmtId="0" fontId="13" fillId="10" borderId="9" xfId="0" applyFont="1" applyFill="1" applyBorder="1" applyAlignment="1">
      <alignment horizontal="center" vertical="center" wrapText="1"/>
    </xf>
    <xf numFmtId="0" fontId="11" fillId="10" borderId="9" xfId="0" applyFont="1" applyFill="1" applyBorder="1" applyAlignment="1">
      <alignment horizontal="center" wrapText="1"/>
    </xf>
    <xf numFmtId="0" fontId="17" fillId="10" borderId="0" xfId="0" applyFont="1" applyFill="1" applyBorder="1" applyAlignment="1">
      <alignment horizontal="center" vertical="center"/>
    </xf>
    <xf numFmtId="0" fontId="18" fillId="10" borderId="0" xfId="0" applyFont="1" applyFill="1" applyAlignment="1">
      <alignment horizontal="center"/>
    </xf>
    <xf numFmtId="44" fontId="11" fillId="0" borderId="2" xfId="13" applyFont="1" applyBorder="1" applyAlignment="1" applyProtection="1">
      <alignment vertical="center" wrapText="1"/>
    </xf>
  </cellXfs>
  <cellStyles count="14">
    <cellStyle name="Comma" xfId="8" builtinId="3"/>
    <cellStyle name="COSTREPORT" xfId="1" xr:uid="{00000000-0005-0000-0000-000001000000}"/>
    <cellStyle name="cr" xfId="2" xr:uid="{00000000-0005-0000-0000-000002000000}"/>
    <cellStyle name="Currency" xfId="13" builtinId="4"/>
    <cellStyle name="Currency 2" xfId="12" xr:uid="{00000000-0005-0000-0000-000003000000}"/>
    <cellStyle name="Grey" xfId="3" xr:uid="{00000000-0005-0000-0000-000004000000}"/>
    <cellStyle name="Input [yellow]" xfId="4" xr:uid="{00000000-0005-0000-0000-000005000000}"/>
    <cellStyle name="no dec" xfId="5" xr:uid="{00000000-0005-0000-0000-000006000000}"/>
    <cellStyle name="Normal" xfId="0" builtinId="0"/>
    <cellStyle name="Normal - Style1" xfId="6" xr:uid="{00000000-0005-0000-0000-000008000000}"/>
    <cellStyle name="Normal 2" xfId="10" xr:uid="{00000000-0005-0000-0000-000009000000}"/>
    <cellStyle name="Percent" xfId="9" builtinId="5"/>
    <cellStyle name="Percent [2]" xfId="7" xr:uid="{00000000-0005-0000-0000-00000B000000}"/>
    <cellStyle name="Percent 2" xfId="11"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175260</xdr:colOff>
      <xdr:row>10</xdr:row>
      <xdr:rowOff>15240</xdr:rowOff>
    </xdr:from>
    <xdr:to>
      <xdr:col>1</xdr:col>
      <xdr:colOff>975360</xdr:colOff>
      <xdr:row>10</xdr:row>
      <xdr:rowOff>333375</xdr:rowOff>
    </xdr:to>
    <xdr:grpSp>
      <xdr:nvGrpSpPr>
        <xdr:cNvPr id="2" name="Group 4">
          <a:extLst>
            <a:ext uri="{FF2B5EF4-FFF2-40B4-BE49-F238E27FC236}">
              <a16:creationId xmlns:a16="http://schemas.microsoft.com/office/drawing/2014/main" id="{00000000-0008-0000-0000-000002000000}"/>
            </a:ext>
          </a:extLst>
        </xdr:cNvPr>
        <xdr:cNvGrpSpPr>
          <a:grpSpLocks/>
        </xdr:cNvGrpSpPr>
      </xdr:nvGrpSpPr>
      <xdr:grpSpPr bwMode="auto">
        <a:xfrm>
          <a:off x="434340" y="3985260"/>
          <a:ext cx="800100" cy="318135"/>
          <a:chOff x="14" y="101"/>
          <a:chExt cx="91" cy="34"/>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213360</xdr:colOff>
      <xdr:row>2</xdr:row>
      <xdr:rowOff>15240</xdr:rowOff>
    </xdr:from>
    <xdr:to>
      <xdr:col>1</xdr:col>
      <xdr:colOff>1013460</xdr:colOff>
      <xdr:row>2</xdr:row>
      <xdr:rowOff>325755</xdr:rowOff>
    </xdr:to>
    <xdr:grpSp>
      <xdr:nvGrpSpPr>
        <xdr:cNvPr id="5" name="Group 4">
          <a:extLst>
            <a:ext uri="{FF2B5EF4-FFF2-40B4-BE49-F238E27FC236}">
              <a16:creationId xmlns:a16="http://schemas.microsoft.com/office/drawing/2014/main" id="{00000000-0008-0000-0000-000005000000}"/>
            </a:ext>
          </a:extLst>
        </xdr:cNvPr>
        <xdr:cNvGrpSpPr>
          <a:grpSpLocks/>
        </xdr:cNvGrpSpPr>
      </xdr:nvGrpSpPr>
      <xdr:grpSpPr bwMode="auto">
        <a:xfrm>
          <a:off x="472440" y="1432560"/>
          <a:ext cx="800100" cy="310515"/>
          <a:chOff x="14" y="101"/>
          <a:chExt cx="91" cy="34"/>
        </a:xfrm>
      </xdr:grpSpPr>
      <xdr:sp macro="" textlink="">
        <xdr:nvSpPr>
          <xdr:cNvPr id="6" name="Oval 5">
            <a:extLst>
              <a:ext uri="{FF2B5EF4-FFF2-40B4-BE49-F238E27FC236}">
                <a16:creationId xmlns:a16="http://schemas.microsoft.com/office/drawing/2014/main" id="{00000000-0008-0000-00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274320</xdr:colOff>
      <xdr:row>26</xdr:row>
      <xdr:rowOff>15240</xdr:rowOff>
    </xdr:from>
    <xdr:to>
      <xdr:col>1</xdr:col>
      <xdr:colOff>1074420</xdr:colOff>
      <xdr:row>26</xdr:row>
      <xdr:rowOff>333375</xdr:rowOff>
    </xdr:to>
    <xdr:grpSp>
      <xdr:nvGrpSpPr>
        <xdr:cNvPr id="26" name="Group 4">
          <a:extLst>
            <a:ext uri="{FF2B5EF4-FFF2-40B4-BE49-F238E27FC236}">
              <a16:creationId xmlns:a16="http://schemas.microsoft.com/office/drawing/2014/main" id="{00000000-0008-0000-0000-00001A000000}"/>
            </a:ext>
          </a:extLst>
        </xdr:cNvPr>
        <xdr:cNvGrpSpPr>
          <a:grpSpLocks/>
        </xdr:cNvGrpSpPr>
      </xdr:nvGrpSpPr>
      <xdr:grpSpPr bwMode="auto">
        <a:xfrm>
          <a:off x="533400" y="7726680"/>
          <a:ext cx="800100" cy="318135"/>
          <a:chOff x="14" y="101"/>
          <a:chExt cx="91" cy="34"/>
        </a:xfrm>
      </xdr:grpSpPr>
      <xdr:sp macro="" textlink="">
        <xdr:nvSpPr>
          <xdr:cNvPr id="27" name="Oval 5">
            <a:extLst>
              <a:ext uri="{FF2B5EF4-FFF2-40B4-BE49-F238E27FC236}">
                <a16:creationId xmlns:a16="http://schemas.microsoft.com/office/drawing/2014/main" id="{00000000-0008-0000-0000-00001B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28" name="Text Box 6">
            <a:extLst>
              <a:ext uri="{FF2B5EF4-FFF2-40B4-BE49-F238E27FC236}">
                <a16:creationId xmlns:a16="http://schemas.microsoft.com/office/drawing/2014/main" id="{00000000-0008-0000-0000-00001C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289560</xdr:colOff>
      <xdr:row>32</xdr:row>
      <xdr:rowOff>15240</xdr:rowOff>
    </xdr:from>
    <xdr:to>
      <xdr:col>1</xdr:col>
      <xdr:colOff>1089660</xdr:colOff>
      <xdr:row>32</xdr:row>
      <xdr:rowOff>333375</xdr:rowOff>
    </xdr:to>
    <xdr:grpSp>
      <xdr:nvGrpSpPr>
        <xdr:cNvPr id="29" name="Group 4">
          <a:extLst>
            <a:ext uri="{FF2B5EF4-FFF2-40B4-BE49-F238E27FC236}">
              <a16:creationId xmlns:a16="http://schemas.microsoft.com/office/drawing/2014/main" id="{00000000-0008-0000-0000-00001D000000}"/>
            </a:ext>
          </a:extLst>
        </xdr:cNvPr>
        <xdr:cNvGrpSpPr>
          <a:grpSpLocks/>
        </xdr:cNvGrpSpPr>
      </xdr:nvGrpSpPr>
      <xdr:grpSpPr bwMode="auto">
        <a:xfrm>
          <a:off x="548640" y="9166860"/>
          <a:ext cx="800100" cy="318135"/>
          <a:chOff x="14" y="101"/>
          <a:chExt cx="91" cy="34"/>
        </a:xfrm>
      </xdr:grpSpPr>
      <xdr:sp macro="" textlink="">
        <xdr:nvSpPr>
          <xdr:cNvPr id="30" name="Oval 5">
            <a:extLst>
              <a:ext uri="{FF2B5EF4-FFF2-40B4-BE49-F238E27FC236}">
                <a16:creationId xmlns:a16="http://schemas.microsoft.com/office/drawing/2014/main" id="{00000000-0008-0000-0000-00001E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1" name="Text Box 6">
            <a:extLst>
              <a:ext uri="{FF2B5EF4-FFF2-40B4-BE49-F238E27FC236}">
                <a16:creationId xmlns:a16="http://schemas.microsoft.com/office/drawing/2014/main" id="{00000000-0008-0000-0000-00001F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335280</xdr:colOff>
      <xdr:row>53</xdr:row>
      <xdr:rowOff>22860</xdr:rowOff>
    </xdr:from>
    <xdr:to>
      <xdr:col>1</xdr:col>
      <xdr:colOff>1135380</xdr:colOff>
      <xdr:row>53</xdr:row>
      <xdr:rowOff>340995</xdr:rowOff>
    </xdr:to>
    <xdr:grpSp>
      <xdr:nvGrpSpPr>
        <xdr:cNvPr id="32" name="Group 4">
          <a:extLst>
            <a:ext uri="{FF2B5EF4-FFF2-40B4-BE49-F238E27FC236}">
              <a16:creationId xmlns:a16="http://schemas.microsoft.com/office/drawing/2014/main" id="{00000000-0008-0000-0000-000020000000}"/>
            </a:ext>
          </a:extLst>
        </xdr:cNvPr>
        <xdr:cNvGrpSpPr>
          <a:grpSpLocks/>
        </xdr:cNvGrpSpPr>
      </xdr:nvGrpSpPr>
      <xdr:grpSpPr bwMode="auto">
        <a:xfrm>
          <a:off x="594360" y="14371320"/>
          <a:ext cx="800100" cy="318135"/>
          <a:chOff x="14" y="101"/>
          <a:chExt cx="91" cy="34"/>
        </a:xfrm>
      </xdr:grpSpPr>
      <xdr:sp macro="" textlink="">
        <xdr:nvSpPr>
          <xdr:cNvPr id="33" name="Oval 5">
            <a:extLst>
              <a:ext uri="{FF2B5EF4-FFF2-40B4-BE49-F238E27FC236}">
                <a16:creationId xmlns:a16="http://schemas.microsoft.com/office/drawing/2014/main" id="{00000000-0008-0000-0000-000021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00000000-0008-0000-0000-000022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320040</xdr:colOff>
      <xdr:row>48</xdr:row>
      <xdr:rowOff>15240</xdr:rowOff>
    </xdr:from>
    <xdr:to>
      <xdr:col>1</xdr:col>
      <xdr:colOff>1120140</xdr:colOff>
      <xdr:row>48</xdr:row>
      <xdr:rowOff>333375</xdr:rowOff>
    </xdr:to>
    <xdr:grpSp>
      <xdr:nvGrpSpPr>
        <xdr:cNvPr id="35" name="Group 4">
          <a:extLst>
            <a:ext uri="{FF2B5EF4-FFF2-40B4-BE49-F238E27FC236}">
              <a16:creationId xmlns:a16="http://schemas.microsoft.com/office/drawing/2014/main" id="{00000000-0008-0000-0000-000023000000}"/>
            </a:ext>
          </a:extLst>
        </xdr:cNvPr>
        <xdr:cNvGrpSpPr>
          <a:grpSpLocks/>
        </xdr:cNvGrpSpPr>
      </xdr:nvGrpSpPr>
      <xdr:grpSpPr bwMode="auto">
        <a:xfrm>
          <a:off x="579120" y="13136880"/>
          <a:ext cx="800100" cy="318135"/>
          <a:chOff x="14" y="101"/>
          <a:chExt cx="91" cy="34"/>
        </a:xfrm>
      </xdr:grpSpPr>
      <xdr:sp macro="" textlink="">
        <xdr:nvSpPr>
          <xdr:cNvPr id="36" name="Oval 5">
            <a:extLst>
              <a:ext uri="{FF2B5EF4-FFF2-40B4-BE49-F238E27FC236}">
                <a16:creationId xmlns:a16="http://schemas.microsoft.com/office/drawing/2014/main" id="{00000000-0008-0000-0000-000024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00000000-0008-0000-0000-000025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335280</xdr:colOff>
      <xdr:row>59</xdr:row>
      <xdr:rowOff>22859</xdr:rowOff>
    </xdr:from>
    <xdr:to>
      <xdr:col>1</xdr:col>
      <xdr:colOff>1133475</xdr:colOff>
      <xdr:row>60</xdr:row>
      <xdr:rowOff>42491</xdr:rowOff>
    </xdr:to>
    <xdr:grpSp>
      <xdr:nvGrpSpPr>
        <xdr:cNvPr id="40" name="Group 4">
          <a:extLst>
            <a:ext uri="{FF2B5EF4-FFF2-40B4-BE49-F238E27FC236}">
              <a16:creationId xmlns:a16="http://schemas.microsoft.com/office/drawing/2014/main" id="{CB806D1A-6963-4641-89FF-EF77F1B26220}"/>
            </a:ext>
          </a:extLst>
        </xdr:cNvPr>
        <xdr:cNvGrpSpPr>
          <a:grpSpLocks/>
        </xdr:cNvGrpSpPr>
      </xdr:nvGrpSpPr>
      <xdr:grpSpPr bwMode="auto">
        <a:xfrm>
          <a:off x="594360" y="15963899"/>
          <a:ext cx="798195" cy="362532"/>
          <a:chOff x="14" y="101"/>
          <a:chExt cx="91" cy="34"/>
        </a:xfrm>
      </xdr:grpSpPr>
      <xdr:sp macro="" textlink="">
        <xdr:nvSpPr>
          <xdr:cNvPr id="41" name="Oval 5">
            <a:extLst>
              <a:ext uri="{FF2B5EF4-FFF2-40B4-BE49-F238E27FC236}">
                <a16:creationId xmlns:a16="http://schemas.microsoft.com/office/drawing/2014/main" id="{BBA2FF7F-1ECC-4D42-AD34-2F7E6FD2947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2" name="Text Box 6">
            <a:extLst>
              <a:ext uri="{FF2B5EF4-FFF2-40B4-BE49-F238E27FC236}">
                <a16:creationId xmlns:a16="http://schemas.microsoft.com/office/drawing/2014/main" id="{BA519DCD-B67C-471B-B63E-AB69546E83EF}"/>
              </a:ext>
            </a:extLst>
          </xdr:cNvPr>
          <xdr:cNvSpPr txBox="1">
            <a:spLocks noChangeArrowheads="1"/>
          </xdr:cNvSpPr>
        </xdr:nvSpPr>
        <xdr:spPr bwMode="auto">
          <a:xfrm>
            <a:off x="25" y="108"/>
            <a:ext cx="67"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zoomScaleNormal="100" workbookViewId="0">
      <selection activeCell="I63" sqref="I63:J63"/>
    </sheetView>
  </sheetViews>
  <sheetFormatPr defaultColWidth="9.21875" defaultRowHeight="13.2" x14ac:dyDescent="0.25"/>
  <cols>
    <col min="1" max="1" width="3.77734375" style="1" customWidth="1"/>
    <col min="2" max="2" width="24" style="1" customWidth="1"/>
    <col min="3" max="3" width="5.77734375" style="1" customWidth="1"/>
    <col min="4" max="4" width="15.21875" style="1" customWidth="1"/>
    <col min="5" max="5" width="3.77734375" style="1" customWidth="1"/>
    <col min="6" max="6" width="5" style="1" customWidth="1"/>
    <col min="7" max="7" width="17.21875" style="1" customWidth="1"/>
    <col min="8" max="8" width="3.77734375" style="1" customWidth="1"/>
    <col min="9" max="9" width="5" style="1" customWidth="1"/>
    <col min="10" max="10" width="17.5546875" style="1" customWidth="1"/>
    <col min="11" max="16384" width="9.21875" style="1"/>
  </cols>
  <sheetData>
    <row r="1" spans="1:14" ht="99" customHeight="1" x14ac:dyDescent="0.25">
      <c r="A1" s="4"/>
      <c r="B1" s="123" t="s">
        <v>87</v>
      </c>
      <c r="C1" s="124"/>
      <c r="D1" s="124"/>
      <c r="E1" s="124"/>
      <c r="F1" s="124"/>
      <c r="G1" s="124"/>
      <c r="H1" s="124"/>
      <c r="I1" s="124"/>
      <c r="J1" s="125"/>
      <c r="K1"/>
      <c r="L1"/>
    </row>
    <row r="2" spans="1:14" ht="12.6" customHeight="1" x14ac:dyDescent="0.25">
      <c r="A2" s="118"/>
      <c r="B2" s="116"/>
      <c r="C2" s="116"/>
      <c r="D2" s="116"/>
      <c r="E2" s="116"/>
      <c r="F2" s="116"/>
      <c r="G2" s="116"/>
      <c r="H2" s="116"/>
      <c r="I2" s="116"/>
      <c r="J2" s="116"/>
      <c r="K2" s="3"/>
    </row>
    <row r="3" spans="1:14" customFormat="1" ht="28.2" customHeight="1" x14ac:dyDescent="0.25">
      <c r="A3" s="36"/>
      <c r="B3" s="89" t="s">
        <v>40</v>
      </c>
      <c r="C3" s="90"/>
      <c r="D3" s="90"/>
      <c r="E3" s="90"/>
      <c r="F3" s="90"/>
      <c r="G3" s="90"/>
      <c r="H3" s="90"/>
      <c r="I3" s="90"/>
      <c r="J3" s="91"/>
    </row>
    <row r="4" spans="1:14" customFormat="1" ht="15" customHeight="1" x14ac:dyDescent="0.25">
      <c r="A4" s="36"/>
      <c r="B4" s="126"/>
      <c r="C4" s="127"/>
      <c r="D4" s="42" t="s">
        <v>37</v>
      </c>
      <c r="E4" s="128"/>
      <c r="F4" s="128"/>
      <c r="G4" s="49" t="s">
        <v>38</v>
      </c>
      <c r="H4" s="128"/>
      <c r="I4" s="128"/>
      <c r="J4" s="50" t="s">
        <v>39</v>
      </c>
    </row>
    <row r="5" spans="1:14" customFormat="1" ht="27.6" customHeight="1" x14ac:dyDescent="0.25">
      <c r="A5" s="36"/>
      <c r="B5" s="99" t="s">
        <v>41</v>
      </c>
      <c r="C5" s="99"/>
      <c r="D5" s="43"/>
      <c r="E5" s="100"/>
      <c r="F5" s="101"/>
      <c r="G5" s="48"/>
      <c r="H5" s="100"/>
      <c r="I5" s="101"/>
      <c r="J5" s="48"/>
    </row>
    <row r="6" spans="1:14" customFormat="1" ht="30.6" customHeight="1" x14ac:dyDescent="0.25">
      <c r="A6" s="36"/>
      <c r="B6" s="99" t="s">
        <v>42</v>
      </c>
      <c r="C6" s="99"/>
      <c r="D6" s="44"/>
      <c r="E6" s="100"/>
      <c r="F6" s="101"/>
      <c r="G6" s="48"/>
      <c r="H6" s="100"/>
      <c r="I6" s="101"/>
      <c r="J6" s="48"/>
    </row>
    <row r="7" spans="1:14" customFormat="1" ht="29.55" customHeight="1" x14ac:dyDescent="0.25">
      <c r="A7" s="36"/>
      <c r="B7" s="99" t="s">
        <v>43</v>
      </c>
      <c r="C7" s="99"/>
      <c r="D7" s="43"/>
      <c r="E7" s="100"/>
      <c r="F7" s="101"/>
      <c r="G7" s="48"/>
      <c r="H7" s="100"/>
      <c r="I7" s="101"/>
      <c r="J7" s="48"/>
    </row>
    <row r="8" spans="1:14" customFormat="1" ht="27.6" customHeight="1" x14ac:dyDescent="0.25">
      <c r="A8" s="36"/>
      <c r="B8" s="99" t="s">
        <v>44</v>
      </c>
      <c r="C8" s="99"/>
      <c r="D8" s="43"/>
      <c r="E8" s="100"/>
      <c r="F8" s="101"/>
      <c r="G8" s="48"/>
      <c r="H8" s="100"/>
      <c r="I8" s="101"/>
      <c r="J8" s="48"/>
    </row>
    <row r="9" spans="1:14" customFormat="1" ht="28.2" customHeight="1" x14ac:dyDescent="0.25">
      <c r="A9" s="36"/>
      <c r="B9" s="23" t="s">
        <v>45</v>
      </c>
      <c r="C9" s="47" t="s">
        <v>11</v>
      </c>
      <c r="D9" s="38">
        <f>SUM(D5:D8)</f>
        <v>0</v>
      </c>
      <c r="E9" s="24"/>
      <c r="F9" s="28" t="s">
        <v>2</v>
      </c>
      <c r="G9" s="38">
        <f>SUM(G5:G8)</f>
        <v>0</v>
      </c>
      <c r="H9" s="24"/>
      <c r="I9" s="28" t="s">
        <v>3</v>
      </c>
      <c r="J9" s="38">
        <f>SUM(J5:J8)</f>
        <v>0</v>
      </c>
    </row>
    <row r="10" spans="1:14" ht="14.55" customHeight="1" x14ac:dyDescent="0.25">
      <c r="A10" s="118"/>
      <c r="B10" s="119"/>
      <c r="C10" s="119"/>
      <c r="D10" s="119"/>
      <c r="E10" s="119"/>
      <c r="F10" s="119"/>
      <c r="G10" s="119"/>
      <c r="H10" s="119"/>
      <c r="I10" s="119"/>
      <c r="J10" s="119"/>
      <c r="K10" s="3"/>
    </row>
    <row r="11" spans="1:14" ht="28.2" customHeight="1" x14ac:dyDescent="0.25">
      <c r="A11" s="41"/>
      <c r="B11" s="89" t="s">
        <v>67</v>
      </c>
      <c r="C11" s="90"/>
      <c r="D11" s="90"/>
      <c r="E11" s="90"/>
      <c r="F11" s="90"/>
      <c r="G11" s="90"/>
      <c r="H11" s="90"/>
      <c r="I11" s="90"/>
      <c r="J11" s="91"/>
      <c r="K11"/>
      <c r="L11"/>
      <c r="M11"/>
      <c r="N11"/>
    </row>
    <row r="12" spans="1:14" s="6" customFormat="1" ht="16.5" customHeight="1" x14ac:dyDescent="0.25">
      <c r="A12" s="5"/>
      <c r="B12" s="102"/>
      <c r="C12" s="103"/>
      <c r="D12" s="103"/>
      <c r="E12" s="103"/>
      <c r="F12" s="103"/>
      <c r="G12" s="103"/>
      <c r="H12" s="103"/>
      <c r="I12" s="103"/>
      <c r="J12" s="104"/>
      <c r="K12"/>
      <c r="L12"/>
      <c r="M12"/>
      <c r="N12"/>
    </row>
    <row r="13" spans="1:14" s="10" customFormat="1" ht="28.2" customHeight="1" x14ac:dyDescent="0.25">
      <c r="A13" s="7"/>
      <c r="B13" s="75" t="s">
        <v>36</v>
      </c>
      <c r="C13" s="76"/>
      <c r="D13" s="76"/>
      <c r="E13" s="76"/>
      <c r="F13" s="76"/>
      <c r="G13" s="76"/>
      <c r="H13" s="76"/>
      <c r="I13" s="76"/>
      <c r="J13" s="77"/>
      <c r="K13"/>
      <c r="L13"/>
      <c r="M13"/>
      <c r="N13"/>
    </row>
    <row r="14" spans="1:14" s="10" customFormat="1" ht="20.55" customHeight="1" x14ac:dyDescent="0.25">
      <c r="A14" s="7"/>
      <c r="B14" s="105" t="s">
        <v>29</v>
      </c>
      <c r="C14" s="105"/>
      <c r="D14" s="105"/>
      <c r="E14" s="105"/>
      <c r="F14" s="105"/>
      <c r="G14" s="105"/>
      <c r="H14" s="105"/>
      <c r="I14" s="8" t="s">
        <v>4</v>
      </c>
      <c r="J14" s="9"/>
      <c r="K14"/>
      <c r="L14"/>
      <c r="M14"/>
      <c r="N14"/>
    </row>
    <row r="15" spans="1:14" s="6" customFormat="1" ht="16.5" customHeight="1" x14ac:dyDescent="0.25">
      <c r="A15" s="5"/>
      <c r="B15" s="105" t="s">
        <v>66</v>
      </c>
      <c r="C15" s="105"/>
      <c r="D15" s="105"/>
      <c r="E15" s="105"/>
      <c r="F15" s="105"/>
      <c r="G15" s="105"/>
      <c r="H15" s="105"/>
      <c r="I15" s="8" t="s">
        <v>7</v>
      </c>
      <c r="J15" s="9"/>
      <c r="K15" s="11"/>
    </row>
    <row r="16" spans="1:14" s="6" customFormat="1" ht="16.5" customHeight="1" x14ac:dyDescent="0.25">
      <c r="A16" s="5"/>
      <c r="B16" s="78" t="s">
        <v>30</v>
      </c>
      <c r="C16" s="79"/>
      <c r="D16" s="79"/>
      <c r="E16" s="79"/>
      <c r="F16" s="79"/>
      <c r="G16" s="79"/>
      <c r="H16" s="80"/>
      <c r="I16" s="8" t="s">
        <v>8</v>
      </c>
      <c r="J16" s="14"/>
      <c r="K16" s="13"/>
    </row>
    <row r="17" spans="1:14" s="6" customFormat="1" ht="16.5" customHeight="1" x14ac:dyDescent="0.25">
      <c r="A17" s="5"/>
      <c r="B17" s="78" t="s">
        <v>31</v>
      </c>
      <c r="C17" s="79"/>
      <c r="D17" s="79"/>
      <c r="E17" s="79"/>
      <c r="F17" s="79"/>
      <c r="G17" s="79"/>
      <c r="H17" s="80"/>
      <c r="I17" s="8" t="s">
        <v>13</v>
      </c>
      <c r="J17" s="14"/>
      <c r="K17" s="15"/>
    </row>
    <row r="18" spans="1:14" s="10" customFormat="1" ht="24.6" customHeight="1" x14ac:dyDescent="0.25">
      <c r="A18" s="7"/>
      <c r="B18" s="75" t="s">
        <v>12</v>
      </c>
      <c r="C18" s="76"/>
      <c r="D18" s="76"/>
      <c r="E18" s="76"/>
      <c r="F18" s="76"/>
      <c r="G18" s="76"/>
      <c r="H18" s="76"/>
      <c r="I18" s="76"/>
      <c r="J18" s="77"/>
      <c r="K18"/>
      <c r="L18"/>
      <c r="M18"/>
      <c r="N18"/>
    </row>
    <row r="19" spans="1:14" s="6" customFormat="1" ht="16.5" customHeight="1" x14ac:dyDescent="0.25">
      <c r="A19" s="5"/>
      <c r="B19" s="16"/>
      <c r="C19" s="78" t="s">
        <v>32</v>
      </c>
      <c r="D19" s="79"/>
      <c r="E19" s="79"/>
      <c r="F19" s="79"/>
      <c r="G19" s="79"/>
      <c r="H19" s="80"/>
      <c r="I19" s="12" t="s">
        <v>15</v>
      </c>
      <c r="J19" s="9"/>
      <c r="K19" s="11"/>
    </row>
    <row r="20" spans="1:14" s="6" customFormat="1" ht="16.5" customHeight="1" x14ac:dyDescent="0.25">
      <c r="A20" s="5"/>
      <c r="B20" s="16"/>
      <c r="C20" s="78" t="s">
        <v>33</v>
      </c>
      <c r="D20" s="79"/>
      <c r="E20" s="79"/>
      <c r="F20" s="79"/>
      <c r="G20" s="79"/>
      <c r="H20" s="80"/>
      <c r="I20" s="8" t="s">
        <v>16</v>
      </c>
      <c r="J20" s="9"/>
      <c r="K20" s="13"/>
    </row>
    <row r="21" spans="1:14" s="6" customFormat="1" ht="16.5" customHeight="1" x14ac:dyDescent="0.25">
      <c r="A21" s="5"/>
      <c r="B21" s="75" t="s">
        <v>14</v>
      </c>
      <c r="C21" s="76"/>
      <c r="D21" s="76"/>
      <c r="E21" s="76"/>
      <c r="F21" s="76"/>
      <c r="G21" s="76"/>
      <c r="H21" s="76"/>
      <c r="I21" s="76"/>
      <c r="J21" s="77"/>
      <c r="K21" s="13"/>
    </row>
    <row r="22" spans="1:14" s="6" customFormat="1" ht="16.5" customHeight="1" x14ac:dyDescent="0.25">
      <c r="A22" s="5"/>
      <c r="B22" s="16"/>
      <c r="C22" s="106" t="s">
        <v>34</v>
      </c>
      <c r="D22" s="107"/>
      <c r="E22" s="107"/>
      <c r="F22" s="107"/>
      <c r="G22" s="107"/>
      <c r="H22" s="108"/>
      <c r="I22" s="8" t="s">
        <v>52</v>
      </c>
      <c r="J22" s="9"/>
      <c r="K22" s="13"/>
    </row>
    <row r="23" spans="1:14" s="6" customFormat="1" ht="16.5" customHeight="1" x14ac:dyDescent="0.25">
      <c r="A23" s="5"/>
      <c r="B23" s="16"/>
      <c r="C23" s="106" t="s">
        <v>35</v>
      </c>
      <c r="D23" s="107"/>
      <c r="E23" s="107"/>
      <c r="F23" s="107"/>
      <c r="G23" s="107"/>
      <c r="H23" s="108"/>
      <c r="I23" s="12" t="s">
        <v>17</v>
      </c>
      <c r="J23" s="9"/>
      <c r="K23" s="13"/>
    </row>
    <row r="24" spans="1:14" s="18" customFormat="1" ht="16.5" customHeight="1" x14ac:dyDescent="0.25">
      <c r="A24" s="17"/>
      <c r="B24" s="94" t="s">
        <v>21</v>
      </c>
      <c r="C24" s="95"/>
      <c r="D24" s="95"/>
      <c r="E24" s="95"/>
      <c r="F24" s="95"/>
      <c r="G24" s="95"/>
      <c r="H24" s="96"/>
      <c r="I24" s="30" t="s">
        <v>18</v>
      </c>
      <c r="J24" s="39">
        <f>SUM(J14:J23)</f>
        <v>0</v>
      </c>
      <c r="K24" s="13"/>
    </row>
    <row r="25" spans="1:14" s="18" customFormat="1" ht="16.5" customHeight="1" x14ac:dyDescent="0.3">
      <c r="A25" s="17"/>
      <c r="B25" s="137"/>
      <c r="C25" s="138"/>
      <c r="D25" s="138"/>
      <c r="E25" s="138"/>
      <c r="F25" s="138"/>
      <c r="G25" s="138"/>
      <c r="H25" s="139"/>
      <c r="I25" s="97" t="s">
        <v>68</v>
      </c>
      <c r="J25" s="98"/>
      <c r="K25" s="13"/>
    </row>
    <row r="26" spans="1:14" ht="15" customHeight="1" x14ac:dyDescent="0.25">
      <c r="A26" s="119"/>
      <c r="B26" s="119"/>
      <c r="C26" s="119"/>
      <c r="D26" s="119"/>
      <c r="E26" s="119"/>
      <c r="F26" s="119"/>
      <c r="G26" s="119"/>
      <c r="H26" s="119"/>
      <c r="I26" s="119"/>
      <c r="J26" s="119"/>
    </row>
    <row r="27" spans="1:14" ht="28.2" customHeight="1" x14ac:dyDescent="0.25">
      <c r="A27" s="41"/>
      <c r="B27" s="89" t="s">
        <v>55</v>
      </c>
      <c r="C27" s="90"/>
      <c r="D27" s="90"/>
      <c r="E27" s="90"/>
      <c r="F27" s="90"/>
      <c r="G27" s="90"/>
      <c r="H27" s="90"/>
      <c r="I27" s="90"/>
      <c r="J27" s="91"/>
      <c r="K27"/>
      <c r="L27"/>
      <c r="M27"/>
      <c r="N27"/>
    </row>
    <row r="28" spans="1:14" x14ac:dyDescent="0.25">
      <c r="A28" s="2"/>
      <c r="B28" s="115"/>
      <c r="C28" s="116"/>
      <c r="D28" s="116"/>
      <c r="E28" s="116"/>
      <c r="F28" s="116"/>
      <c r="G28" s="116"/>
      <c r="H28" s="116"/>
      <c r="I28" s="116"/>
      <c r="J28" s="117"/>
    </row>
    <row r="29" spans="1:14" customFormat="1" ht="27.6" customHeight="1" x14ac:dyDescent="0.25">
      <c r="A29" s="36"/>
      <c r="B29" s="2"/>
      <c r="C29" s="109" t="s">
        <v>21</v>
      </c>
      <c r="D29" s="109"/>
      <c r="E29" s="19"/>
      <c r="F29" s="110" t="s">
        <v>45</v>
      </c>
      <c r="G29" s="110"/>
      <c r="H29" s="19"/>
      <c r="I29" s="113"/>
      <c r="J29" s="114"/>
    </row>
    <row r="30" spans="1:14" customFormat="1" ht="16.5" customHeight="1" x14ac:dyDescent="0.25">
      <c r="A30" s="36"/>
      <c r="B30" s="22" t="s">
        <v>56</v>
      </c>
      <c r="C30" s="85">
        <f>J24</f>
        <v>0</v>
      </c>
      <c r="D30" s="86"/>
      <c r="E30" s="31" t="s">
        <v>0</v>
      </c>
      <c r="F30" s="111">
        <f>D9+G9+J9</f>
        <v>0</v>
      </c>
      <c r="G30" s="112"/>
      <c r="H30" s="27" t="s">
        <v>1</v>
      </c>
      <c r="I30" s="85">
        <f>IF(F30&gt;0,ROUND(C30/F30,2),)</f>
        <v>0</v>
      </c>
      <c r="J30" s="86"/>
    </row>
    <row r="31" spans="1:14" s="25" customFormat="1" ht="16.5" customHeight="1" x14ac:dyDescent="0.25">
      <c r="A31" s="37"/>
      <c r="B31" s="32"/>
      <c r="C31" s="83" t="s">
        <v>57</v>
      </c>
      <c r="D31" s="84"/>
      <c r="E31" s="33"/>
      <c r="F31" s="83" t="s">
        <v>53</v>
      </c>
      <c r="G31" s="84"/>
      <c r="H31" s="33"/>
      <c r="I31" s="83" t="s">
        <v>58</v>
      </c>
      <c r="J31" s="84"/>
    </row>
    <row r="32" spans="1:14" ht="12" customHeight="1" x14ac:dyDescent="0.25">
      <c r="A32" s="118"/>
      <c r="B32" s="119"/>
      <c r="C32" s="119"/>
      <c r="D32" s="119"/>
      <c r="E32" s="119"/>
      <c r="F32" s="119"/>
      <c r="G32" s="119"/>
      <c r="H32" s="119"/>
      <c r="I32" s="119"/>
      <c r="J32" s="119"/>
      <c r="K32" s="3"/>
    </row>
    <row r="33" spans="1:14" ht="28.2" customHeight="1" x14ac:dyDescent="0.25">
      <c r="A33" s="2"/>
      <c r="B33" s="89" t="s">
        <v>10</v>
      </c>
      <c r="C33" s="90"/>
      <c r="D33" s="90"/>
      <c r="E33" s="90"/>
      <c r="F33" s="90"/>
      <c r="G33" s="90"/>
      <c r="H33" s="90"/>
      <c r="I33" s="90"/>
      <c r="J33" s="91"/>
      <c r="K33"/>
      <c r="L33"/>
      <c r="M33"/>
      <c r="N33"/>
    </row>
    <row r="34" spans="1:14" ht="19.95" customHeight="1" thickBot="1" x14ac:dyDescent="0.3">
      <c r="A34" s="2"/>
      <c r="B34" s="115"/>
      <c r="C34" s="116"/>
      <c r="D34" s="116"/>
      <c r="E34" s="116"/>
      <c r="F34" s="116"/>
      <c r="G34" s="116"/>
      <c r="H34" s="116"/>
      <c r="I34" s="116"/>
      <c r="J34" s="117"/>
    </row>
    <row r="35" spans="1:14" x14ac:dyDescent="0.25">
      <c r="A35" s="2"/>
      <c r="B35" s="46"/>
      <c r="C35" s="122"/>
      <c r="D35" s="51" t="s">
        <v>70</v>
      </c>
      <c r="E35" s="121"/>
      <c r="F35" s="122"/>
      <c r="G35" s="51" t="s">
        <v>71</v>
      </c>
      <c r="H35" s="121"/>
      <c r="I35" s="122"/>
      <c r="J35" s="51" t="s">
        <v>72</v>
      </c>
    </row>
    <row r="36" spans="1:14" ht="24" customHeight="1" thickBot="1" x14ac:dyDescent="0.3">
      <c r="A36" s="2"/>
      <c r="B36" s="46" t="s">
        <v>73</v>
      </c>
      <c r="C36" s="122"/>
      <c r="D36" s="52"/>
      <c r="E36" s="121"/>
      <c r="F36" s="122"/>
      <c r="G36" s="52"/>
      <c r="H36" s="121"/>
      <c r="I36" s="122"/>
      <c r="J36" s="52"/>
    </row>
    <row r="37" spans="1:14" x14ac:dyDescent="0.25">
      <c r="A37" s="2"/>
      <c r="B37" s="118"/>
      <c r="C37" s="119"/>
      <c r="D37" s="119"/>
      <c r="E37" s="119"/>
      <c r="F37" s="119"/>
      <c r="G37" s="119"/>
      <c r="H37" s="119"/>
      <c r="I37" s="119"/>
      <c r="J37" s="120"/>
    </row>
    <row r="38" spans="1:14" customFormat="1" ht="32.549999999999997" customHeight="1" x14ac:dyDescent="0.25">
      <c r="A38" s="36"/>
      <c r="B38" s="2"/>
      <c r="C38" s="1"/>
      <c r="D38" s="45" t="s">
        <v>77</v>
      </c>
      <c r="E38" s="19"/>
      <c r="F38" s="109" t="s">
        <v>78</v>
      </c>
      <c r="G38" s="109"/>
      <c r="H38" s="19"/>
      <c r="I38" s="113"/>
      <c r="J38" s="114"/>
    </row>
    <row r="39" spans="1:14" customFormat="1" ht="16.5" customHeight="1" x14ac:dyDescent="0.25">
      <c r="A39" s="36"/>
      <c r="B39" s="22" t="s">
        <v>37</v>
      </c>
      <c r="C39" s="1"/>
      <c r="D39" s="59">
        <f>D9</f>
        <v>0</v>
      </c>
      <c r="E39" s="20" t="s">
        <v>23</v>
      </c>
      <c r="F39" s="85">
        <f>VLOOKUP($D$36,Rates!A$4:E$39,2,FALSE)</f>
        <v>10.78</v>
      </c>
      <c r="G39" s="86"/>
      <c r="H39" s="20" t="s">
        <v>5</v>
      </c>
      <c r="I39" s="113"/>
      <c r="J39" s="114"/>
    </row>
    <row r="40" spans="1:14" s="25" customFormat="1" ht="16.5" customHeight="1" x14ac:dyDescent="0.25">
      <c r="A40" s="37"/>
      <c r="B40" s="26"/>
      <c r="D40" s="57" t="s">
        <v>46</v>
      </c>
      <c r="E40" s="27"/>
      <c r="F40" s="83" t="s">
        <v>48</v>
      </c>
      <c r="G40" s="84"/>
      <c r="H40" s="27"/>
      <c r="I40" s="113"/>
      <c r="J40" s="114"/>
    </row>
    <row r="41" spans="1:14" customFormat="1" ht="16.5" customHeight="1" x14ac:dyDescent="0.25">
      <c r="A41" s="36"/>
      <c r="B41" s="22" t="s">
        <v>38</v>
      </c>
      <c r="C41" s="1"/>
      <c r="D41" s="59">
        <f>G9</f>
        <v>0</v>
      </c>
      <c r="E41" s="20" t="s">
        <v>23</v>
      </c>
      <c r="F41" s="85">
        <f>VLOOKUP($G$36,Rates!D$4:E$39,2,FALSE)</f>
        <v>10.89</v>
      </c>
      <c r="G41" s="86"/>
      <c r="H41" s="20" t="s">
        <v>5</v>
      </c>
      <c r="I41" s="113"/>
      <c r="J41" s="114"/>
    </row>
    <row r="42" spans="1:14" s="25" customFormat="1" ht="16.5" customHeight="1" x14ac:dyDescent="0.25">
      <c r="A42" s="37"/>
      <c r="B42" s="26"/>
      <c r="D42" s="57" t="s">
        <v>47</v>
      </c>
      <c r="E42" s="27"/>
      <c r="F42" s="83" t="s">
        <v>49</v>
      </c>
      <c r="G42" s="84"/>
      <c r="H42" s="27"/>
      <c r="I42" s="141"/>
      <c r="J42" s="142"/>
    </row>
    <row r="43" spans="1:14" customFormat="1" ht="16.5" customHeight="1" x14ac:dyDescent="0.25">
      <c r="A43" s="36"/>
      <c r="B43" s="22" t="s">
        <v>39</v>
      </c>
      <c r="C43" s="1"/>
      <c r="D43" s="59">
        <f>J9</f>
        <v>0</v>
      </c>
      <c r="E43" s="20" t="s">
        <v>23</v>
      </c>
      <c r="F43" s="85">
        <f>VLOOKUP($J$36,Rates!D$4:E$39,2,FALSE)</f>
        <v>10.89</v>
      </c>
      <c r="G43" s="86"/>
      <c r="H43" s="20" t="s">
        <v>1</v>
      </c>
      <c r="I43" s="85">
        <f>(D39*F39)+(D41*F41)+(D43*F43)</f>
        <v>0</v>
      </c>
      <c r="J43" s="86"/>
    </row>
    <row r="44" spans="1:14" s="25" customFormat="1" ht="13.8" x14ac:dyDescent="0.25">
      <c r="A44" s="37"/>
      <c r="B44" s="26"/>
      <c r="D44" s="57" t="s">
        <v>6</v>
      </c>
      <c r="E44" s="27"/>
      <c r="F44" s="83" t="s">
        <v>50</v>
      </c>
      <c r="G44" s="84"/>
      <c r="H44" s="27"/>
      <c r="I44" s="83" t="s">
        <v>19</v>
      </c>
      <c r="J44" s="84"/>
    </row>
    <row r="45" spans="1:14" s="25" customFormat="1" ht="28.2" customHeight="1" x14ac:dyDescent="0.25">
      <c r="A45" s="37"/>
      <c r="B45" s="58" t="s">
        <v>76</v>
      </c>
      <c r="C45" s="129"/>
      <c r="D45" s="130"/>
      <c r="E45" s="130"/>
      <c r="F45" s="130"/>
      <c r="G45" s="130"/>
      <c r="H45" s="130"/>
      <c r="I45" s="130"/>
      <c r="J45" s="131"/>
    </row>
    <row r="46" spans="1:14" customFormat="1" ht="28.2" customHeight="1" x14ac:dyDescent="0.25">
      <c r="A46" s="36"/>
      <c r="B46" s="157">
        <f>IF(F46&gt;0,ROUND((((D36*0.05)*D9)+((G36*0.05)*G9)+((J36*0.05)*J9))/F46,2),0)</f>
        <v>0</v>
      </c>
      <c r="C46" s="1"/>
      <c r="D46" s="56">
        <f>I43</f>
        <v>0</v>
      </c>
      <c r="E46" s="29" t="s">
        <v>0</v>
      </c>
      <c r="F46" s="111">
        <f>F30</f>
        <v>0</v>
      </c>
      <c r="G46" s="112"/>
      <c r="H46" s="29" t="s">
        <v>1</v>
      </c>
      <c r="I46" s="85">
        <f>IF(F46&gt;0,ROUND(D46/F46,2),0)</f>
        <v>0</v>
      </c>
      <c r="J46" s="86"/>
    </row>
    <row r="47" spans="1:14" s="25" customFormat="1" ht="13.8" x14ac:dyDescent="0.25">
      <c r="A47" s="37"/>
      <c r="B47" s="132"/>
      <c r="C47" s="133"/>
      <c r="D47" s="57" t="s">
        <v>54</v>
      </c>
      <c r="E47" s="33"/>
      <c r="F47" s="83" t="s">
        <v>53</v>
      </c>
      <c r="G47" s="84"/>
      <c r="H47" s="33"/>
      <c r="I47" s="34" t="s">
        <v>20</v>
      </c>
      <c r="J47" s="35" t="s">
        <v>51</v>
      </c>
    </row>
    <row r="48" spans="1:14" ht="16.95" customHeight="1" x14ac:dyDescent="0.25">
      <c r="A48" s="2"/>
      <c r="B48" s="127"/>
      <c r="C48" s="127"/>
      <c r="D48" s="127"/>
      <c r="E48" s="127"/>
      <c r="F48" s="127"/>
      <c r="G48" s="127"/>
      <c r="H48" s="127"/>
      <c r="I48" s="127"/>
      <c r="J48" s="127"/>
      <c r="K48" s="3"/>
    </row>
    <row r="49" spans="1:14" ht="28.2" customHeight="1" x14ac:dyDescent="0.25">
      <c r="A49" s="2"/>
      <c r="B49" s="89" t="s">
        <v>9</v>
      </c>
      <c r="C49" s="90"/>
      <c r="D49" s="90"/>
      <c r="E49" s="90"/>
      <c r="F49" s="90"/>
      <c r="G49" s="90"/>
      <c r="H49" s="90"/>
      <c r="I49" s="90"/>
      <c r="J49" s="91"/>
      <c r="K49"/>
      <c r="L49"/>
      <c r="M49"/>
      <c r="N49"/>
    </row>
    <row r="50" spans="1:14" x14ac:dyDescent="0.25">
      <c r="A50" s="2"/>
      <c r="B50" s="2"/>
      <c r="C50" s="3"/>
      <c r="D50" s="3"/>
      <c r="E50" s="3"/>
      <c r="F50" s="3"/>
      <c r="G50" s="3"/>
      <c r="H50" s="3"/>
      <c r="I50" s="3"/>
      <c r="J50" s="4"/>
    </row>
    <row r="51" spans="1:14" customFormat="1" ht="28.2" customHeight="1" x14ac:dyDescent="0.25">
      <c r="A51" s="36"/>
      <c r="B51" s="22"/>
      <c r="C51" s="85">
        <f>I46</f>
        <v>0</v>
      </c>
      <c r="D51" s="86"/>
      <c r="E51" s="29" t="s">
        <v>23</v>
      </c>
      <c r="F51" s="140">
        <v>0.9</v>
      </c>
      <c r="G51" s="93"/>
      <c r="H51" s="29" t="s">
        <v>1</v>
      </c>
      <c r="I51" s="85">
        <f>ROUND(C51*F51,2)</f>
        <v>0</v>
      </c>
      <c r="J51" s="86"/>
    </row>
    <row r="52" spans="1:14" s="25" customFormat="1" ht="13.8" x14ac:dyDescent="0.25">
      <c r="A52" s="37"/>
      <c r="B52" s="32"/>
      <c r="C52" s="81" t="s">
        <v>59</v>
      </c>
      <c r="D52" s="82"/>
      <c r="E52" s="33"/>
      <c r="F52" s="83"/>
      <c r="G52" s="84"/>
      <c r="H52" s="33"/>
      <c r="I52" s="34" t="s">
        <v>22</v>
      </c>
      <c r="J52" s="40" t="s">
        <v>61</v>
      </c>
    </row>
    <row r="53" spans="1:14" x14ac:dyDescent="0.25">
      <c r="A53" s="2"/>
      <c r="B53" s="127"/>
      <c r="C53" s="127"/>
      <c r="D53" s="127"/>
      <c r="E53" s="127"/>
      <c r="F53" s="127"/>
      <c r="G53" s="127"/>
      <c r="H53" s="127"/>
      <c r="I53" s="127"/>
      <c r="J53" s="127"/>
      <c r="K53" s="3"/>
    </row>
    <row r="54" spans="1:14" ht="28.2" customHeight="1" x14ac:dyDescent="0.25">
      <c r="A54" s="2"/>
      <c r="B54" s="89" t="s">
        <v>60</v>
      </c>
      <c r="C54" s="90"/>
      <c r="D54" s="90"/>
      <c r="E54" s="90"/>
      <c r="F54" s="90"/>
      <c r="G54" s="90"/>
      <c r="H54" s="90"/>
      <c r="I54" s="90"/>
      <c r="J54" s="91"/>
      <c r="K54"/>
      <c r="L54"/>
      <c r="M54"/>
      <c r="N54"/>
    </row>
    <row r="55" spans="1:14" x14ac:dyDescent="0.25">
      <c r="A55" s="2"/>
      <c r="B55" s="2"/>
      <c r="C55" s="3"/>
      <c r="D55" s="3"/>
      <c r="E55" s="3"/>
      <c r="F55" s="3"/>
      <c r="G55" s="3"/>
      <c r="H55" s="3"/>
      <c r="I55" s="3"/>
      <c r="J55" s="4"/>
    </row>
    <row r="56" spans="1:14" customFormat="1" ht="28.2" customHeight="1" x14ac:dyDescent="0.25">
      <c r="A56" s="36"/>
      <c r="B56" s="22"/>
      <c r="C56" s="85">
        <f>I51</f>
        <v>0</v>
      </c>
      <c r="D56" s="86"/>
      <c r="E56" s="29" t="s">
        <v>26</v>
      </c>
      <c r="F56" s="92">
        <f>I30</f>
        <v>0</v>
      </c>
      <c r="G56" s="93"/>
      <c r="H56" s="29" t="s">
        <v>1</v>
      </c>
      <c r="I56" s="85">
        <f>IF((C56-F56)&gt;B46,B46,IF((C56-F56)&lt;0,0,(C56-F56)))</f>
        <v>0</v>
      </c>
      <c r="J56" s="86"/>
    </row>
    <row r="57" spans="1:14" s="25" customFormat="1" ht="13.8" x14ac:dyDescent="0.25">
      <c r="A57" s="37"/>
      <c r="B57" s="26"/>
      <c r="C57" s="81" t="s">
        <v>27</v>
      </c>
      <c r="D57" s="82"/>
      <c r="E57" s="27"/>
      <c r="F57" s="83" t="s">
        <v>69</v>
      </c>
      <c r="G57" s="84"/>
      <c r="H57" s="27"/>
      <c r="I57" s="34" t="s">
        <v>24</v>
      </c>
      <c r="J57" s="35" t="s">
        <v>62</v>
      </c>
    </row>
    <row r="58" spans="1:14" customFormat="1" ht="28.2" customHeight="1" x14ac:dyDescent="0.25">
      <c r="A58" s="36"/>
      <c r="B58" s="22"/>
      <c r="C58" s="85">
        <f>IF(I56&gt;0,I56,0)</f>
        <v>0</v>
      </c>
      <c r="D58" s="86"/>
      <c r="E58" s="29" t="s">
        <v>23</v>
      </c>
      <c r="F58" s="87"/>
      <c r="G58" s="88"/>
      <c r="H58" s="29" t="s">
        <v>1</v>
      </c>
      <c r="I58" s="85">
        <f>ROUND(C58*F58,2)</f>
        <v>0</v>
      </c>
      <c r="J58" s="86"/>
    </row>
    <row r="59" spans="1:14" s="25" customFormat="1" ht="13.8" x14ac:dyDescent="0.25">
      <c r="A59" s="37"/>
      <c r="B59" s="32"/>
      <c r="C59" s="81" t="s">
        <v>63</v>
      </c>
      <c r="D59" s="82"/>
      <c r="E59" s="33"/>
      <c r="F59" s="83" t="s">
        <v>64</v>
      </c>
      <c r="G59" s="84"/>
      <c r="H59" s="33"/>
      <c r="I59" s="34" t="s">
        <v>25</v>
      </c>
      <c r="J59" s="35" t="s">
        <v>65</v>
      </c>
    </row>
    <row r="60" spans="1:14" s="25" customFormat="1" ht="27" customHeight="1" x14ac:dyDescent="0.25">
      <c r="B60" s="89" t="s">
        <v>79</v>
      </c>
      <c r="C60" s="90"/>
      <c r="D60" s="90"/>
      <c r="E60" s="90"/>
      <c r="F60" s="90"/>
      <c r="G60" s="90"/>
      <c r="H60" s="90"/>
      <c r="I60" s="90"/>
      <c r="J60" s="91"/>
      <c r="K60" s="3"/>
    </row>
    <row r="61" spans="1:14" s="25" customFormat="1" ht="13.8" x14ac:dyDescent="0.25">
      <c r="A61" s="62"/>
      <c r="B61" s="63"/>
      <c r="C61" s="64"/>
      <c r="D61" s="64"/>
      <c r="E61" s="65"/>
      <c r="F61" s="64"/>
      <c r="G61" s="64"/>
      <c r="H61" s="65"/>
      <c r="I61" s="64"/>
      <c r="J61" s="66"/>
      <c r="K61" s="3"/>
    </row>
    <row r="62" spans="1:14" s="25" customFormat="1" ht="13.8" x14ac:dyDescent="0.25">
      <c r="A62" s="62"/>
      <c r="B62" s="67"/>
      <c r="C62" s="143">
        <f>I43</f>
        <v>0</v>
      </c>
      <c r="D62" s="144"/>
      <c r="E62" s="145" t="s">
        <v>0</v>
      </c>
      <c r="F62" s="147">
        <f>I58</f>
        <v>0</v>
      </c>
      <c r="G62" s="148"/>
      <c r="H62" s="145" t="s">
        <v>1</v>
      </c>
      <c r="I62" s="149">
        <f>IF(F62&gt;0,(F62/C62),0)</f>
        <v>0</v>
      </c>
      <c r="J62" s="150"/>
      <c r="K62" s="3"/>
    </row>
    <row r="63" spans="1:14" s="25" customFormat="1" ht="13.8" x14ac:dyDescent="0.25">
      <c r="A63" s="62"/>
      <c r="B63" s="68"/>
      <c r="C63" s="151" t="s">
        <v>81</v>
      </c>
      <c r="D63" s="152"/>
      <c r="E63" s="146"/>
      <c r="F63" s="151" t="s">
        <v>82</v>
      </c>
      <c r="G63" s="152"/>
      <c r="H63" s="146"/>
      <c r="I63" s="151" t="s">
        <v>80</v>
      </c>
      <c r="J63" s="152"/>
      <c r="K63" s="3"/>
    </row>
    <row r="64" spans="1:14" s="25" customFormat="1" ht="13.8" x14ac:dyDescent="0.25">
      <c r="A64" s="62"/>
      <c r="B64" s="69"/>
      <c r="C64" s="69"/>
      <c r="D64" s="69"/>
      <c r="E64" s="69"/>
      <c r="F64" s="69"/>
      <c r="G64" s="69"/>
      <c r="H64" s="69"/>
      <c r="I64" s="69"/>
      <c r="J64" s="69"/>
      <c r="K64" s="3"/>
    </row>
    <row r="65" spans="1:11" ht="13.2" customHeight="1" x14ac:dyDescent="0.25">
      <c r="A65" s="3"/>
      <c r="B65" s="60"/>
      <c r="C65" s="60"/>
      <c r="D65" s="60"/>
      <c r="E65" s="60"/>
      <c r="F65" s="60"/>
      <c r="G65" s="60"/>
      <c r="H65" s="60"/>
      <c r="I65" s="60"/>
      <c r="J65" s="60"/>
      <c r="K65" s="3"/>
    </row>
    <row r="66" spans="1:11" ht="33" customHeight="1" x14ac:dyDescent="0.25">
      <c r="A66" s="61"/>
      <c r="B66" s="134" t="s">
        <v>83</v>
      </c>
      <c r="C66" s="135"/>
      <c r="D66" s="135"/>
      <c r="E66" s="135"/>
      <c r="F66" s="135"/>
      <c r="G66" s="135"/>
      <c r="H66" s="135"/>
      <c r="I66" s="135"/>
      <c r="J66" s="136"/>
      <c r="K66" s="3"/>
    </row>
    <row r="67" spans="1:11" x14ac:dyDescent="0.25">
      <c r="A67" s="2"/>
      <c r="B67" s="3"/>
      <c r="C67" s="3"/>
      <c r="D67" s="3"/>
      <c r="E67" s="3"/>
      <c r="F67" s="3"/>
      <c r="G67" s="3"/>
      <c r="H67" s="3"/>
      <c r="I67" s="3"/>
      <c r="J67" s="3"/>
      <c r="K67" s="3"/>
    </row>
    <row r="68" spans="1:11" s="21" customFormat="1" ht="61.2" customHeight="1" x14ac:dyDescent="0.25">
      <c r="B68" s="134" t="s">
        <v>28</v>
      </c>
      <c r="C68" s="135"/>
      <c r="D68" s="135"/>
      <c r="E68" s="135"/>
      <c r="F68" s="135"/>
      <c r="G68" s="135"/>
      <c r="H68" s="135"/>
      <c r="I68" s="135"/>
      <c r="J68" s="136"/>
    </row>
  </sheetData>
  <sheetProtection algorithmName="SHA-512" hashValue="OgkEyqhr5I8Slydty1/2VqzrME9PlWm5Ts5YzsFxD/ols/Lf9hELPKOXFZzs6XrZHENOE+zsXA74jB9URWJQug==" saltValue="Kq8tjEqDVU+n26svRVzsrQ==" spinCount="100000" sheet="1" objects="1" scenarios="1"/>
  <mergeCells count="99">
    <mergeCell ref="B60:J60"/>
    <mergeCell ref="C62:D62"/>
    <mergeCell ref="E62:E63"/>
    <mergeCell ref="F62:G62"/>
    <mergeCell ref="H62:H63"/>
    <mergeCell ref="I62:J62"/>
    <mergeCell ref="C63:D63"/>
    <mergeCell ref="F63:G63"/>
    <mergeCell ref="I63:J63"/>
    <mergeCell ref="B53:J53"/>
    <mergeCell ref="B66:J66"/>
    <mergeCell ref="B68:J68"/>
    <mergeCell ref="A10:J10"/>
    <mergeCell ref="A26:J26"/>
    <mergeCell ref="B25:H25"/>
    <mergeCell ref="B28:J28"/>
    <mergeCell ref="A32:J32"/>
    <mergeCell ref="C52:D52"/>
    <mergeCell ref="F52:G52"/>
    <mergeCell ref="B49:J49"/>
    <mergeCell ref="C51:D51"/>
    <mergeCell ref="F51:G51"/>
    <mergeCell ref="I51:J51"/>
    <mergeCell ref="F41:G41"/>
    <mergeCell ref="I38:J42"/>
    <mergeCell ref="C45:J45"/>
    <mergeCell ref="B47:C47"/>
    <mergeCell ref="B48:J48"/>
    <mergeCell ref="C31:D31"/>
    <mergeCell ref="F38:G38"/>
    <mergeCell ref="F42:G42"/>
    <mergeCell ref="F40:G40"/>
    <mergeCell ref="F39:G39"/>
    <mergeCell ref="F47:G47"/>
    <mergeCell ref="F44:G44"/>
    <mergeCell ref="F46:G46"/>
    <mergeCell ref="I46:J46"/>
    <mergeCell ref="F43:G43"/>
    <mergeCell ref="I43:J43"/>
    <mergeCell ref="I44:J44"/>
    <mergeCell ref="B33:J33"/>
    <mergeCell ref="A2:J2"/>
    <mergeCell ref="B1:J1"/>
    <mergeCell ref="B4:C4"/>
    <mergeCell ref="H5:I5"/>
    <mergeCell ref="H6:I6"/>
    <mergeCell ref="E5:F5"/>
    <mergeCell ref="E6:F6"/>
    <mergeCell ref="E4:F4"/>
    <mergeCell ref="H4:I4"/>
    <mergeCell ref="B3:J3"/>
    <mergeCell ref="B5:C5"/>
    <mergeCell ref="B6:C6"/>
    <mergeCell ref="B34:J34"/>
    <mergeCell ref="B37:J37"/>
    <mergeCell ref="E35:F36"/>
    <mergeCell ref="H35:I36"/>
    <mergeCell ref="C35:C36"/>
    <mergeCell ref="C30:D30"/>
    <mergeCell ref="F30:G30"/>
    <mergeCell ref="I30:J30"/>
    <mergeCell ref="I29:J29"/>
    <mergeCell ref="F31:G31"/>
    <mergeCell ref="I31:J31"/>
    <mergeCell ref="C22:H22"/>
    <mergeCell ref="C23:H23"/>
    <mergeCell ref="B21:J21"/>
    <mergeCell ref="B27:J27"/>
    <mergeCell ref="C29:D29"/>
    <mergeCell ref="F29:G29"/>
    <mergeCell ref="B12:J12"/>
    <mergeCell ref="B14:H14"/>
    <mergeCell ref="B15:H15"/>
    <mergeCell ref="B13:J13"/>
    <mergeCell ref="B17:H17"/>
    <mergeCell ref="B16:H16"/>
    <mergeCell ref="B7:C7"/>
    <mergeCell ref="B8:C8"/>
    <mergeCell ref="B11:J11"/>
    <mergeCell ref="H7:I7"/>
    <mergeCell ref="H8:I8"/>
    <mergeCell ref="E7:F7"/>
    <mergeCell ref="E8:F8"/>
    <mergeCell ref="B18:J18"/>
    <mergeCell ref="C19:H19"/>
    <mergeCell ref="C20:H20"/>
    <mergeCell ref="C59:D59"/>
    <mergeCell ref="C57:D57"/>
    <mergeCell ref="F57:G57"/>
    <mergeCell ref="C58:D58"/>
    <mergeCell ref="F58:G58"/>
    <mergeCell ref="F59:G59"/>
    <mergeCell ref="B54:J54"/>
    <mergeCell ref="C56:D56"/>
    <mergeCell ref="F56:G56"/>
    <mergeCell ref="I56:J56"/>
    <mergeCell ref="I58:J58"/>
    <mergeCell ref="B24:H24"/>
    <mergeCell ref="I25:J25"/>
  </mergeCells>
  <pageMargins left="0.25" right="0.25" top="0.5" bottom="0.5" header="0.3" footer="0.3"/>
  <pageSetup orientation="portrait" r:id="rId1"/>
  <headerFooter alignWithMargins="0">
    <oddFooter>Page &amp;P of &amp;N</oddFooter>
  </headerFooter>
  <rowBreaks count="1" manualBreakCount="1">
    <brk id="3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workbookViewId="0">
      <selection activeCell="B9" sqref="B9"/>
    </sheetView>
  </sheetViews>
  <sheetFormatPr defaultRowHeight="13.2" x14ac:dyDescent="0.25"/>
  <cols>
    <col min="1" max="1" width="11.5546875" customWidth="1"/>
    <col min="2" max="2" width="13.77734375" customWidth="1"/>
    <col min="3" max="3" width="1.77734375" customWidth="1"/>
    <col min="4" max="4" width="12.5546875" customWidth="1"/>
    <col min="5" max="5" width="14.21875" customWidth="1"/>
  </cols>
  <sheetData>
    <row r="1" spans="1:5" ht="37.5" customHeight="1" x14ac:dyDescent="0.25">
      <c r="A1" s="155" t="s">
        <v>85</v>
      </c>
      <c r="B1" s="156"/>
      <c r="C1" s="156"/>
      <c r="D1" s="156"/>
      <c r="E1" s="156"/>
    </row>
    <row r="2" spans="1:5" ht="37.5" customHeight="1" x14ac:dyDescent="0.25">
      <c r="A2" s="153" t="s">
        <v>84</v>
      </c>
      <c r="B2" s="154"/>
      <c r="C2" s="70"/>
      <c r="D2" s="153" t="s">
        <v>86</v>
      </c>
      <c r="E2" s="153"/>
    </row>
    <row r="3" spans="1:5" ht="33" customHeight="1" x14ac:dyDescent="0.25">
      <c r="A3" s="72" t="s">
        <v>74</v>
      </c>
      <c r="B3" s="73" t="s">
        <v>75</v>
      </c>
      <c r="C3" s="71"/>
      <c r="D3" s="72" t="s">
        <v>74</v>
      </c>
      <c r="E3" s="73" t="s">
        <v>75</v>
      </c>
    </row>
    <row r="4" spans="1:5" ht="13.95" customHeight="1" x14ac:dyDescent="0.25">
      <c r="A4" s="54">
        <v>0</v>
      </c>
      <c r="B4" s="55">
        <v>10.78</v>
      </c>
      <c r="C4" s="70"/>
      <c r="D4" s="54">
        <v>0</v>
      </c>
      <c r="E4" s="55">
        <v>10.89</v>
      </c>
    </row>
    <row r="5" spans="1:5" ht="13.95" customHeight="1" x14ac:dyDescent="0.25">
      <c r="A5" s="54">
        <v>1</v>
      </c>
      <c r="B5" s="55">
        <v>10.83</v>
      </c>
      <c r="C5" s="70"/>
      <c r="D5" s="54">
        <v>1</v>
      </c>
      <c r="E5" s="55">
        <f>SUM(D5*0.05)+10.89</f>
        <v>10.940000000000001</v>
      </c>
    </row>
    <row r="6" spans="1:5" ht="13.95" customHeight="1" x14ac:dyDescent="0.25">
      <c r="A6" s="54">
        <v>2</v>
      </c>
      <c r="B6" s="55">
        <v>10.88</v>
      </c>
      <c r="C6" s="70"/>
      <c r="D6" s="54">
        <v>2</v>
      </c>
      <c r="E6" s="55">
        <f t="shared" ref="E6:E39" si="0">SUM(D6*0.05)+10.89</f>
        <v>10.99</v>
      </c>
    </row>
    <row r="7" spans="1:5" ht="13.95" customHeight="1" x14ac:dyDescent="0.25">
      <c r="A7" s="54">
        <v>3</v>
      </c>
      <c r="B7" s="55">
        <v>10.93</v>
      </c>
      <c r="C7" s="70"/>
      <c r="D7" s="54">
        <v>3</v>
      </c>
      <c r="E7" s="55">
        <f t="shared" si="0"/>
        <v>11.040000000000001</v>
      </c>
    </row>
    <row r="8" spans="1:5" ht="13.95" customHeight="1" x14ac:dyDescent="0.25">
      <c r="A8" s="54">
        <v>4</v>
      </c>
      <c r="B8" s="55">
        <v>10.98</v>
      </c>
      <c r="C8" s="70"/>
      <c r="D8" s="54">
        <v>4</v>
      </c>
      <c r="E8" s="55">
        <f t="shared" si="0"/>
        <v>11.09</v>
      </c>
    </row>
    <row r="9" spans="1:5" ht="13.95" customHeight="1" x14ac:dyDescent="0.25">
      <c r="A9" s="74">
        <v>5</v>
      </c>
      <c r="B9" s="55">
        <v>11.03</v>
      </c>
      <c r="C9" s="70"/>
      <c r="D9" s="54">
        <v>5</v>
      </c>
      <c r="E9" s="55">
        <f t="shared" si="0"/>
        <v>11.14</v>
      </c>
    </row>
    <row r="10" spans="1:5" ht="13.95" customHeight="1" x14ac:dyDescent="0.25">
      <c r="A10" s="54">
        <v>6</v>
      </c>
      <c r="B10" s="55">
        <v>11.08</v>
      </c>
      <c r="C10" s="70"/>
      <c r="D10" s="54">
        <v>6</v>
      </c>
      <c r="E10" s="55">
        <f t="shared" si="0"/>
        <v>11.190000000000001</v>
      </c>
    </row>
    <row r="11" spans="1:5" ht="13.95" customHeight="1" x14ac:dyDescent="0.25">
      <c r="A11" s="54">
        <v>7</v>
      </c>
      <c r="B11" s="55">
        <v>11.13</v>
      </c>
      <c r="C11" s="70"/>
      <c r="D11" s="54">
        <v>7</v>
      </c>
      <c r="E11" s="55">
        <f t="shared" si="0"/>
        <v>11.24</v>
      </c>
    </row>
    <row r="12" spans="1:5" ht="13.95" customHeight="1" x14ac:dyDescent="0.25">
      <c r="A12" s="54">
        <v>8</v>
      </c>
      <c r="B12" s="55">
        <v>11.18</v>
      </c>
      <c r="C12" s="70"/>
      <c r="D12" s="54">
        <v>8</v>
      </c>
      <c r="E12" s="55">
        <f t="shared" si="0"/>
        <v>11.290000000000001</v>
      </c>
    </row>
    <row r="13" spans="1:5" ht="13.95" customHeight="1" x14ac:dyDescent="0.25">
      <c r="A13" s="54">
        <v>9</v>
      </c>
      <c r="B13" s="55">
        <v>11.23</v>
      </c>
      <c r="C13" s="70"/>
      <c r="D13" s="54">
        <v>9</v>
      </c>
      <c r="E13" s="55">
        <f t="shared" si="0"/>
        <v>11.34</v>
      </c>
    </row>
    <row r="14" spans="1:5" ht="13.95" customHeight="1" x14ac:dyDescent="0.25">
      <c r="A14" s="54">
        <v>10</v>
      </c>
      <c r="B14" s="55">
        <v>11.28</v>
      </c>
      <c r="C14" s="70"/>
      <c r="D14" s="54">
        <v>10</v>
      </c>
      <c r="E14" s="55">
        <f t="shared" si="0"/>
        <v>11.39</v>
      </c>
    </row>
    <row r="15" spans="1:5" ht="13.95" customHeight="1" x14ac:dyDescent="0.25">
      <c r="A15" s="54">
        <v>11</v>
      </c>
      <c r="B15" s="55">
        <v>11.33</v>
      </c>
      <c r="C15" s="70"/>
      <c r="D15" s="54">
        <v>11</v>
      </c>
      <c r="E15" s="55">
        <f t="shared" si="0"/>
        <v>11.440000000000001</v>
      </c>
    </row>
    <row r="16" spans="1:5" ht="13.95" customHeight="1" x14ac:dyDescent="0.25">
      <c r="A16" s="54">
        <v>12</v>
      </c>
      <c r="B16" s="55">
        <v>11.38</v>
      </c>
      <c r="C16" s="70"/>
      <c r="D16" s="54">
        <v>12</v>
      </c>
      <c r="E16" s="55">
        <f t="shared" si="0"/>
        <v>11.49</v>
      </c>
    </row>
    <row r="17" spans="1:5" ht="13.95" customHeight="1" x14ac:dyDescent="0.25">
      <c r="A17" s="54">
        <v>13</v>
      </c>
      <c r="B17" s="55">
        <v>11.43</v>
      </c>
      <c r="C17" s="70"/>
      <c r="D17" s="54">
        <v>13</v>
      </c>
      <c r="E17" s="55">
        <f t="shared" si="0"/>
        <v>11.540000000000001</v>
      </c>
    </row>
    <row r="18" spans="1:5" ht="13.95" customHeight="1" x14ac:dyDescent="0.25">
      <c r="A18" s="54">
        <v>14</v>
      </c>
      <c r="B18" s="55">
        <v>11.48</v>
      </c>
      <c r="C18" s="70"/>
      <c r="D18" s="54">
        <v>14</v>
      </c>
      <c r="E18" s="55">
        <f t="shared" si="0"/>
        <v>11.59</v>
      </c>
    </row>
    <row r="19" spans="1:5" ht="13.95" customHeight="1" x14ac:dyDescent="0.25">
      <c r="A19" s="54">
        <v>15</v>
      </c>
      <c r="B19" s="55">
        <v>11.53</v>
      </c>
      <c r="C19" s="70"/>
      <c r="D19" s="54">
        <v>15</v>
      </c>
      <c r="E19" s="55">
        <f t="shared" si="0"/>
        <v>11.64</v>
      </c>
    </row>
    <row r="20" spans="1:5" ht="13.95" customHeight="1" x14ac:dyDescent="0.25">
      <c r="A20" s="54">
        <v>16</v>
      </c>
      <c r="B20" s="55">
        <v>11.58</v>
      </c>
      <c r="C20" s="70"/>
      <c r="D20" s="54">
        <v>16</v>
      </c>
      <c r="E20" s="55">
        <f t="shared" si="0"/>
        <v>11.690000000000001</v>
      </c>
    </row>
    <row r="21" spans="1:5" ht="13.95" customHeight="1" x14ac:dyDescent="0.25">
      <c r="A21" s="54">
        <v>17</v>
      </c>
      <c r="B21" s="55">
        <v>11.63</v>
      </c>
      <c r="C21" s="70"/>
      <c r="D21" s="54">
        <v>17</v>
      </c>
      <c r="E21" s="55">
        <f t="shared" si="0"/>
        <v>11.74</v>
      </c>
    </row>
    <row r="22" spans="1:5" ht="13.95" customHeight="1" x14ac:dyDescent="0.25">
      <c r="A22" s="54">
        <v>18</v>
      </c>
      <c r="B22" s="55">
        <v>11.68</v>
      </c>
      <c r="C22" s="70"/>
      <c r="D22" s="54">
        <v>18</v>
      </c>
      <c r="E22" s="55">
        <f t="shared" si="0"/>
        <v>11.790000000000001</v>
      </c>
    </row>
    <row r="23" spans="1:5" ht="13.95" customHeight="1" x14ac:dyDescent="0.25">
      <c r="A23" s="54">
        <v>19</v>
      </c>
      <c r="B23" s="55">
        <v>11.73</v>
      </c>
      <c r="C23" s="70"/>
      <c r="D23" s="54">
        <v>19</v>
      </c>
      <c r="E23" s="55">
        <f t="shared" si="0"/>
        <v>11.84</v>
      </c>
    </row>
    <row r="24" spans="1:5" ht="13.95" customHeight="1" x14ac:dyDescent="0.25">
      <c r="A24" s="54">
        <v>20</v>
      </c>
      <c r="B24" s="55">
        <v>11.78</v>
      </c>
      <c r="C24" s="70"/>
      <c r="D24" s="54">
        <v>20</v>
      </c>
      <c r="E24" s="55">
        <f t="shared" si="0"/>
        <v>11.89</v>
      </c>
    </row>
    <row r="25" spans="1:5" ht="13.95" customHeight="1" x14ac:dyDescent="0.25">
      <c r="A25" s="54">
        <v>21</v>
      </c>
      <c r="B25" s="55">
        <v>11.83</v>
      </c>
      <c r="C25" s="70"/>
      <c r="D25" s="54">
        <v>21</v>
      </c>
      <c r="E25" s="55">
        <f t="shared" si="0"/>
        <v>11.940000000000001</v>
      </c>
    </row>
    <row r="26" spans="1:5" ht="13.95" customHeight="1" x14ac:dyDescent="0.25">
      <c r="A26" s="54">
        <v>22</v>
      </c>
      <c r="B26" s="55">
        <v>11.88</v>
      </c>
      <c r="C26" s="70"/>
      <c r="D26" s="54">
        <v>22</v>
      </c>
      <c r="E26" s="55">
        <f t="shared" si="0"/>
        <v>11.99</v>
      </c>
    </row>
    <row r="27" spans="1:5" ht="13.95" customHeight="1" x14ac:dyDescent="0.25">
      <c r="A27" s="54">
        <v>23</v>
      </c>
      <c r="B27" s="55">
        <v>11.93</v>
      </c>
      <c r="C27" s="70"/>
      <c r="D27" s="54">
        <v>23</v>
      </c>
      <c r="E27" s="55">
        <f t="shared" si="0"/>
        <v>12.040000000000001</v>
      </c>
    </row>
    <row r="28" spans="1:5" ht="13.95" customHeight="1" x14ac:dyDescent="0.25">
      <c r="A28" s="54">
        <v>24</v>
      </c>
      <c r="B28" s="55">
        <v>11.98</v>
      </c>
      <c r="C28" s="70"/>
      <c r="D28" s="54">
        <v>24</v>
      </c>
      <c r="E28" s="55">
        <f t="shared" si="0"/>
        <v>12.09</v>
      </c>
    </row>
    <row r="29" spans="1:5" ht="13.95" customHeight="1" x14ac:dyDescent="0.25">
      <c r="A29" s="54">
        <v>25</v>
      </c>
      <c r="B29" s="55">
        <v>12.03</v>
      </c>
      <c r="C29" s="70"/>
      <c r="D29" s="54">
        <v>25</v>
      </c>
      <c r="E29" s="55">
        <f t="shared" si="0"/>
        <v>12.14</v>
      </c>
    </row>
    <row r="30" spans="1:5" ht="13.95" customHeight="1" x14ac:dyDescent="0.25">
      <c r="A30" s="54">
        <v>26</v>
      </c>
      <c r="B30" s="55">
        <v>12.08</v>
      </c>
      <c r="C30" s="70"/>
      <c r="D30" s="54">
        <v>26</v>
      </c>
      <c r="E30" s="55">
        <f t="shared" si="0"/>
        <v>12.190000000000001</v>
      </c>
    </row>
    <row r="31" spans="1:5" ht="13.95" customHeight="1" x14ac:dyDescent="0.25">
      <c r="A31" s="54">
        <v>27</v>
      </c>
      <c r="B31" s="55">
        <v>12.13</v>
      </c>
      <c r="C31" s="70"/>
      <c r="D31" s="54">
        <v>27</v>
      </c>
      <c r="E31" s="55">
        <f t="shared" si="0"/>
        <v>12.24</v>
      </c>
    </row>
    <row r="32" spans="1:5" ht="13.95" customHeight="1" x14ac:dyDescent="0.25">
      <c r="A32" s="54">
        <v>28</v>
      </c>
      <c r="B32" s="55">
        <v>12.18</v>
      </c>
      <c r="C32" s="70"/>
      <c r="D32" s="54">
        <v>28</v>
      </c>
      <c r="E32" s="55">
        <f t="shared" si="0"/>
        <v>12.290000000000001</v>
      </c>
    </row>
    <row r="33" spans="1:5" ht="13.95" customHeight="1" x14ac:dyDescent="0.25">
      <c r="A33" s="54">
        <v>29</v>
      </c>
      <c r="B33" s="55">
        <v>12.23</v>
      </c>
      <c r="C33" s="70"/>
      <c r="D33" s="54">
        <v>29</v>
      </c>
      <c r="E33" s="55">
        <f t="shared" si="0"/>
        <v>12.34</v>
      </c>
    </row>
    <row r="34" spans="1:5" ht="13.95" customHeight="1" x14ac:dyDescent="0.25">
      <c r="A34" s="54">
        <v>30</v>
      </c>
      <c r="B34" s="55">
        <v>12.28</v>
      </c>
      <c r="C34" s="70"/>
      <c r="D34" s="54">
        <v>30</v>
      </c>
      <c r="E34" s="55">
        <f t="shared" si="0"/>
        <v>12.39</v>
      </c>
    </row>
    <row r="35" spans="1:5" ht="13.95" customHeight="1" x14ac:dyDescent="0.25">
      <c r="A35" s="54">
        <v>31</v>
      </c>
      <c r="B35" s="55">
        <v>12.33</v>
      </c>
      <c r="C35" s="70"/>
      <c r="D35" s="54">
        <v>31</v>
      </c>
      <c r="E35" s="55">
        <f t="shared" si="0"/>
        <v>12.440000000000001</v>
      </c>
    </row>
    <row r="36" spans="1:5" ht="13.95" customHeight="1" x14ac:dyDescent="0.25">
      <c r="A36" s="54">
        <v>32</v>
      </c>
      <c r="B36" s="55">
        <v>12.38</v>
      </c>
      <c r="C36" s="70"/>
      <c r="D36" s="54">
        <v>32</v>
      </c>
      <c r="E36" s="55">
        <f t="shared" si="0"/>
        <v>12.49</v>
      </c>
    </row>
    <row r="37" spans="1:5" ht="13.95" customHeight="1" x14ac:dyDescent="0.25">
      <c r="A37" s="54">
        <v>33</v>
      </c>
      <c r="B37" s="55">
        <v>12.43</v>
      </c>
      <c r="C37" s="70"/>
      <c r="D37" s="54">
        <v>33</v>
      </c>
      <c r="E37" s="55">
        <f t="shared" si="0"/>
        <v>12.540000000000001</v>
      </c>
    </row>
    <row r="38" spans="1:5" ht="13.95" customHeight="1" x14ac:dyDescent="0.25">
      <c r="A38" s="54">
        <v>34</v>
      </c>
      <c r="B38" s="55">
        <v>12.48</v>
      </c>
      <c r="C38" s="70"/>
      <c r="D38" s="54">
        <v>34</v>
      </c>
      <c r="E38" s="55">
        <f t="shared" si="0"/>
        <v>12.59</v>
      </c>
    </row>
    <row r="39" spans="1:5" ht="13.95" customHeight="1" x14ac:dyDescent="0.25">
      <c r="A39" s="54">
        <v>35</v>
      </c>
      <c r="B39" s="55">
        <v>12.53</v>
      </c>
      <c r="C39" s="70"/>
      <c r="D39" s="54">
        <v>35</v>
      </c>
      <c r="E39" s="55">
        <f t="shared" si="0"/>
        <v>12.64</v>
      </c>
    </row>
    <row r="40" spans="1:5" x14ac:dyDescent="0.25">
      <c r="B40" s="53"/>
    </row>
    <row r="41" spans="1:5" x14ac:dyDescent="0.25">
      <c r="B41" s="53"/>
    </row>
    <row r="42" spans="1:5" x14ac:dyDescent="0.25">
      <c r="B42" s="53"/>
    </row>
    <row r="44" spans="1:5" x14ac:dyDescent="0.25">
      <c r="B44" s="53"/>
    </row>
    <row r="45" spans="1:5" x14ac:dyDescent="0.25">
      <c r="B45" s="53"/>
    </row>
    <row r="46" spans="1:5" x14ac:dyDescent="0.25">
      <c r="B46" s="53"/>
    </row>
    <row r="48" spans="1:5" x14ac:dyDescent="0.25">
      <c r="B48" s="53"/>
    </row>
    <row r="49" spans="2:2" x14ac:dyDescent="0.25">
      <c r="B49" s="53"/>
    </row>
    <row r="50" spans="2:2" x14ac:dyDescent="0.25">
      <c r="B50" s="53"/>
    </row>
    <row r="52" spans="2:2" x14ac:dyDescent="0.25">
      <c r="B52" s="53"/>
    </row>
    <row r="53" spans="2:2" x14ac:dyDescent="0.25">
      <c r="B53" s="53"/>
    </row>
    <row r="54" spans="2:2" x14ac:dyDescent="0.25">
      <c r="B54" s="53"/>
    </row>
    <row r="56" spans="2:2" x14ac:dyDescent="0.25">
      <c r="B56" s="53"/>
    </row>
    <row r="57" spans="2:2" x14ac:dyDescent="0.25">
      <c r="B57" s="53"/>
    </row>
    <row r="58" spans="2:2" x14ac:dyDescent="0.25">
      <c r="B58" s="53"/>
    </row>
    <row r="60" spans="2:2" x14ac:dyDescent="0.25">
      <c r="B60" s="53"/>
    </row>
    <row r="61" spans="2:2" x14ac:dyDescent="0.25">
      <c r="B61" s="53"/>
    </row>
    <row r="62" spans="2:2" x14ac:dyDescent="0.25">
      <c r="B62" s="53"/>
    </row>
    <row r="64" spans="2:2" x14ac:dyDescent="0.25">
      <c r="B64" s="53"/>
    </row>
    <row r="65" spans="2:2" x14ac:dyDescent="0.25">
      <c r="B65" s="53"/>
    </row>
    <row r="66" spans="2:2" x14ac:dyDescent="0.25">
      <c r="B66" s="53"/>
    </row>
    <row r="68" spans="2:2" x14ac:dyDescent="0.25">
      <c r="B68" s="53"/>
    </row>
    <row r="69" spans="2:2" x14ac:dyDescent="0.25">
      <c r="B69" s="53"/>
    </row>
    <row r="70" spans="2:2" x14ac:dyDescent="0.25">
      <c r="B70" s="53"/>
    </row>
    <row r="72" spans="2:2" x14ac:dyDescent="0.25">
      <c r="B72" s="53"/>
    </row>
    <row r="73" spans="2:2" x14ac:dyDescent="0.25">
      <c r="B73" s="53"/>
    </row>
    <row r="74" spans="2:2" x14ac:dyDescent="0.25">
      <c r="B74" s="53"/>
    </row>
    <row r="76" spans="2:2" x14ac:dyDescent="0.25">
      <c r="B76" s="53"/>
    </row>
    <row r="77" spans="2:2" x14ac:dyDescent="0.25">
      <c r="B77" s="53"/>
    </row>
    <row r="78" spans="2:2" x14ac:dyDescent="0.25">
      <c r="B78" s="53"/>
    </row>
    <row r="80" spans="2:2" x14ac:dyDescent="0.25">
      <c r="B80" s="53"/>
    </row>
    <row r="81" spans="2:2" x14ac:dyDescent="0.25">
      <c r="B81" s="53"/>
    </row>
    <row r="82" spans="2:2" x14ac:dyDescent="0.25">
      <c r="B82" s="53"/>
    </row>
    <row r="84" spans="2:2" x14ac:dyDescent="0.25">
      <c r="B84" s="53"/>
    </row>
    <row r="85" spans="2:2" x14ac:dyDescent="0.25">
      <c r="B85" s="53"/>
    </row>
    <row r="86" spans="2:2" x14ac:dyDescent="0.25">
      <c r="B86" s="53"/>
    </row>
    <row r="88" spans="2:2" x14ac:dyDescent="0.25">
      <c r="B88" s="53"/>
    </row>
    <row r="89" spans="2:2" x14ac:dyDescent="0.25">
      <c r="B89" s="53"/>
    </row>
    <row r="90" spans="2:2" x14ac:dyDescent="0.25">
      <c r="B90" s="53"/>
    </row>
    <row r="92" spans="2:2" x14ac:dyDescent="0.25">
      <c r="B92" s="53"/>
    </row>
    <row r="93" spans="2:2" x14ac:dyDescent="0.25">
      <c r="B93" s="53"/>
    </row>
    <row r="94" spans="2:2" x14ac:dyDescent="0.25">
      <c r="B94" s="53"/>
    </row>
    <row r="96" spans="2:2" x14ac:dyDescent="0.25">
      <c r="B96" s="53"/>
    </row>
    <row r="97" spans="2:2" x14ac:dyDescent="0.25">
      <c r="B97" s="53"/>
    </row>
    <row r="98" spans="2:2" x14ac:dyDescent="0.25">
      <c r="B98" s="53"/>
    </row>
    <row r="100" spans="2:2" x14ac:dyDescent="0.25">
      <c r="B100" s="53"/>
    </row>
  </sheetData>
  <sheetProtection algorithmName="SHA-512" hashValue="QwX8f4eQ8B9f2c+igOaLGcshN5yz08VRG5ffwFvo6SXeKgugMpJbH4E72EYBAWu/AdzF43y+NEapGZxGZy3OKg==" saltValue="bojpwHj533eQpHNEws6xFg==" spinCount="100000" sheet="1" objects="1" scenarios="1"/>
  <mergeCells count="3">
    <mergeCell ref="A2:B2"/>
    <mergeCell ref="D2:E2"/>
    <mergeCell ref="A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Y2PHC7Y2YW5Y-1871477060-96</_dlc_DocId>
    <_dlc_DocIdUrl xmlns="ea37a463-b99d-470c-8a85-4153a11441a9">
      <Url>https://txhhs.sharepoint.com/sites/hhsc/fs/ra/ltss/_layouts/15/DocIdRedir.aspx?ID=Y2PHC7Y2YW5Y-1871477060-96</Url>
      <Description>Y2PHC7Y2YW5Y-1871477060-96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2" ma:contentTypeDescription="Create a new document." ma:contentTypeScope="" ma:versionID="636002853fab790411c77f2e1258e66a">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52664db3c1b212ba2c602aeb8e4bf8b6"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C450A9-6DC1-4658-A53C-39D8C3DEDFE4}">
  <ds:schemaRefs>
    <ds:schemaRef ds:uri="http://schemas.microsoft.com/sharepoint/v3/contenttype/forms"/>
  </ds:schemaRefs>
</ds:datastoreItem>
</file>

<file path=customXml/itemProps2.xml><?xml version="1.0" encoding="utf-8"?>
<ds:datastoreItem xmlns:ds="http://schemas.openxmlformats.org/officeDocument/2006/customXml" ds:itemID="{4E94AC9D-46D0-4390-83D8-56EB9EA56FF6}">
  <ds:schemaRefs>
    <ds:schemaRef ds:uri="http://purl.org/dc/terms/"/>
    <ds:schemaRef ds:uri="892c8f4f-e050-4044-8793-43ed188ab5b7"/>
    <ds:schemaRef ds:uri="http://schemas.microsoft.com/office/2006/metadata/properties"/>
    <ds:schemaRef ds:uri="http://schemas.microsoft.com/office/infopath/2007/PartnerControls"/>
    <ds:schemaRef ds:uri="http://purl.org/dc/elements/1.1/"/>
    <ds:schemaRef ds:uri="http://schemas.microsoft.com/office/2006/documentManagement/types"/>
    <ds:schemaRef ds:uri="ea37a463-b99d-470c-8a85-4153a11441a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E80ED2A-4DA9-4DE3-BD26-D1C938C2CFCD}">
  <ds:schemaRefs>
    <ds:schemaRef ds:uri="http://schemas.microsoft.com/sharepoint/events"/>
  </ds:schemaRefs>
</ds:datastoreItem>
</file>

<file path=customXml/itemProps4.xml><?xml version="1.0" encoding="utf-8"?>
<ds:datastoreItem xmlns:ds="http://schemas.openxmlformats.org/officeDocument/2006/customXml" ds:itemID="{201B0BB3-0E79-4162-8A1B-F9AEB73CD1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RC Worksheet</vt:lpstr>
      <vt:lpstr>Rates</vt:lpstr>
      <vt:lpstr>'RC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2016-01-22T15:45:57Z</dcterms:created>
  <dcterms:modified xsi:type="dcterms:W3CDTF">2020-10-27T17:35:49Z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94c6231e-d8be-4ee9-be26-c2ed3fcbd019</vt:lpwstr>
  </property>
</Properties>
</file>