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13E9FFCF-FEFB-44C3-9E00-4AF16EB819A3}" xr6:coauthVersionLast="45" xr6:coauthVersionMax="45" xr10:uidLastSave="{00000000-0000-0000-0000-000000000000}"/>
  <bookViews>
    <workbookView xWindow="48915" yWindow="780" windowWidth="16200" windowHeight="15300" xr2:uid="{00000000-000D-0000-FFFF-FFFF00000000}"/>
  </bookViews>
  <sheets>
    <sheet name="DAHS Worksheet" sheetId="2" r:id="rId1"/>
    <sheet name="Rates" sheetId="3" r:id="rId2"/>
  </sheets>
  <definedNames>
    <definedName name="_xlnm.Print_Area" localSheetId="0">'DAHS Worksheet'!$A$1:$J$66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2" l="1"/>
  <c r="F39" i="2" l="1"/>
  <c r="F41" i="2" l="1"/>
  <c r="D41" i="2"/>
  <c r="F28" i="2" l="1"/>
  <c r="F44" i="2" s="1"/>
  <c r="B44" i="2" s="1"/>
  <c r="J21" i="2"/>
  <c r="C28" i="2" s="1"/>
  <c r="D39" i="2" l="1"/>
  <c r="D37" i="2"/>
  <c r="I28" i="2"/>
  <c r="F54" i="2" s="1"/>
  <c r="I41" i="2" l="1"/>
  <c r="D44" i="2" l="1"/>
  <c r="I44" i="2" s="1"/>
  <c r="F61" i="2"/>
  <c r="C49" i="2" l="1"/>
  <c r="I49" i="2" s="1"/>
  <c r="C54" i="2" s="1"/>
  <c r="I54" i="2" l="1"/>
  <c r="C56" i="2" s="1"/>
  <c r="I56" i="2" s="1"/>
  <c r="C61" i="2" s="1"/>
  <c r="I61" i="2" s="1"/>
</calcChain>
</file>

<file path=xl/sharedStrings.xml><?xml version="1.0" encoding="utf-8"?>
<sst xmlns="http://schemas.openxmlformats.org/spreadsheetml/2006/main" count="143" uniqueCount="127">
  <si>
    <t>/</t>
  </si>
  <si>
    <t>=</t>
  </si>
  <si>
    <t>Box A</t>
  </si>
  <si>
    <t>Box C</t>
  </si>
  <si>
    <t>Box D</t>
  </si>
  <si>
    <t>+</t>
  </si>
  <si>
    <t>From Box A</t>
  </si>
  <si>
    <t>From Box C</t>
  </si>
  <si>
    <t>Box E</t>
  </si>
  <si>
    <t>Box F</t>
  </si>
  <si>
    <t>Calculate Spending Requirement</t>
  </si>
  <si>
    <t>Calculate Weighted Average Attendant Rate</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</si>
  <si>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</si>
  <si>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</si>
  <si>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</si>
  <si>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</si>
  <si>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From Box P</t>
  </si>
  <si>
    <t>X</t>
  </si>
  <si>
    <t>Potential Recoup per Unit</t>
  </si>
  <si>
    <t>Box P</t>
  </si>
  <si>
    <t>From Box O</t>
  </si>
  <si>
    <t>-</t>
  </si>
  <si>
    <t>Calculate Estimated Recoupment Per Unit of Service</t>
  </si>
  <si>
    <t>Spending Requirement</t>
  </si>
  <si>
    <t>Box O</t>
  </si>
  <si>
    <t>Total Units from Boxes A-C</t>
  </si>
  <si>
    <t>From Box N</t>
  </si>
  <si>
    <t>Weighted Average Rate</t>
  </si>
  <si>
    <t>Box N</t>
  </si>
  <si>
    <t>From Box M</t>
  </si>
  <si>
    <t>Box M</t>
  </si>
  <si>
    <t>Rate Period 3</t>
  </si>
  <si>
    <t>From Box B</t>
  </si>
  <si>
    <t>Rate Period 2</t>
  </si>
  <si>
    <t>Rate Period 1</t>
  </si>
  <si>
    <t>Enter Attendant Rate</t>
  </si>
  <si>
    <t>From Box L</t>
  </si>
  <si>
    <t>Cost Per Unit</t>
  </si>
  <si>
    <t>Total Attendant Costs</t>
  </si>
  <si>
    <t>Calculate Attendant Cost Per Unit</t>
  </si>
  <si>
    <t>Box L</t>
  </si>
  <si>
    <t>Box K</t>
  </si>
  <si>
    <t xml:space="preserve">Step 7, Attendant Paid Claims  </t>
  </si>
  <si>
    <t>Box J</t>
  </si>
  <si>
    <t xml:space="preserve">Step 7, Attendant Insurance Premiums   </t>
  </si>
  <si>
    <t>Workers' Compensation</t>
  </si>
  <si>
    <t>Box I</t>
  </si>
  <si>
    <t xml:space="preserve">Step 7, Attendant State and Federal Unemployment   </t>
  </si>
  <si>
    <t>Box H</t>
  </si>
  <si>
    <t xml:space="preserve">Step 7, Attendant FICA &amp; Medicare  </t>
  </si>
  <si>
    <t>Payroll Taxes</t>
  </si>
  <si>
    <t>Box G</t>
  </si>
  <si>
    <r>
      <t xml:space="preserve">Step 6c, Total Mileage Reimbursement  </t>
    </r>
    <r>
      <rPr>
        <sz val="8"/>
        <rFont val="Arial"/>
        <family val="2"/>
      </rPr>
      <t>(Column L)</t>
    </r>
  </si>
  <si>
    <r>
      <t xml:space="preserve">Step 6c, Total Employee Benefits/Insurance </t>
    </r>
    <r>
      <rPr>
        <sz val="8"/>
        <rFont val="Arial"/>
        <family val="2"/>
      </rPr>
      <t>(Column J)</t>
    </r>
  </si>
  <si>
    <r>
      <t xml:space="preserve">Step 6c, Total Staff Wages </t>
    </r>
    <r>
      <rPr>
        <sz val="8"/>
        <rFont val="Arial"/>
        <family val="2"/>
      </rPr>
      <t>(Columns C + G)</t>
    </r>
  </si>
  <si>
    <t>Attendant Salaries and Wages, Benefits, and Mileage Reinbursement</t>
  </si>
  <si>
    <t>Enter Total Units of Service</t>
  </si>
  <si>
    <r>
      <t xml:space="preserve">Step 6c, Total Contracted Payments </t>
    </r>
    <r>
      <rPr>
        <sz val="8"/>
        <rFont val="Arial"/>
        <family val="2"/>
      </rPr>
      <t>(Columns E + I)</t>
    </r>
  </si>
  <si>
    <t>Enter Attendant and Driver Expenses</t>
  </si>
  <si>
    <t>Total DAHS Units of Service</t>
  </si>
  <si>
    <t>DAHS Units of Service</t>
  </si>
  <si>
    <t>Box B</t>
  </si>
  <si>
    <t>Sum Boxes D - K</t>
  </si>
  <si>
    <t>Rate for Period 1</t>
  </si>
  <si>
    <t>Rate for Period 2</t>
  </si>
  <si>
    <t>Rate for Period 3</t>
  </si>
  <si>
    <t>Period 1 Rate</t>
  </si>
  <si>
    <t>Period 2 Rate</t>
  </si>
  <si>
    <t>Period 3 Rate</t>
  </si>
  <si>
    <r>
      <rPr>
        <sz val="12"/>
        <rFont val="Arial"/>
        <family val="2"/>
      </rPr>
      <t>Nonparticipant</t>
    </r>
  </si>
  <si>
    <r>
      <rPr>
        <sz val="12"/>
        <rFont val="Arial"/>
        <family val="2"/>
      </rPr>
      <t>Participant - Level 2</t>
    </r>
  </si>
  <si>
    <r>
      <rPr>
        <sz val="12"/>
        <rFont val="Arial"/>
        <family val="2"/>
      </rPr>
      <t>Participant - Level 3</t>
    </r>
  </si>
  <si>
    <r>
      <rPr>
        <sz val="12"/>
        <rFont val="Arial"/>
        <family val="2"/>
      </rPr>
      <t>Participant - Level 4</t>
    </r>
  </si>
  <si>
    <r>
      <rPr>
        <sz val="12"/>
        <rFont val="Arial"/>
        <family val="2"/>
      </rPr>
      <t>Participant - Level 5</t>
    </r>
  </si>
  <si>
    <r>
      <rPr>
        <sz val="12"/>
        <rFont val="Arial"/>
        <family val="2"/>
      </rPr>
      <t>Participant - Level 6</t>
    </r>
  </si>
  <si>
    <r>
      <rPr>
        <sz val="12"/>
        <rFont val="Arial"/>
        <family val="2"/>
      </rPr>
      <t>Participant - Level 7</t>
    </r>
  </si>
  <si>
    <r>
      <rPr>
        <sz val="12"/>
        <rFont val="Arial"/>
        <family val="2"/>
      </rPr>
      <t>Participant - Level 8</t>
    </r>
  </si>
  <si>
    <r>
      <rPr>
        <sz val="12"/>
        <rFont val="Arial"/>
        <family val="2"/>
      </rPr>
      <t>Participant - Level 9</t>
    </r>
  </si>
  <si>
    <r>
      <rPr>
        <sz val="12"/>
        <rFont val="Arial"/>
        <family val="2"/>
      </rPr>
      <t>Participant - Level 10</t>
    </r>
  </si>
  <si>
    <r>
      <rPr>
        <sz val="12"/>
        <rFont val="Arial"/>
        <family val="2"/>
      </rPr>
      <t>Participant - Level 11</t>
    </r>
  </si>
  <si>
    <r>
      <rPr>
        <sz val="12"/>
        <rFont val="Arial"/>
        <family val="2"/>
      </rPr>
      <t>Participant - Level 12</t>
    </r>
  </si>
  <si>
    <r>
      <rPr>
        <sz val="12"/>
        <rFont val="Arial"/>
        <family val="2"/>
      </rPr>
      <t>Participant - Level 13</t>
    </r>
  </si>
  <si>
    <r>
      <rPr>
        <sz val="12"/>
        <rFont val="Arial"/>
        <family val="2"/>
      </rPr>
      <t>Participant - Level 14</t>
    </r>
  </si>
  <si>
    <r>
      <rPr>
        <sz val="12"/>
        <rFont val="Arial"/>
        <family val="2"/>
      </rPr>
      <t>Participant - Level 15</t>
    </r>
  </si>
  <si>
    <r>
      <rPr>
        <sz val="12"/>
        <rFont val="Arial"/>
        <family val="2"/>
      </rPr>
      <t>Participant - Level 16</t>
    </r>
  </si>
  <si>
    <r>
      <rPr>
        <sz val="12"/>
        <rFont val="Arial"/>
        <family val="2"/>
      </rPr>
      <t>Participant - Level 17</t>
    </r>
  </si>
  <si>
    <r>
      <rPr>
        <sz val="12"/>
        <rFont val="Arial"/>
        <family val="2"/>
      </rPr>
      <t>Participant - Level 18</t>
    </r>
  </si>
  <si>
    <r>
      <rPr>
        <sz val="12"/>
        <rFont val="Arial"/>
        <family val="2"/>
      </rPr>
      <t>Participant - Level 19</t>
    </r>
  </si>
  <si>
    <r>
      <rPr>
        <sz val="12"/>
        <rFont val="Arial"/>
        <family val="2"/>
      </rPr>
      <t>Participant - Level 20</t>
    </r>
  </si>
  <si>
    <r>
      <rPr>
        <sz val="12"/>
        <rFont val="Arial"/>
        <family val="2"/>
      </rPr>
      <t>Participant - Level 21</t>
    </r>
  </si>
  <si>
    <r>
      <rPr>
        <sz val="12"/>
        <rFont val="Arial"/>
        <family val="2"/>
      </rPr>
      <t>Participant - Level 22</t>
    </r>
  </si>
  <si>
    <r>
      <rPr>
        <sz val="12"/>
        <rFont val="Arial"/>
        <family val="2"/>
      </rPr>
      <t>Participant - Level 23</t>
    </r>
  </si>
  <si>
    <r>
      <rPr>
        <sz val="12"/>
        <rFont val="Arial"/>
        <family val="2"/>
      </rPr>
      <t>Participant - Level 24</t>
    </r>
  </si>
  <si>
    <r>
      <rPr>
        <sz val="12"/>
        <rFont val="Arial"/>
        <family val="2"/>
      </rPr>
      <t>Participant - Level 25</t>
    </r>
  </si>
  <si>
    <r>
      <rPr>
        <sz val="12"/>
        <rFont val="Arial"/>
        <family val="2"/>
      </rPr>
      <t>Participant - Level 26</t>
    </r>
  </si>
  <si>
    <r>
      <rPr>
        <sz val="12"/>
        <rFont val="Arial"/>
        <family val="2"/>
      </rPr>
      <t>Participant - Level 27</t>
    </r>
  </si>
  <si>
    <r>
      <rPr>
        <sz val="12"/>
        <rFont val="Arial"/>
        <family val="2"/>
      </rPr>
      <t>Participant - Level 28</t>
    </r>
  </si>
  <si>
    <r>
      <rPr>
        <sz val="12"/>
        <rFont val="Arial"/>
        <family val="2"/>
      </rPr>
      <t>Participant - Level 29</t>
    </r>
  </si>
  <si>
    <r>
      <rPr>
        <sz val="12"/>
        <rFont val="Arial"/>
        <family val="2"/>
      </rPr>
      <t>Participant - Level 30</t>
    </r>
  </si>
  <si>
    <r>
      <rPr>
        <sz val="12"/>
        <rFont val="Arial"/>
        <family val="2"/>
      </rPr>
      <t>Participant - Level 31</t>
    </r>
  </si>
  <si>
    <r>
      <rPr>
        <sz val="12"/>
        <rFont val="Arial"/>
        <family val="2"/>
      </rPr>
      <t>Participant - Level 32</t>
    </r>
  </si>
  <si>
    <r>
      <rPr>
        <sz val="12"/>
        <rFont val="Arial"/>
        <family val="2"/>
      </rPr>
      <t>Participant - Level 33</t>
    </r>
  </si>
  <si>
    <r>
      <rPr>
        <sz val="12"/>
        <rFont val="Arial"/>
        <family val="2"/>
      </rPr>
      <t>Participant - Level 34</t>
    </r>
  </si>
  <si>
    <r>
      <rPr>
        <sz val="12"/>
        <rFont val="Arial"/>
        <family val="2"/>
      </rPr>
      <t>Participant - Level 35</t>
    </r>
  </si>
  <si>
    <t>From Box Q</t>
  </si>
  <si>
    <t>Box R</t>
  </si>
  <si>
    <t>If Box M is greater than Box P, then you have met the spending requirement. If Box Q is a positive number, then you have not met the spending requirement from Step 5 and could potentially face recoupment.</t>
  </si>
  <si>
    <t>Step 5c, Total DAHS Units of Service*</t>
  </si>
  <si>
    <t>*DAHS Title XIX and XX, StarPlus, &amp; Private and Other</t>
  </si>
  <si>
    <t>PERIOD 1</t>
  </si>
  <si>
    <t>PERIOD 2</t>
  </si>
  <si>
    <t>PERIOD 3</t>
  </si>
  <si>
    <t>Enter Participation Levels</t>
  </si>
  <si>
    <t>Weighted Average Enhancement Add-on</t>
  </si>
  <si>
    <t>Recoupment Percentage</t>
  </si>
  <si>
    <t>Total Recoupment From Box R</t>
  </si>
  <si>
    <t>Revenue From Box N</t>
  </si>
  <si>
    <t xml:space="preserve">                  Calculate Estimated Recoupment Percentage based on Revenue </t>
  </si>
  <si>
    <r>
      <rPr>
        <b/>
        <sz val="12"/>
        <color rgb="FFFF0000"/>
        <rFont val="Arial"/>
        <family val="2"/>
      </rPr>
      <t xml:space="preserve">New Rates
</t>
    </r>
    <r>
      <rPr>
        <b/>
        <sz val="12"/>
        <color rgb="FFFF0000"/>
        <rFont val="Arial"/>
        <family val="2"/>
      </rPr>
      <t xml:space="preserve">effective </t>
    </r>
  </si>
  <si>
    <t>Participant - Level 1</t>
  </si>
  <si>
    <t>LEVEL</t>
  </si>
  <si>
    <t>Per Unit of Service</t>
  </si>
  <si>
    <t>One unit equals 3 - 5 hours; 6 hours or more equals two units</t>
  </si>
  <si>
    <t>DAY ACTIVITY AND HEALTH SERVICES (DAHS)</t>
  </si>
  <si>
    <t>Attendant Cost Area Payment Rate</t>
  </si>
  <si>
    <t>Attendant Cost Area Effective 09/1/2019 - Current</t>
  </si>
  <si>
    <t xml:space="preserve">Day Activity and Health Services (DAHS)
2021 Cost Report &amp; 2022 Accountability Report Optional 
Worksheet to Estimate Potential Recoupment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</si>
</sst>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
    <numFmt numFmtId="165" formatCode="0.00_)"/>
    <numFmt numFmtId="166" formatCode="&quot;$&quot;#,##0.00"/>
    <numFmt numFmtId="167" formatCode="&quot;$&quot;#,##0"/>
    <numFmt numFmtId="168" formatCode="\$###0.00;\$###0.00"/>
  </numFmts>
  <fonts count="24"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6"/>
      <name val="Arial"/>
      <family val="2"/>
    </font>
    <font>
      <sz val="12"/>
      <name val="Arial"/>
      <family val="2"/>
    </font>
    <font>
      <b/>
      <sz val="10"/>
      <name val="Arial"/>
      <family val="2"/>
    </font>
    <font>
      <sz val="10"/>
      <name val="Arial"/>
      <family val="2"/>
    </font>
    <font>
      <sz val="11"/>
      <name val="Arial"/>
      <family val="2"/>
    </font>
    <font>
      <vertAlign val="subscript"/>
      <sz val="8"/>
      <name val="Arial"/>
      <family val="2"/>
    </font>
    <font>
      <b/>
      <sz val="11"/>
      <name val="Arial"/>
      <family val="2"/>
    </font>
    <font>
      <b/>
      <vertAlign val="superscript"/>
      <sz val="8"/>
      <name val="Arial"/>
      <family val="2"/>
    </font>
    <font>
      <vertAlign val="superscript"/>
      <sz val="8"/>
      <name val="Arial"/>
      <family val="2"/>
    </font>
    <font>
      <b/>
      <sz val="48"/>
      <color rgb="FFFF0000"/>
      <name val="Arial"/>
      <family val="2"/>
    </font>
    <font>
      <b/>
      <sz val="12"/>
      <name val="Arial"/>
      <family val="2"/>
    </font>
    <font>
      <b/>
      <sz val="12"/>
      <color rgb="FFFF0000"/>
      <name val="Arial"/>
      <family val="2"/>
    </font>
    <font>
      <sz val="11"/>
      <color rgb="FF000000"/>
      <name val="Arial"/>
      <family val="2"/>
    </font>
    <font>
      <sz val="9"/>
      <name val="Arial"/>
      <family val="2"/>
    </font>
    <font>
      <b/>
      <u/>
      <sz val="12"/>
      <name val="Arial"/>
      <family val="2"/>
    </font>
    <font>
      <u/>
      <sz val="10"/>
      <name val="Arial"/>
      <family val="2"/>
    </font>
    <font>
      <sz val="10"/>
      <name val="Arial"/>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7"/>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2">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165" fontId="6" fillId="0" borderId="0"/>
    <xf numFmtId="10"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44" fontId="23" fillId="0" borderId="0" applyFont="0" applyFill="0" applyBorder="0" applyAlignment="0" applyProtection="0"/>
  </cellStyleXfs>
  <cellXfs count="203">
    <xf numFmtId="0" fontId="0" fillId="0" borderId="0" xfId="0"/>
    <xf numFmtId="0" fontId="1" fillId="0" borderId="0" xfId="0" applyFont="1"/>
    <xf numFmtId="0" fontId="1" fillId="0" borderId="0" xfId="10"/>
    <xf numFmtId="0" fontId="1" fillId="0" borderId="0" xfId="0" applyFont="1" applyBorder="1"/>
    <xf numFmtId="0" fontId="1" fillId="0" borderId="6" xfId="0" applyFont="1" applyBorder="1"/>
    <xf numFmtId="0" fontId="0" fillId="0" borderId="0" xfId="0" applyFill="1"/>
    <xf numFmtId="166" fontId="4" fillId="0" borderId="11" xfId="0" applyNumberFormat="1" applyFont="1" applyFill="1" applyBorder="1" applyAlignment="1" applyProtection="1">
      <protection locked="0"/>
    </xf>
    <xf numFmtId="0" fontId="11" fillId="0" borderId="9" xfId="0" quotePrefix="1" applyFont="1" applyFill="1" applyBorder="1" applyAlignment="1">
      <alignment horizontal="center"/>
    </xf>
    <xf numFmtId="0" fontId="11" fillId="0" borderId="8" xfId="0" applyFont="1" applyFill="1" applyBorder="1" applyAlignment="1">
      <alignment vertical="center" wrapText="1"/>
    </xf>
    <xf numFmtId="0" fontId="11" fillId="0" borderId="0" xfId="0" quotePrefix="1" applyFont="1" applyBorder="1" applyAlignment="1">
      <alignment horizontal="center" vertical="center"/>
    </xf>
    <xf numFmtId="0" fontId="11" fillId="0" borderId="6" xfId="0" applyFont="1" applyBorder="1" applyAlignment="1">
      <alignment vertical="center" wrapText="1"/>
    </xf>
    <xf numFmtId="0" fontId="0" fillId="0" borderId="6" xfId="0" applyBorder="1"/>
    <xf numFmtId="0" fontId="11" fillId="0" borderId="0" xfId="0" quotePrefix="1" applyFont="1" applyFill="1" applyBorder="1" applyAlignment="1">
      <alignment horizontal="center"/>
    </xf>
    <xf numFmtId="0" fontId="11" fillId="0" borderId="6" xfId="0" applyFont="1" applyFill="1" applyBorder="1" applyAlignment="1">
      <alignment vertical="center" wrapText="1"/>
    </xf>
    <xf numFmtId="0" fontId="0" fillId="0" borderId="6" xfId="0" applyFill="1" applyBorder="1"/>
    <xf numFmtId="166" fontId="4" fillId="0" borderId="2" xfId="0" applyNumberFormat="1" applyFont="1" applyFill="1" applyBorder="1" applyAlignment="1" applyProtection="1">
      <protection locked="0"/>
    </xf>
    <xf numFmtId="0" fontId="8" fillId="0" borderId="0" xfId="0" applyFont="1" applyBorder="1"/>
    <xf numFmtId="0" fontId="11" fillId="0" borderId="0" xfId="0" quotePrefix="1" applyFont="1" applyFill="1" applyBorder="1" applyAlignment="1">
      <alignment horizontal="center" vertical="center"/>
    </xf>
    <xf numFmtId="0" fontId="11" fillId="0" borderId="0" xfId="0" applyFont="1" applyFill="1" applyAlignment="1">
      <alignment vertical="center"/>
    </xf>
    <xf numFmtId="0" fontId="11" fillId="0" borderId="0" xfId="0" quotePrefix="1" applyFont="1" applyFill="1" applyBorder="1" applyAlignment="1">
      <alignment horizontal="right" vertical="center"/>
    </xf>
    <xf numFmtId="0" fontId="14" fillId="0" borderId="2" xfId="0" applyFont="1" applyBorder="1" applyAlignment="1">
      <alignment horizontal="left" vertical="top" wrapText="1"/>
    </xf>
    <xf numFmtId="0" fontId="11" fillId="0" borderId="6" xfId="0" applyFont="1" applyFill="1" applyBorder="1" applyAlignment="1">
      <alignment vertical="center"/>
    </xf>
    <xf numFmtId="0" fontId="11" fillId="0" borderId="0" xfId="0" applyFont="1" applyAlignment="1">
      <alignment vertical="center"/>
    </xf>
    <xf numFmtId="167" fontId="11" fillId="6" borderId="2" xfId="0" applyNumberFormat="1" applyFont="1" applyFill="1" applyBorder="1" applyAlignment="1" applyProtection="1">
      <alignment horizontal="right" vertical="center"/>
      <protection locked="0"/>
    </xf>
    <xf numFmtId="0" fontId="15" fillId="0" borderId="2" xfId="0" applyFont="1" applyBorder="1" applyAlignment="1">
      <alignment horizontal="left" vertical="top" wrapText="1"/>
    </xf>
    <xf numFmtId="0" fontId="11" fillId="0" borderId="2" xfId="0" applyFont="1" applyFill="1" applyBorder="1" applyAlignment="1">
      <alignment vertical="center"/>
    </xf>
    <xf numFmtId="0" fontId="11" fillId="0" borderId="6" xfId="0" applyFont="1" applyBorder="1" applyAlignment="1">
      <alignment vertical="center"/>
    </xf>
    <xf numFmtId="0" fontId="15" fillId="0" borderId="2" xfId="0" applyFont="1" applyBorder="1" applyAlignment="1">
      <alignment horizontal="left" vertical="top"/>
    </xf>
    <xf numFmtId="0" fontId="11" fillId="0" borderId="0" xfId="0" applyFont="1" applyFill="1" applyBorder="1" applyAlignment="1">
      <alignment vertical="center"/>
    </xf>
    <xf numFmtId="0" fontId="11" fillId="0" borderId="0" xfId="0" applyFont="1"/>
    <xf numFmtId="0" fontId="11" fillId="0" borderId="6" xfId="0" applyFont="1" applyBorder="1"/>
    <xf numFmtId="0" fontId="11" fillId="0" borderId="0" xfId="0" applyFont="1" applyFill="1" applyBorder="1" applyAlignment="1">
      <alignment horizontal="center" vertical="center"/>
    </xf>
    <xf numFmtId="167" fontId="11" fillId="6" borderId="2" xfId="0" applyNumberFormat="1" applyFont="1" applyFill="1" applyBorder="1" applyAlignment="1" applyProtection="1">
      <alignment vertical="center"/>
      <protection locked="0"/>
    </xf>
    <xf numFmtId="43" fontId="11" fillId="0" borderId="0" xfId="8" quotePrefix="1" applyFont="1" applyBorder="1" applyAlignment="1">
      <alignment horizontal="center"/>
    </xf>
    <xf numFmtId="0" fontId="16" fillId="0" borderId="0" xfId="0" applyFont="1"/>
    <xf numFmtId="0" fontId="0" fillId="0" borderId="0" xfId="0" applyFill="1" applyBorder="1" applyAlignment="1">
      <alignment horizontal="left" vertical="top"/>
    </xf>
    <xf numFmtId="0" fontId="8" fillId="0" borderId="13" xfId="0" applyFont="1" applyFill="1" applyBorder="1" applyAlignment="1">
      <alignment horizontal="left" vertical="top" wrapText="1"/>
    </xf>
    <xf numFmtId="168" fontId="19" fillId="0" borderId="13" xfId="0" applyNumberFormat="1" applyFont="1" applyFill="1" applyBorder="1" applyAlignment="1">
      <alignment horizontal="left" vertical="top" wrapText="1"/>
    </xf>
    <xf numFmtId="0" fontId="0" fillId="0" borderId="14" xfId="0" applyBorder="1"/>
    <xf numFmtId="0" fontId="1" fillId="0" borderId="6" xfId="0" applyFont="1" applyBorder="1" applyAlignment="1">
      <alignment horizontal="center"/>
    </xf>
    <xf numFmtId="0" fontId="9" fillId="7" borderId="15" xfId="0" applyFont="1" applyFill="1" applyBorder="1" applyAlignment="1">
      <alignment horizontal="center"/>
    </xf>
    <xf numFmtId="43" fontId="11" fillId="0" borderId="2" xfId="0" applyNumberFormat="1" applyFont="1" applyFill="1" applyBorder="1" applyAlignment="1" applyProtection="1"/>
    <xf numFmtId="0" fontId="0" fillId="0" borderId="0" xfId="0" applyAlignment="1">
      <alignment horizontal="center"/>
    </xf>
    <xf numFmtId="0" fontId="1" fillId="0" borderId="14" xfId="0" applyFont="1" applyBorder="1"/>
    <xf numFmtId="0" fontId="0" fillId="0" borderId="0" xfId="0" applyFill="1" applyBorder="1"/>
    <xf numFmtId="0" fontId="8" fillId="8" borderId="16" xfId="0" applyFont="1" applyFill="1" applyBorder="1" applyAlignment="1" applyProtection="1">
      <alignment horizontal="center"/>
      <protection locked="0"/>
    </xf>
    <xf numFmtId="0" fontId="1" fillId="0" borderId="0" xfId="0" applyFont="1" applyBorder="1" applyAlignment="1" applyProtection="1">
      <alignment horizontal="center"/>
    </xf>
    <xf numFmtId="0" fontId="1" fillId="0" borderId="7" xfId="0" applyFont="1" applyBorder="1" applyAlignment="1" applyProtection="1">
      <alignment horizontal="center"/>
    </xf>
    <xf numFmtId="0" fontId="8" fillId="0" borderId="0" xfId="0" applyFont="1" applyBorder="1" applyAlignment="1" applyProtection="1">
      <alignment horizontal="center" wrapText="1"/>
    </xf>
    <xf numFmtId="0" fontId="8" fillId="0" borderId="0" xfId="0" applyFont="1" applyBorder="1" applyProtection="1"/>
    <xf numFmtId="0" fontId="0" fillId="0" borderId="0" xfId="0" applyBorder="1" applyProtection="1"/>
    <xf numFmtId="0" fontId="0" fillId="0" borderId="7" xfId="0" applyBorder="1" applyProtection="1"/>
    <xf numFmtId="0" fontId="11" fillId="0" borderId="6" xfId="0" applyFont="1" applyBorder="1" applyAlignment="1" applyProtection="1">
      <alignment vertical="center" wrapText="1"/>
    </xf>
    <xf numFmtId="0" fontId="11" fillId="0" borderId="0" xfId="0" quotePrefix="1" applyFont="1" applyBorder="1" applyAlignment="1" applyProtection="1">
      <alignment horizontal="center"/>
    </xf>
    <xf numFmtId="0" fontId="11" fillId="0" borderId="6" xfId="0" applyFont="1" applyFill="1" applyBorder="1" applyAlignment="1" applyProtection="1">
      <alignment vertical="center" wrapText="1"/>
    </xf>
    <xf numFmtId="1" fontId="4" fillId="0" borderId="2" xfId="0" applyNumberFormat="1" applyFont="1" applyFill="1" applyBorder="1" applyAlignment="1" applyProtection="1">
      <alignment horizontal="center"/>
    </xf>
    <xf numFmtId="0" fontId="11" fillId="0" borderId="0" xfId="0" quotePrefix="1" applyFont="1" applyFill="1" applyBorder="1" applyAlignment="1" applyProtection="1">
      <alignment horizontal="center"/>
    </xf>
    <xf numFmtId="0" fontId="1" fillId="0" borderId="9" xfId="0" applyFont="1" applyBorder="1" applyAlignment="1" applyProtection="1"/>
    <xf numFmtId="0" fontId="0" fillId="0" borderId="10" xfId="0" applyBorder="1" applyAlignment="1" applyProtection="1"/>
    <xf numFmtId="0" fontId="4" fillId="0" borderId="2" xfId="0" applyFont="1" applyFill="1" applyBorder="1" applyAlignment="1" applyProtection="1">
      <alignment horizontal="center"/>
    </xf>
    <xf numFmtId="0" fontId="11" fillId="0" borderId="2"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7" xfId="0" applyFont="1" applyFill="1" applyBorder="1" applyAlignment="1" applyProtection="1">
      <alignment vertical="center" wrapText="1"/>
    </xf>
    <xf numFmtId="0" fontId="11" fillId="0" borderId="0" xfId="0" quotePrefix="1" applyFont="1" applyBorder="1" applyAlignment="1" applyProtection="1">
      <alignment horizontal="center" vertical="center"/>
    </xf>
    <xf numFmtId="0" fontId="11" fillId="0" borderId="8" xfId="0" applyFont="1" applyFill="1" applyBorder="1" applyAlignment="1" applyProtection="1">
      <alignment vertical="center" wrapText="1"/>
    </xf>
    <xf numFmtId="0" fontId="11" fillId="0" borderId="9" xfId="0" quotePrefix="1" applyFont="1" applyFill="1" applyBorder="1" applyAlignment="1" applyProtection="1">
      <alignment horizontal="center"/>
    </xf>
    <xf numFmtId="166" fontId="4" fillId="0" borderId="1" xfId="0" applyNumberFormat="1" applyFont="1" applyFill="1" applyBorder="1" applyAlignment="1" applyProtection="1"/>
    <xf numFmtId="166" fontId="4" fillId="0" borderId="11" xfId="0" applyNumberFormat="1" applyFont="1" applyFill="1" applyBorder="1" applyAlignment="1" applyProtection="1"/>
    <xf numFmtId="166" fontId="4" fillId="0" borderId="2" xfId="0" applyNumberFormat="1" applyFont="1" applyFill="1" applyBorder="1" applyAlignment="1" applyProtection="1"/>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0" fillId="0" borderId="8" xfId="0" applyFill="1" applyBorder="1"/>
    <xf numFmtId="0" fontId="1" fillId="0" borderId="12" xfId="0" applyFont="1" applyBorder="1" applyAlignment="1">
      <alignment horizontal="left" vertical="center" wrapText="1"/>
    </xf>
    <xf numFmtId="0" fontId="0" fillId="0" borderId="9" xfId="0" applyBorder="1" applyAlignment="1">
      <alignment horizontal="center" vertical="center"/>
    </xf>
    <xf numFmtId="0" fontId="4" fillId="0" borderId="0" xfId="0" applyFont="1" applyBorder="1" applyAlignment="1">
      <alignment horizontal="center" vertical="center"/>
    </xf>
    <xf numFmtId="0" fontId="4" fillId="0" borderId="4" xfId="0" applyFont="1" applyFill="1" applyBorder="1" applyAlignment="1" applyProtection="1">
      <alignment horizontal="center"/>
      <protection locked="0"/>
    </xf>
    <xf numFmtId="166" fontId="4" fillId="0" borderId="4" xfId="0" applyNumberFormat="1" applyFont="1" applyFill="1" applyBorder="1" applyAlignment="1" applyProtection="1">
      <alignment horizontal="center"/>
      <protection locked="0"/>
    </xf>
    <xf numFmtId="166" fontId="4" fillId="0" borderId="4" xfId="0" applyNumberFormat="1" applyFont="1" applyFill="1" applyBorder="1" applyAlignment="1" applyProtection="1">
      <protection locked="0"/>
    </xf>
    <xf numFmtId="9" fontId="0" fillId="0" borderId="0" xfId="0" applyNumberFormat="1" applyBorder="1" applyAlignment="1">
      <alignment horizontal="center" vertical="center"/>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11" fillId="0" borderId="4" xfId="0" applyFont="1" applyFill="1" applyBorder="1" applyAlignment="1">
      <alignment vertical="center" wrapText="1"/>
    </xf>
    <xf numFmtId="0" fontId="0" fillId="0" borderId="9" xfId="0" applyFill="1" applyBorder="1"/>
    <xf numFmtId="0" fontId="17" fillId="0" borderId="0" xfId="0" applyFont="1" applyBorder="1" applyAlignment="1">
      <alignment horizontal="center"/>
    </xf>
    <xf numFmtId="167" fontId="13" fillId="0" borderId="2" xfId="0" applyNumberFormat="1" applyFont="1" applyBorder="1" applyAlignment="1" applyProtection="1">
      <alignment horizontal="right"/>
    </xf>
    <xf numFmtId="0" fontId="18" fillId="11" borderId="13" xfId="0" applyFont="1" applyFill="1" applyBorder="1" applyAlignment="1">
      <alignment horizontal="left" vertical="center" wrapText="1"/>
    </xf>
    <xf numFmtId="0" fontId="8" fillId="11" borderId="13" xfId="0" applyFont="1" applyFill="1" applyBorder="1" applyAlignment="1">
      <alignment horizontal="center" vertical="center" wrapText="1"/>
    </xf>
    <xf numFmtId="43" fontId="11" fillId="6" borderId="2" xfId="8" applyFont="1" applyFill="1" applyBorder="1" applyAlignment="1" applyProtection="1">
      <alignment horizontal="right" vertical="center"/>
      <protection locked="0"/>
    </xf>
    <xf numFmtId="43" fontId="11" fillId="0" borderId="2" xfId="8" applyFont="1" applyFill="1" applyBorder="1" applyAlignment="1" applyProtection="1"/>
    <xf numFmtId="44" fontId="11" fillId="0" borderId="2" xfId="11" applyFont="1" applyBorder="1" applyAlignment="1" applyProtection="1">
      <alignment horizontal="center" vertical="center" wrapText="1"/>
    </xf>
    <xf numFmtId="0" fontId="15" fillId="0" borderId="2" xfId="0" applyFont="1" applyBorder="1" applyAlignment="1" applyProtection="1">
      <alignment horizontal="left" vertical="center"/>
    </xf>
    <xf numFmtId="0" fontId="1" fillId="0" borderId="0" xfId="0" applyFont="1" applyBorder="1" applyAlignment="1">
      <alignment horizontal="center"/>
    </xf>
    <xf numFmtId="9" fontId="11" fillId="9" borderId="1" xfId="9" quotePrefix="1" applyNumberFormat="1" applyFont="1" applyFill="1" applyBorder="1" applyAlignment="1">
      <alignment horizontal="center" vertical="center"/>
    </xf>
    <xf numFmtId="9" fontId="0" fillId="9" borderId="11" xfId="9" applyNumberFormat="1" applyFont="1" applyFill="1" applyBorder="1" applyAlignment="1">
      <alignment horizontal="center" vertical="center"/>
    </xf>
    <xf numFmtId="0" fontId="1" fillId="0" borderId="14" xfId="0" quotePrefix="1" applyFont="1" applyBorder="1"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4" fillId="9" borderId="8" xfId="0" applyFont="1" applyFill="1" applyBorder="1" applyAlignment="1">
      <alignment horizontal="center" vertical="center" wrapText="1"/>
    </xf>
    <xf numFmtId="0" fontId="0" fillId="9" borderId="10" xfId="0" applyFill="1" applyBorder="1" applyAlignment="1">
      <alignment horizontal="center" vertical="center" wrapText="1"/>
    </xf>
    <xf numFmtId="0" fontId="4" fillId="9" borderId="8" xfId="0" applyFont="1" applyFill="1" applyBorder="1" applyAlignment="1">
      <alignment horizontal="center" vertical="center"/>
    </xf>
    <xf numFmtId="0" fontId="4" fillId="9" borderId="10" xfId="0" applyFont="1" applyFill="1" applyBorder="1" applyAlignment="1">
      <alignment horizontal="center" vertical="center"/>
    </xf>
    <xf numFmtId="43" fontId="11" fillId="9" borderId="1" xfId="0" applyNumberFormat="1" applyFont="1" applyFill="1" applyBorder="1" applyAlignment="1">
      <alignment horizontal="center" vertical="center"/>
    </xf>
    <xf numFmtId="0" fontId="0" fillId="9" borderId="11" xfId="0" applyFill="1" applyBorder="1" applyAlignment="1">
      <alignment horizontal="center" vertical="center"/>
    </xf>
    <xf numFmtId="43" fontId="11" fillId="9" borderId="1" xfId="0" quotePrefix="1" applyNumberFormat="1" applyFont="1" applyFill="1" applyBorder="1" applyAlignment="1">
      <alignment horizontal="center" vertical="center"/>
    </xf>
    <xf numFmtId="0" fontId="4" fillId="0" borderId="1" xfId="0" applyFont="1" applyFill="1" applyBorder="1" applyAlignment="1" applyProtection="1">
      <alignment horizontal="center"/>
    </xf>
    <xf numFmtId="0" fontId="4" fillId="0" borderId="11" xfId="0" applyFont="1" applyFill="1" applyBorder="1" applyAlignment="1" applyProtection="1">
      <alignment horizontal="center"/>
    </xf>
    <xf numFmtId="0" fontId="11" fillId="0" borderId="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1" xfId="0" applyFont="1" applyFill="1" applyBorder="1" applyAlignment="1">
      <alignment horizontal="left" vertical="center"/>
    </xf>
    <xf numFmtId="0" fontId="1" fillId="0" borderId="3" xfId="0" applyFont="1" applyBorder="1" applyAlignment="1"/>
    <xf numFmtId="0" fontId="0" fillId="0" borderId="4" xfId="0" applyBorder="1" applyAlignment="1"/>
    <xf numFmtId="0" fontId="0" fillId="0" borderId="5" xfId="0" applyBorder="1" applyAlignment="1"/>
    <xf numFmtId="0" fontId="13" fillId="0" borderId="1" xfId="0" applyFont="1" applyBorder="1" applyAlignment="1">
      <alignment horizontal="center"/>
    </xf>
    <xf numFmtId="0" fontId="13" fillId="0" borderId="12" xfId="0" applyFont="1" applyBorder="1" applyAlignment="1">
      <alignment horizontal="center"/>
    </xf>
    <xf numFmtId="0" fontId="13" fillId="0" borderId="11" xfId="0" applyFont="1" applyBorder="1" applyAlignment="1">
      <alignment horizontal="center"/>
    </xf>
    <xf numFmtId="0" fontId="11" fillId="0" borderId="1"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44" fontId="11" fillId="0" borderId="1" xfId="0" applyNumberFormat="1" applyFont="1" applyFill="1" applyBorder="1" applyAlignment="1" applyProtection="1">
      <alignment horizontal="center"/>
    </xf>
    <xf numFmtId="44" fontId="11" fillId="0" borderId="11" xfId="0" applyNumberFormat="1" applyFont="1" applyFill="1" applyBorder="1" applyAlignment="1" applyProtection="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167" fontId="11" fillId="0" borderId="1" xfId="0" applyNumberFormat="1" applyFont="1" applyFill="1" applyBorder="1" applyAlignment="1" applyProtection="1">
      <alignment horizontal="center"/>
    </xf>
    <xf numFmtId="43" fontId="11" fillId="0" borderId="11" xfId="0" applyNumberFormat="1" applyFont="1" applyFill="1" applyBorder="1" applyAlignment="1" applyProtection="1">
      <alignment horizontal="center"/>
    </xf>
    <xf numFmtId="0" fontId="17" fillId="0" borderId="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43" fontId="11" fillId="0" borderId="1" xfId="8" applyFont="1" applyFill="1" applyBorder="1" applyAlignment="1" applyProtection="1">
      <alignment horizontal="center"/>
    </xf>
    <xf numFmtId="43" fontId="11" fillId="0" borderId="11" xfId="8" applyFont="1" applyFill="1" applyBorder="1" applyAlignment="1" applyProtection="1">
      <alignment horizontal="center"/>
    </xf>
    <xf numFmtId="166" fontId="4" fillId="0" borderId="1" xfId="0" applyNumberFormat="1" applyFont="1" applyFill="1" applyBorder="1" applyAlignment="1" applyProtection="1">
      <alignment horizontal="center"/>
      <protection locked="0"/>
    </xf>
    <xf numFmtId="166" fontId="4" fillId="0" borderId="11" xfId="0" applyNumberFormat="1" applyFont="1" applyFill="1" applyBorder="1" applyAlignment="1" applyProtection="1">
      <alignment horizontal="center"/>
      <protection locked="0"/>
    </xf>
    <xf numFmtId="0" fontId="1" fillId="0" borderId="9" xfId="0" applyFont="1" applyBorder="1" applyAlignment="1"/>
    <xf numFmtId="0" fontId="0" fillId="0" borderId="9" xfId="0" applyBorder="1" applyAlignment="1"/>
    <xf numFmtId="0" fontId="0" fillId="0" borderId="10" xfId="0" applyBorder="1" applyAlignment="1"/>
    <xf numFmtId="166" fontId="4" fillId="0" borderId="1" xfId="0" applyNumberFormat="1" applyFont="1" applyFill="1" applyBorder="1" applyAlignment="1" applyProtection="1">
      <alignment horizontal="center"/>
    </xf>
    <xf numFmtId="166" fontId="4" fillId="0" borderId="11" xfId="0" applyNumberFormat="1" applyFont="1" applyFill="1" applyBorder="1" applyAlignment="1" applyProtection="1">
      <alignment horizontal="center"/>
    </xf>
    <xf numFmtId="43" fontId="11" fillId="0" borderId="1" xfId="0" applyNumberFormat="1" applyFont="1" applyFill="1" applyBorder="1" applyAlignment="1" applyProtection="1">
      <alignment horizontal="center"/>
    </xf>
    <xf numFmtId="0" fontId="1" fillId="0" borderId="12" xfId="0" applyFont="1" applyBorder="1" applyAlignment="1"/>
    <xf numFmtId="0" fontId="0" fillId="0" borderId="12" xfId="0" applyBorder="1" applyAlignment="1"/>
    <xf numFmtId="0" fontId="0" fillId="0" borderId="11" xfId="0" applyBorder="1" applyAlignment="1"/>
    <xf numFmtId="43" fontId="11" fillId="0" borderId="1" xfId="9" applyNumberFormat="1" applyFont="1" applyFill="1" applyBorder="1" applyAlignment="1" applyProtection="1">
      <alignment horizontal="center"/>
    </xf>
    <xf numFmtId="43" fontId="11" fillId="0" borderId="11" xfId="9" applyNumberFormat="1" applyFont="1" applyFill="1" applyBorder="1" applyAlignment="1" applyProtection="1">
      <alignment horizontal="center"/>
    </xf>
    <xf numFmtId="0" fontId="11" fillId="0" borderId="2" xfId="0" applyFont="1" applyFill="1" applyBorder="1" applyAlignment="1">
      <alignment horizontal="left" vertical="center"/>
    </xf>
    <xf numFmtId="0" fontId="20" fillId="0" borderId="8" xfId="0" applyFont="1" applyBorder="1" applyAlignment="1">
      <alignment vertical="center" wrapText="1"/>
    </xf>
    <xf numFmtId="0" fontId="20" fillId="0" borderId="9" xfId="0" applyFont="1" applyBorder="1" applyAlignment="1"/>
    <xf numFmtId="0" fontId="20" fillId="0" borderId="10" xfId="0" applyFont="1" applyBorder="1" applyAlignment="1"/>
    <xf numFmtId="0" fontId="8" fillId="0" borderId="9" xfId="0" applyFont="1" applyBorder="1" applyAlignment="1">
      <alignment horizontal="center" wrapText="1"/>
    </xf>
    <xf numFmtId="0" fontId="8" fillId="0" borderId="10" xfId="0" applyFont="1"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3" fillId="0" borderId="1" xfId="0" applyFont="1" applyBorder="1" applyAlignment="1">
      <alignment horizontal="left"/>
    </xf>
    <xf numFmtId="0" fontId="13" fillId="0" borderId="12" xfId="0" applyFont="1" applyBorder="1" applyAlignment="1">
      <alignment horizontal="left"/>
    </xf>
    <xf numFmtId="0" fontId="13" fillId="0" borderId="11" xfId="0" applyFont="1" applyBorder="1" applyAlignment="1">
      <alignment horizontal="left"/>
    </xf>
    <xf numFmtId="44" fontId="11" fillId="0" borderId="1" xfId="11" applyFont="1" applyFill="1" applyBorder="1" applyAlignment="1" applyProtection="1">
      <alignment horizontal="center"/>
    </xf>
    <xf numFmtId="44" fontId="11" fillId="0" borderId="11" xfId="11" applyFont="1" applyFill="1" applyBorder="1" applyAlignment="1" applyProtection="1">
      <alignment horizontal="center"/>
    </xf>
    <xf numFmtId="0" fontId="12" fillId="0" borderId="1" xfId="0" applyFont="1" applyBorder="1" applyAlignment="1">
      <alignment horizontal="center"/>
    </xf>
    <xf numFmtId="0" fontId="12" fillId="0" borderId="11" xfId="0" applyFont="1" applyBorder="1" applyAlignment="1">
      <alignment horizontal="center"/>
    </xf>
    <xf numFmtId="0" fontId="1" fillId="0" borderId="0" xfId="0" applyFont="1" applyBorder="1" applyAlignment="1">
      <alignment horizontal="center"/>
    </xf>
    <xf numFmtId="0" fontId="8" fillId="0" borderId="9" xfId="0" applyFont="1" applyBorder="1" applyAlignment="1">
      <alignment horizontal="center" vertical="center" wrapText="1"/>
    </xf>
    <xf numFmtId="0" fontId="0" fillId="0" borderId="0" xfId="0" applyBorder="1" applyAlignment="1">
      <alignment horizontal="center"/>
    </xf>
    <xf numFmtId="0" fontId="0" fillId="0" borderId="7" xfId="0" applyBorder="1" applyAlignment="1">
      <alignment horizontal="center"/>
    </xf>
    <xf numFmtId="166" fontId="11" fillId="0" borderId="1" xfId="0" applyNumberFormat="1" applyFont="1" applyFill="1" applyBorder="1" applyAlignment="1" applyProtection="1">
      <alignment horizontal="center"/>
    </xf>
    <xf numFmtId="166" fontId="11" fillId="0" borderId="11" xfId="0" applyNumberFormat="1" applyFont="1" applyFill="1" applyBorder="1" applyAlignment="1" applyProtection="1">
      <alignment horizontal="center"/>
    </xf>
    <xf numFmtId="0" fontId="1" fillId="0" borderId="9" xfId="0" applyFont="1" applyBorder="1" applyAlignment="1">
      <alignment horizontal="center"/>
    </xf>
    <xf numFmtId="0" fontId="8" fillId="0" borderId="9" xfId="0" applyFont="1" applyBorder="1" applyAlignment="1" applyProtection="1">
      <alignment horizontal="center" wrapText="1"/>
    </xf>
    <xf numFmtId="0" fontId="7" fillId="0" borderId="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43" fontId="11" fillId="5" borderId="1" xfId="8" applyFont="1" applyFill="1" applyBorder="1" applyAlignment="1" applyProtection="1">
      <alignment horizontal="center"/>
      <protection locked="0"/>
    </xf>
    <xf numFmtId="43" fontId="11" fillId="5" borderId="11" xfId="8" applyFont="1" applyFill="1" applyBorder="1" applyAlignment="1" applyProtection="1">
      <alignment horizontal="center"/>
      <protection locked="0"/>
    </xf>
    <xf numFmtId="0" fontId="1" fillId="0" borderId="3" xfId="0" applyFont="1" applyBorder="1" applyAlignment="1" applyProtection="1"/>
    <xf numFmtId="0" fontId="0" fillId="0" borderId="4" xfId="0" applyBorder="1" applyAlignment="1" applyProtection="1"/>
    <xf numFmtId="0" fontId="0" fillId="0" borderId="5" xfId="0" applyBorder="1" applyAlignment="1" applyProtection="1"/>
    <xf numFmtId="9" fontId="11" fillId="0" borderId="1" xfId="9" applyFont="1" applyFill="1" applyBorder="1" applyAlignment="1" applyProtection="1">
      <alignment horizontal="center"/>
    </xf>
    <xf numFmtId="9" fontId="11" fillId="0" borderId="11" xfId="9" applyFont="1" applyFill="1" applyBorder="1" applyAlignment="1" applyProtection="1">
      <alignment horizontal="center"/>
    </xf>
    <xf numFmtId="0" fontId="21" fillId="10" borderId="0" xfId="0" applyFont="1" applyFill="1" applyBorder="1" applyAlignment="1">
      <alignment horizontal="center" vertical="center"/>
    </xf>
    <xf numFmtId="0" fontId="22" fillId="10" borderId="0" xfId="0" applyFont="1" applyFill="1" applyAlignment="1">
      <alignment horizontal="center" vertical="center"/>
    </xf>
    <xf numFmtId="0" fontId="13" fillId="10" borderId="0" xfId="0" applyFont="1" applyFill="1" applyBorder="1" applyAlignment="1">
      <alignment horizontal="center" vertical="top"/>
    </xf>
    <xf numFmtId="0" fontId="11" fillId="10" borderId="0" xfId="0" applyFont="1" applyFill="1" applyAlignment="1">
      <alignment horizontal="center" vertical="top"/>
    </xf>
    <xf numFmtId="0" fontId="13" fillId="10" borderId="18" xfId="0" applyFont="1" applyFill="1" applyBorder="1" applyAlignment="1">
      <alignment horizontal="center" vertical="top"/>
    </xf>
    <xf numFmtId="0" fontId="11" fillId="10" borderId="18" xfId="0" applyFont="1" applyFill="1" applyBorder="1" applyAlignment="1">
      <alignment horizontal="center" vertical="top"/>
    </xf>
    <xf numFmtId="0" fontId="17" fillId="0" borderId="1" xfId="0" applyFont="1" applyFill="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9" fillId="7" borderId="19" xfId="0" applyFont="1" applyFill="1" applyBorder="1" applyAlignment="1">
      <alignment horizontal="center"/>
    </xf>
    <xf numFmtId="0" fontId="8" fillId="8" borderId="20" xfId="0" applyFont="1" applyFill="1" applyBorder="1" applyAlignment="1" applyProtection="1">
      <alignment horizontal="center"/>
      <protection locked="0"/>
    </xf>
    <xf numFmtId="0" fontId="1" fillId="0" borderId="0" xfId="0" applyFont="1" applyBorder="1" applyProtection="1"/>
    <xf numFmtId="0" fontId="0" fillId="0" borderId="0" xfId="0" applyFill="1" applyBorder="1" applyProtection="1"/>
    <xf numFmtId="0" fontId="11" fillId="0" borderId="1" xfId="0" applyFont="1" applyFill="1" applyBorder="1" applyAlignment="1" applyProtection="1">
      <alignment vertical="center" wrapText="1"/>
    </xf>
    <xf numFmtId="0" fontId="0" fillId="0" borderId="9" xfId="0" applyFill="1" applyBorder="1" applyProtection="1"/>
    <xf numFmtId="0" fontId="11" fillId="0" borderId="6"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pplyProtection="1">
      <alignment horizontal="center"/>
    </xf>
    <xf numFmtId="0" fontId="11" fillId="0" borderId="0" xfId="0" applyFont="1" applyBorder="1" applyAlignment="1" applyProtection="1">
      <alignment horizontal="center"/>
    </xf>
    <xf numFmtId="0" fontId="11" fillId="0" borderId="6" xfId="0" applyFont="1" applyBorder="1" applyProtection="1"/>
    <xf numFmtId="0" fontId="11" fillId="0" borderId="0" xfId="0" applyFont="1" applyBorder="1" applyProtection="1"/>
    <xf numFmtId="0" fontId="11" fillId="0" borderId="7" xfId="0" applyFont="1" applyBorder="1" applyProtection="1"/>
    <xf numFmtId="0" fontId="11" fillId="0" borderId="0" xfId="0" applyFont="1" applyFill="1" applyBorder="1" applyProtection="1"/>
  </cellXfs>
  <cellStyles count="12">
    <cellStyle name="Comma" xfId="8" builtinId="3"/>
    <cellStyle name="COSTREPORT" xfId="1" xr:uid="{00000000-0005-0000-0000-000001000000}"/>
    <cellStyle name="cr" xfId="2" xr:uid="{00000000-0005-0000-0000-000002000000}"/>
    <cellStyle name="Currency" xfId="11" builtinId="4"/>
    <cellStyle name="Grey" xfId="3" xr:uid="{00000000-0005-0000-0000-000003000000}"/>
    <cellStyle name="Input [yellow]" xfId="4" xr:uid="{00000000-0005-0000-0000-000004000000}"/>
    <cellStyle name="no dec" xfId="5" xr:uid="{00000000-0005-0000-0000-000005000000}"/>
    <cellStyle name="Normal" xfId="0" builtinId="0"/>
    <cellStyle name="Normal - Style1" xfId="6" xr:uid="{00000000-0005-0000-0000-000007000000}"/>
    <cellStyle name="Normal 2" xfId="10" xr:uid="{00000000-0005-0000-0000-000008000000}"/>
    <cellStyle name="Percent" xfId="9" builtinId="5"/>
    <cellStyle name="Percent [2]"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213360</xdr:colOff>
      <xdr:row>2</xdr:row>
      <xdr:rowOff>15240</xdr:rowOff>
    </xdr:from>
    <xdr:to>
      <xdr:col>1</xdr:col>
      <xdr:colOff>1013460</xdr:colOff>
      <xdr:row>2</xdr:row>
      <xdr:rowOff>325755</xdr:rowOff>
    </xdr:to>
    <xdr:grpSp>
      <xdr:nvGrpSpPr>
        <xdr:cNvPr id="5" name="Group 4">
          <a:extLst>
            <a:ext uri="{FF2B5EF4-FFF2-40B4-BE49-F238E27FC236}">
              <a16:creationId xmlns:a16="http://schemas.microsoft.com/office/drawing/2014/main" id="{00000000-0008-0000-0000-000005000000}"/>
            </a:ext>
          </a:extLst>
        </xdr:cNvPr>
        <xdr:cNvGrpSpPr>
          <a:grpSpLocks/>
        </xdr:cNvGrpSpPr>
      </xdr:nvGrpSpPr>
      <xdr:grpSpPr bwMode="auto">
        <a:xfrm>
          <a:off x="308610" y="1617172"/>
          <a:ext cx="800100" cy="310515"/>
          <a:chOff x="14" y="101"/>
          <a:chExt cx="91" cy="34"/>
        </a:xfrm>
      </xdr:grpSpPr>
      <xdr:sp macro="" textlink="">
        <xdr:nvSpPr>
          <xdr:cNvPr id="6" name="Oval 5">
            <a:extLst>
              <a:ext uri="{FF2B5EF4-FFF2-40B4-BE49-F238E27FC236}">
                <a16:creationId xmlns:a16="http://schemas.microsoft.com/office/drawing/2014/main" id="{00000000-0008-0000-00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182880</xdr:colOff>
      <xdr:row>7</xdr:row>
      <xdr:rowOff>0</xdr:rowOff>
    </xdr:from>
    <xdr:to>
      <xdr:col>1</xdr:col>
      <xdr:colOff>982980</xdr:colOff>
      <xdr:row>8</xdr:row>
      <xdr:rowOff>5715</xdr:rowOff>
    </xdr:to>
    <xdr:grpSp>
      <xdr:nvGrpSpPr>
        <xdr:cNvPr id="20" name="Group 4">
          <a:extLst>
            <a:ext uri="{FF2B5EF4-FFF2-40B4-BE49-F238E27FC236}">
              <a16:creationId xmlns:a16="http://schemas.microsoft.com/office/drawing/2014/main" id="{00000000-0008-0000-0000-000014000000}"/>
            </a:ext>
          </a:extLst>
        </xdr:cNvPr>
        <xdr:cNvGrpSpPr>
          <a:grpSpLocks/>
        </xdr:cNvGrpSpPr>
      </xdr:nvGrpSpPr>
      <xdr:grpSpPr bwMode="auto">
        <a:xfrm>
          <a:off x="278130" y="3212523"/>
          <a:ext cx="800100" cy="308783"/>
          <a:chOff x="14" y="101"/>
          <a:chExt cx="91" cy="34"/>
        </a:xfrm>
      </xdr:grpSpPr>
      <xdr:sp macro="" textlink="">
        <xdr:nvSpPr>
          <xdr:cNvPr id="21" name="Oval 5">
            <a:extLst>
              <a:ext uri="{FF2B5EF4-FFF2-40B4-BE49-F238E27FC236}">
                <a16:creationId xmlns:a16="http://schemas.microsoft.com/office/drawing/2014/main" id="{00000000-0008-0000-0000-000015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2" name="Text Box 6">
            <a:extLst>
              <a:ext uri="{FF2B5EF4-FFF2-40B4-BE49-F238E27FC236}">
                <a16:creationId xmlns:a16="http://schemas.microsoft.com/office/drawing/2014/main" id="{00000000-0008-0000-0000-000016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213360</xdr:colOff>
      <xdr:row>2</xdr:row>
      <xdr:rowOff>15240</xdr:rowOff>
    </xdr:from>
    <xdr:to>
      <xdr:col>1</xdr:col>
      <xdr:colOff>1013460</xdr:colOff>
      <xdr:row>2</xdr:row>
      <xdr:rowOff>325755</xdr:rowOff>
    </xdr:to>
    <xdr:grpSp>
      <xdr:nvGrpSpPr>
        <xdr:cNvPr id="23" name="Group 22">
          <a:extLst>
            <a:ext uri="{FF2B5EF4-FFF2-40B4-BE49-F238E27FC236}">
              <a16:creationId xmlns:a16="http://schemas.microsoft.com/office/drawing/2014/main" id="{00000000-0008-0000-0000-000017000000}"/>
            </a:ext>
          </a:extLst>
        </xdr:cNvPr>
        <xdr:cNvGrpSpPr>
          <a:grpSpLocks/>
        </xdr:cNvGrpSpPr>
      </xdr:nvGrpSpPr>
      <xdr:grpSpPr bwMode="auto">
        <a:xfrm>
          <a:off x="308610" y="1617172"/>
          <a:ext cx="800100" cy="310515"/>
          <a:chOff x="14" y="101"/>
          <a:chExt cx="91" cy="34"/>
        </a:xfrm>
      </xdr:grpSpPr>
      <xdr:sp macro="" textlink="">
        <xdr:nvSpPr>
          <xdr:cNvPr id="24" name="Oval 23">
            <a:extLst>
              <a:ext uri="{FF2B5EF4-FFF2-40B4-BE49-F238E27FC236}">
                <a16:creationId xmlns:a16="http://schemas.microsoft.com/office/drawing/2014/main" id="{00000000-0008-0000-0000-000018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00000000-0008-0000-0000-000019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266700</xdr:colOff>
      <xdr:row>24</xdr:row>
      <xdr:rowOff>0</xdr:rowOff>
    </xdr:from>
    <xdr:to>
      <xdr:col>1</xdr:col>
      <xdr:colOff>1066800</xdr:colOff>
      <xdr:row>24</xdr:row>
      <xdr:rowOff>318135</xdr:rowOff>
    </xdr:to>
    <xdr:grpSp>
      <xdr:nvGrpSpPr>
        <xdr:cNvPr id="26" name="Group 4">
          <a:extLst>
            <a:ext uri="{FF2B5EF4-FFF2-40B4-BE49-F238E27FC236}">
              <a16:creationId xmlns:a16="http://schemas.microsoft.com/office/drawing/2014/main" id="{00000000-0008-0000-0000-00001A000000}"/>
            </a:ext>
          </a:extLst>
        </xdr:cNvPr>
        <xdr:cNvGrpSpPr>
          <a:grpSpLocks/>
        </xdr:cNvGrpSpPr>
      </xdr:nvGrpSpPr>
      <xdr:grpSpPr bwMode="auto">
        <a:xfrm>
          <a:off x="361950" y="7213023"/>
          <a:ext cx="800100" cy="318135"/>
          <a:chOff x="14" y="101"/>
          <a:chExt cx="91" cy="34"/>
        </a:xfrm>
      </xdr:grpSpPr>
      <xdr:sp macro="" textlink="">
        <xdr:nvSpPr>
          <xdr:cNvPr id="27" name="Oval 5">
            <a:extLst>
              <a:ext uri="{FF2B5EF4-FFF2-40B4-BE49-F238E27FC236}">
                <a16:creationId xmlns:a16="http://schemas.microsoft.com/office/drawing/2014/main" id="{00000000-0008-0000-0000-00001B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00000000-0008-0000-0000-00001C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274320</xdr:colOff>
      <xdr:row>30</xdr:row>
      <xdr:rowOff>38100</xdr:rowOff>
    </xdr:from>
    <xdr:to>
      <xdr:col>1</xdr:col>
      <xdr:colOff>1074420</xdr:colOff>
      <xdr:row>30</xdr:row>
      <xdr:rowOff>356235</xdr:rowOff>
    </xdr:to>
    <xdr:grpSp>
      <xdr:nvGrpSpPr>
        <xdr:cNvPr id="29" name="Group 4">
          <a:extLst>
            <a:ext uri="{FF2B5EF4-FFF2-40B4-BE49-F238E27FC236}">
              <a16:creationId xmlns:a16="http://schemas.microsoft.com/office/drawing/2014/main" id="{00000000-0008-0000-0000-00001D000000}"/>
            </a:ext>
          </a:extLst>
        </xdr:cNvPr>
        <xdr:cNvGrpSpPr>
          <a:grpSpLocks/>
        </xdr:cNvGrpSpPr>
      </xdr:nvGrpSpPr>
      <xdr:grpSpPr bwMode="auto">
        <a:xfrm>
          <a:off x="369570" y="8879032"/>
          <a:ext cx="800100" cy="318135"/>
          <a:chOff x="14" y="101"/>
          <a:chExt cx="91" cy="34"/>
        </a:xfrm>
      </xdr:grpSpPr>
      <xdr:sp macro="" textlink="">
        <xdr:nvSpPr>
          <xdr:cNvPr id="30" name="Oval 5">
            <a:extLst>
              <a:ext uri="{FF2B5EF4-FFF2-40B4-BE49-F238E27FC236}">
                <a16:creationId xmlns:a16="http://schemas.microsoft.com/office/drawing/2014/main" id="{00000000-0008-0000-0000-00001E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00000000-0008-0000-0000-00001F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213360</xdr:colOff>
      <xdr:row>2</xdr:row>
      <xdr:rowOff>15240</xdr:rowOff>
    </xdr:from>
    <xdr:to>
      <xdr:col>1</xdr:col>
      <xdr:colOff>1013460</xdr:colOff>
      <xdr:row>2</xdr:row>
      <xdr:rowOff>325755</xdr:rowOff>
    </xdr:to>
    <xdr:grpSp>
      <xdr:nvGrpSpPr>
        <xdr:cNvPr id="41" name="Group 40">
          <a:extLst>
            <a:ext uri="{FF2B5EF4-FFF2-40B4-BE49-F238E27FC236}">
              <a16:creationId xmlns:a16="http://schemas.microsoft.com/office/drawing/2014/main" id="{00000000-0008-0000-0000-000029000000}"/>
            </a:ext>
          </a:extLst>
        </xdr:cNvPr>
        <xdr:cNvGrpSpPr>
          <a:grpSpLocks/>
        </xdr:cNvGrpSpPr>
      </xdr:nvGrpSpPr>
      <xdr:grpSpPr bwMode="auto">
        <a:xfrm>
          <a:off x="308610" y="1617172"/>
          <a:ext cx="800100" cy="310515"/>
          <a:chOff x="14" y="101"/>
          <a:chExt cx="91" cy="34"/>
        </a:xfrm>
      </xdr:grpSpPr>
      <xdr:sp macro="" textlink="">
        <xdr:nvSpPr>
          <xdr:cNvPr id="42" name="Oval 41">
            <a:extLst>
              <a:ext uri="{FF2B5EF4-FFF2-40B4-BE49-F238E27FC236}">
                <a16:creationId xmlns:a16="http://schemas.microsoft.com/office/drawing/2014/main" id="{00000000-0008-0000-0000-00002A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00000000-0008-0000-0000-00002B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302895</xdr:colOff>
      <xdr:row>51</xdr:row>
      <xdr:rowOff>20955</xdr:rowOff>
    </xdr:from>
    <xdr:to>
      <xdr:col>1</xdr:col>
      <xdr:colOff>1102995</xdr:colOff>
      <xdr:row>51</xdr:row>
      <xdr:rowOff>339090</xdr:rowOff>
    </xdr:to>
    <xdr:grpSp>
      <xdr:nvGrpSpPr>
        <xdr:cNvPr id="50" name="Group 4">
          <a:extLst>
            <a:ext uri="{FF2B5EF4-FFF2-40B4-BE49-F238E27FC236}">
              <a16:creationId xmlns:a16="http://schemas.microsoft.com/office/drawing/2014/main" id="{00000000-0008-0000-0000-000032000000}"/>
            </a:ext>
          </a:extLst>
        </xdr:cNvPr>
        <xdr:cNvGrpSpPr>
          <a:grpSpLocks/>
        </xdr:cNvGrpSpPr>
      </xdr:nvGrpSpPr>
      <xdr:grpSpPr bwMode="auto">
        <a:xfrm>
          <a:off x="398145" y="14083319"/>
          <a:ext cx="800100" cy="318135"/>
          <a:chOff x="14" y="101"/>
          <a:chExt cx="91" cy="34"/>
        </a:xfrm>
      </xdr:grpSpPr>
      <xdr:sp macro="" textlink="">
        <xdr:nvSpPr>
          <xdr:cNvPr id="51" name="Oval 5">
            <a:extLst>
              <a:ext uri="{FF2B5EF4-FFF2-40B4-BE49-F238E27FC236}">
                <a16:creationId xmlns:a16="http://schemas.microsoft.com/office/drawing/2014/main" id="{00000000-0008-0000-0000-00003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52" name="Text Box 6">
            <a:extLst>
              <a:ext uri="{FF2B5EF4-FFF2-40B4-BE49-F238E27FC236}">
                <a16:creationId xmlns:a16="http://schemas.microsoft.com/office/drawing/2014/main" id="{00000000-0008-0000-0000-00003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320040</xdr:colOff>
      <xdr:row>46</xdr:row>
      <xdr:rowOff>15240</xdr:rowOff>
    </xdr:from>
    <xdr:to>
      <xdr:col>1</xdr:col>
      <xdr:colOff>1120140</xdr:colOff>
      <xdr:row>46</xdr:row>
      <xdr:rowOff>333375</xdr:rowOff>
    </xdr:to>
    <xdr:grpSp>
      <xdr:nvGrpSpPr>
        <xdr:cNvPr id="53" name="Group 4">
          <a:extLst>
            <a:ext uri="{FF2B5EF4-FFF2-40B4-BE49-F238E27FC236}">
              <a16:creationId xmlns:a16="http://schemas.microsoft.com/office/drawing/2014/main" id="{00000000-0008-0000-0000-000035000000}"/>
            </a:ext>
          </a:extLst>
        </xdr:cNvPr>
        <xdr:cNvGrpSpPr>
          <a:grpSpLocks/>
        </xdr:cNvGrpSpPr>
      </xdr:nvGrpSpPr>
      <xdr:grpSpPr bwMode="auto">
        <a:xfrm>
          <a:off x="415290" y="13021195"/>
          <a:ext cx="800100" cy="318135"/>
          <a:chOff x="14" y="101"/>
          <a:chExt cx="91" cy="34"/>
        </a:xfrm>
      </xdr:grpSpPr>
      <xdr:sp macro="" textlink="">
        <xdr:nvSpPr>
          <xdr:cNvPr id="54" name="Oval 5">
            <a:extLst>
              <a:ext uri="{FF2B5EF4-FFF2-40B4-BE49-F238E27FC236}">
                <a16:creationId xmlns:a16="http://schemas.microsoft.com/office/drawing/2014/main" id="{00000000-0008-0000-0000-00003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55" name="Text Box 6">
            <a:extLst>
              <a:ext uri="{FF2B5EF4-FFF2-40B4-BE49-F238E27FC236}">
                <a16:creationId xmlns:a16="http://schemas.microsoft.com/office/drawing/2014/main" id="{00000000-0008-0000-0000-00003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294408</xdr:colOff>
      <xdr:row>58</xdr:row>
      <xdr:rowOff>15068</xdr:rowOff>
    </xdr:from>
    <xdr:to>
      <xdr:col>1</xdr:col>
      <xdr:colOff>1021772</xdr:colOff>
      <xdr:row>59</xdr:row>
      <xdr:rowOff>1</xdr:rowOff>
    </xdr:to>
    <xdr:grpSp>
      <xdr:nvGrpSpPr>
        <xdr:cNvPr id="38" name="Group 4">
          <a:extLst>
            <a:ext uri="{FF2B5EF4-FFF2-40B4-BE49-F238E27FC236}">
              <a16:creationId xmlns:a16="http://schemas.microsoft.com/office/drawing/2014/main" id="{E0520038-1C6B-4BF0-A212-7EBF3731D54E}"/>
            </a:ext>
          </a:extLst>
        </xdr:cNvPr>
        <xdr:cNvGrpSpPr>
          <a:grpSpLocks/>
        </xdr:cNvGrpSpPr>
      </xdr:nvGrpSpPr>
      <xdr:grpSpPr bwMode="auto">
        <a:xfrm>
          <a:off x="389658" y="15904500"/>
          <a:ext cx="727364" cy="357274"/>
          <a:chOff x="14" y="101"/>
          <a:chExt cx="91" cy="34"/>
        </a:xfrm>
      </xdr:grpSpPr>
      <xdr:sp macro="" textlink="">
        <xdr:nvSpPr>
          <xdr:cNvPr id="39" name="Oval 5">
            <a:extLst>
              <a:ext uri="{FF2B5EF4-FFF2-40B4-BE49-F238E27FC236}">
                <a16:creationId xmlns:a16="http://schemas.microsoft.com/office/drawing/2014/main" id="{5E8E70B5-9A2F-4ABB-99EB-018CC60CD62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0" name="Text Box 6">
            <a:extLst>
              <a:ext uri="{FF2B5EF4-FFF2-40B4-BE49-F238E27FC236}">
                <a16:creationId xmlns:a16="http://schemas.microsoft.com/office/drawing/2014/main" id="{7AFA7601-C459-4721-9464-FD93B36200E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
  <sheetViews>
    <sheetView tabSelected="1" topLeftCell="A49" zoomScale="110" zoomScaleNormal="110" workbookViewId="0">
      <selection activeCell="B62" sqref="B62"/>
    </sheetView>
  </sheetViews>
  <sheetFormatPr defaultColWidth="9.140625" defaultRowHeight="12.75" x14ac:dyDescent="0.2"/>
  <cols>
    <col min="1" max="1" width="1.42578125" style="1" customWidth="1"/>
    <col min="2" max="2" width="24" style="1" customWidth="1"/>
    <col min="3" max="3" width="5.7109375" style="1" customWidth="1"/>
    <col min="4" max="4" width="13.7109375" style="1" customWidth="1"/>
    <col min="5" max="5" width="3.7109375" style="1" customWidth="1"/>
    <col min="6" max="6" width="5" style="1" customWidth="1"/>
    <col min="7" max="7" width="16.7109375" style="1" customWidth="1"/>
    <col min="8" max="8" width="4.7109375" style="1" customWidth="1"/>
    <col min="9" max="9" width="5" style="1" customWidth="1"/>
    <col min="10" max="10" width="17.28515625" style="1" customWidth="1"/>
    <col min="11" max="16384" width="9.140625" style="1"/>
  </cols>
  <sheetData>
    <row r="1" spans="1:14" ht="114" customHeight="1" x14ac:dyDescent="0.8">
      <c r="B1" s="170" t="s">
        <v>126</v>
      </c>
      <c r="C1" s="171"/>
      <c r="D1" s="171"/>
      <c r="E1" s="171"/>
      <c r="F1" s="171"/>
      <c r="G1" s="171"/>
      <c r="H1" s="171"/>
      <c r="I1" s="171"/>
      <c r="J1" s="172"/>
      <c r="K1"/>
      <c r="L1"/>
      <c r="M1" s="34"/>
    </row>
    <row r="2" spans="1:14" ht="12.4" customHeight="1" x14ac:dyDescent="0.2">
      <c r="A2" s="4"/>
      <c r="B2" s="141"/>
      <c r="C2" s="142"/>
      <c r="D2" s="142"/>
      <c r="E2" s="142"/>
      <c r="F2" s="142"/>
      <c r="G2" s="142"/>
      <c r="H2" s="142"/>
      <c r="I2" s="142"/>
      <c r="J2" s="142"/>
      <c r="K2" s="3"/>
    </row>
    <row r="3" spans="1:14" customFormat="1" ht="28.15" customHeight="1" x14ac:dyDescent="0.2">
      <c r="A3" s="11"/>
      <c r="B3" s="128" t="s">
        <v>56</v>
      </c>
      <c r="C3" s="129"/>
      <c r="D3" s="129"/>
      <c r="E3" s="129"/>
      <c r="F3" s="129"/>
      <c r="G3" s="129"/>
      <c r="H3" s="129"/>
      <c r="I3" s="129"/>
      <c r="J3" s="130"/>
    </row>
    <row r="4" spans="1:14" customFormat="1" ht="15" customHeight="1" x14ac:dyDescent="0.2">
      <c r="A4" s="11"/>
      <c r="B4" s="4"/>
      <c r="C4" s="150" t="s">
        <v>34</v>
      </c>
      <c r="D4" s="150"/>
      <c r="E4" s="16"/>
      <c r="F4" s="150" t="s">
        <v>33</v>
      </c>
      <c r="G4" s="150"/>
      <c r="H4" s="16"/>
      <c r="I4" s="150" t="s">
        <v>31</v>
      </c>
      <c r="J4" s="151"/>
    </row>
    <row r="5" spans="1:14" customFormat="1" ht="42.75" x14ac:dyDescent="0.2">
      <c r="A5" s="11"/>
      <c r="B5" s="10" t="s">
        <v>107</v>
      </c>
      <c r="C5" s="91" t="s">
        <v>2</v>
      </c>
      <c r="D5" s="88"/>
      <c r="E5" s="33"/>
      <c r="F5" s="91" t="s">
        <v>61</v>
      </c>
      <c r="G5" s="88"/>
      <c r="H5" s="33"/>
      <c r="I5" s="91" t="s">
        <v>3</v>
      </c>
      <c r="J5" s="88"/>
    </row>
    <row r="6" spans="1:14" customFormat="1" ht="28.15" customHeight="1" x14ac:dyDescent="0.2">
      <c r="A6" s="38"/>
      <c r="B6" s="147" t="s">
        <v>108</v>
      </c>
      <c r="C6" s="148"/>
      <c r="D6" s="148"/>
      <c r="E6" s="148"/>
      <c r="F6" s="148"/>
      <c r="G6" s="148"/>
      <c r="H6" s="148"/>
      <c r="I6" s="148"/>
      <c r="J6" s="149"/>
    </row>
    <row r="7" spans="1:14" x14ac:dyDescent="0.2">
      <c r="A7" s="4"/>
      <c r="B7" s="141"/>
      <c r="C7" s="142"/>
      <c r="D7" s="142"/>
      <c r="E7" s="142"/>
      <c r="F7" s="142"/>
      <c r="G7" s="142"/>
      <c r="H7" s="142"/>
      <c r="I7" s="142"/>
      <c r="J7" s="142"/>
    </row>
    <row r="8" spans="1:14" ht="24.4" customHeight="1" x14ac:dyDescent="0.2">
      <c r="A8" s="4"/>
      <c r="B8" s="128" t="s">
        <v>58</v>
      </c>
      <c r="C8" s="129"/>
      <c r="D8" s="129"/>
      <c r="E8" s="129"/>
      <c r="F8" s="129"/>
      <c r="G8" s="129"/>
      <c r="H8" s="129"/>
      <c r="I8" s="129"/>
      <c r="J8" s="130"/>
    </row>
    <row r="9" spans="1:14" ht="14.65" customHeight="1" x14ac:dyDescent="0.2">
      <c r="A9" s="26"/>
      <c r="B9" s="152"/>
      <c r="C9" s="153"/>
      <c r="D9" s="153"/>
      <c r="E9" s="153"/>
      <c r="F9" s="153"/>
      <c r="G9" s="153"/>
      <c r="H9" s="153"/>
      <c r="I9" s="153"/>
      <c r="J9" s="154"/>
      <c r="K9"/>
      <c r="L9"/>
      <c r="M9"/>
      <c r="N9"/>
    </row>
    <row r="10" spans="1:14" s="22" customFormat="1" ht="16.5" customHeight="1" x14ac:dyDescent="0.2">
      <c r="A10" s="30"/>
      <c r="B10" s="109" t="s">
        <v>55</v>
      </c>
      <c r="C10" s="110"/>
      <c r="D10" s="110"/>
      <c r="E10" s="110"/>
      <c r="F10" s="110"/>
      <c r="G10" s="110"/>
      <c r="H10" s="110"/>
      <c r="I10" s="110"/>
      <c r="J10" s="111"/>
      <c r="K10"/>
      <c r="L10"/>
      <c r="M10"/>
      <c r="N10"/>
    </row>
    <row r="11" spans="1:14" s="29" customFormat="1" ht="28.15" customHeight="1" x14ac:dyDescent="0.2">
      <c r="A11" s="30"/>
      <c r="B11" s="146" t="s">
        <v>54</v>
      </c>
      <c r="C11" s="146"/>
      <c r="D11" s="146"/>
      <c r="E11" s="146"/>
      <c r="F11" s="146"/>
      <c r="G11" s="146"/>
      <c r="H11" s="146"/>
      <c r="I11" s="27" t="s">
        <v>4</v>
      </c>
      <c r="J11" s="23"/>
      <c r="K11"/>
      <c r="L11"/>
      <c r="M11"/>
      <c r="N11"/>
    </row>
    <row r="12" spans="1:14" s="29" customFormat="1" ht="28.15" customHeight="1" x14ac:dyDescent="0.2">
      <c r="A12" s="26"/>
      <c r="B12" s="146" t="s">
        <v>57</v>
      </c>
      <c r="C12" s="146"/>
      <c r="D12" s="146"/>
      <c r="E12" s="146"/>
      <c r="F12" s="146"/>
      <c r="G12" s="146"/>
      <c r="H12" s="146"/>
      <c r="I12" s="27" t="s">
        <v>8</v>
      </c>
      <c r="J12" s="23"/>
      <c r="K12"/>
      <c r="L12"/>
      <c r="M12"/>
      <c r="N12"/>
    </row>
    <row r="13" spans="1:14" s="22" customFormat="1" ht="16.5" customHeight="1" x14ac:dyDescent="0.2">
      <c r="A13" s="26"/>
      <c r="B13" s="109" t="s">
        <v>53</v>
      </c>
      <c r="C13" s="110"/>
      <c r="D13" s="110"/>
      <c r="E13" s="110"/>
      <c r="F13" s="110"/>
      <c r="G13" s="110"/>
      <c r="H13" s="111"/>
      <c r="I13" s="27" t="s">
        <v>9</v>
      </c>
      <c r="J13" s="32"/>
      <c r="K13" s="28"/>
    </row>
    <row r="14" spans="1:14" s="22" customFormat="1" ht="16.5" customHeight="1" x14ac:dyDescent="0.2">
      <c r="A14" s="26"/>
      <c r="B14" s="109" t="s">
        <v>52</v>
      </c>
      <c r="C14" s="110"/>
      <c r="D14" s="110"/>
      <c r="E14" s="110"/>
      <c r="F14" s="110"/>
      <c r="G14" s="110"/>
      <c r="H14" s="111"/>
      <c r="I14" s="27" t="s">
        <v>51</v>
      </c>
      <c r="J14" s="32"/>
      <c r="K14" s="19"/>
    </row>
    <row r="15" spans="1:14" s="22" customFormat="1" ht="16.5" customHeight="1" x14ac:dyDescent="0.2">
      <c r="A15" s="30"/>
      <c r="B15" s="109" t="s">
        <v>50</v>
      </c>
      <c r="C15" s="110"/>
      <c r="D15" s="110"/>
      <c r="E15" s="110"/>
      <c r="F15" s="110"/>
      <c r="G15" s="110"/>
      <c r="H15" s="110"/>
      <c r="I15" s="110"/>
      <c r="J15" s="111"/>
      <c r="K15" s="31"/>
    </row>
    <row r="16" spans="1:14" s="29" customFormat="1" ht="28.15" customHeight="1" x14ac:dyDescent="0.2">
      <c r="A16" s="26"/>
      <c r="B16" s="25"/>
      <c r="C16" s="109" t="s">
        <v>49</v>
      </c>
      <c r="D16" s="110"/>
      <c r="E16" s="110"/>
      <c r="F16" s="110"/>
      <c r="G16" s="110"/>
      <c r="H16" s="111"/>
      <c r="I16" s="24" t="s">
        <v>48</v>
      </c>
      <c r="J16" s="23"/>
      <c r="K16"/>
      <c r="L16"/>
      <c r="M16"/>
      <c r="N16"/>
    </row>
    <row r="17" spans="1:14" s="22" customFormat="1" ht="16.5" customHeight="1" x14ac:dyDescent="0.2">
      <c r="A17" s="26"/>
      <c r="B17" s="25"/>
      <c r="C17" s="109" t="s">
        <v>47</v>
      </c>
      <c r="D17" s="110"/>
      <c r="E17" s="110"/>
      <c r="F17" s="110"/>
      <c r="G17" s="110"/>
      <c r="H17" s="111"/>
      <c r="I17" s="27" t="s">
        <v>46</v>
      </c>
      <c r="J17" s="23"/>
      <c r="K17" s="28"/>
    </row>
    <row r="18" spans="1:14" s="22" customFormat="1" ht="16.5" customHeight="1" x14ac:dyDescent="0.2">
      <c r="A18" s="26"/>
      <c r="B18" s="109" t="s">
        <v>45</v>
      </c>
      <c r="C18" s="110"/>
      <c r="D18" s="110"/>
      <c r="E18" s="110"/>
      <c r="F18" s="110"/>
      <c r="G18" s="110"/>
      <c r="H18" s="110"/>
      <c r="I18" s="110"/>
      <c r="J18" s="111"/>
      <c r="K18" s="19"/>
    </row>
    <row r="19" spans="1:14" s="22" customFormat="1" ht="16.5" customHeight="1" x14ac:dyDescent="0.2">
      <c r="A19" s="26"/>
      <c r="B19" s="25"/>
      <c r="C19" s="118" t="s">
        <v>44</v>
      </c>
      <c r="D19" s="119"/>
      <c r="E19" s="119"/>
      <c r="F19" s="119"/>
      <c r="G19" s="119"/>
      <c r="H19" s="120"/>
      <c r="I19" s="27" t="s">
        <v>43</v>
      </c>
      <c r="J19" s="23"/>
      <c r="K19" s="19"/>
    </row>
    <row r="20" spans="1:14" s="22" customFormat="1" ht="16.5" customHeight="1" x14ac:dyDescent="0.2">
      <c r="A20" s="26"/>
      <c r="B20" s="25"/>
      <c r="C20" s="118" t="s">
        <v>42</v>
      </c>
      <c r="D20" s="119"/>
      <c r="E20" s="119"/>
      <c r="F20" s="119"/>
      <c r="G20" s="119"/>
      <c r="H20" s="120"/>
      <c r="I20" s="24" t="s">
        <v>41</v>
      </c>
      <c r="J20" s="23"/>
      <c r="K20" s="19"/>
    </row>
    <row r="21" spans="1:14" s="22" customFormat="1" ht="16.5" customHeight="1" x14ac:dyDescent="0.25">
      <c r="A21" s="21"/>
      <c r="B21" s="155" t="s">
        <v>38</v>
      </c>
      <c r="C21" s="156"/>
      <c r="D21" s="156"/>
      <c r="E21" s="156"/>
      <c r="F21" s="156"/>
      <c r="G21" s="156"/>
      <c r="H21" s="157"/>
      <c r="I21" s="20" t="s">
        <v>40</v>
      </c>
      <c r="J21" s="85">
        <f>SUM(J11:J20)</f>
        <v>0</v>
      </c>
      <c r="K21" s="19"/>
    </row>
    <row r="22" spans="1:14" s="18" customFormat="1" ht="16.5" customHeight="1" x14ac:dyDescent="0.25">
      <c r="A22" s="21"/>
      <c r="B22" s="115"/>
      <c r="C22" s="116"/>
      <c r="D22" s="116"/>
      <c r="E22" s="116"/>
      <c r="F22" s="116"/>
      <c r="G22" s="116"/>
      <c r="H22" s="117"/>
      <c r="I22" s="160" t="s">
        <v>62</v>
      </c>
      <c r="J22" s="161"/>
      <c r="K22" s="19"/>
    </row>
    <row r="23" spans="1:14" s="18" customFormat="1" ht="16.5" customHeight="1" x14ac:dyDescent="0.2">
      <c r="A23" s="3"/>
      <c r="B23" s="162"/>
      <c r="C23" s="162"/>
      <c r="D23" s="162"/>
      <c r="E23" s="162"/>
      <c r="F23" s="162"/>
      <c r="G23" s="162"/>
      <c r="H23" s="162"/>
      <c r="I23" s="162"/>
      <c r="J23" s="162"/>
      <c r="K23" s="19"/>
    </row>
    <row r="24" spans="1:14" x14ac:dyDescent="0.2">
      <c r="A24" s="3"/>
      <c r="B24" s="168"/>
      <c r="C24" s="168"/>
      <c r="D24" s="168"/>
      <c r="E24" s="168"/>
      <c r="F24" s="168"/>
      <c r="G24" s="168"/>
      <c r="H24" s="168"/>
      <c r="I24" s="168"/>
      <c r="J24" s="168"/>
    </row>
    <row r="25" spans="1:14" ht="25.9" customHeight="1" x14ac:dyDescent="0.2">
      <c r="A25" s="43"/>
      <c r="B25" s="128" t="s">
        <v>39</v>
      </c>
      <c r="C25" s="129"/>
      <c r="D25" s="129"/>
      <c r="E25" s="129"/>
      <c r="F25" s="129"/>
      <c r="G25" s="129"/>
      <c r="H25" s="129"/>
      <c r="I25" s="129"/>
      <c r="J25" s="130"/>
    </row>
    <row r="26" spans="1:14" ht="28.15" customHeight="1" x14ac:dyDescent="0.2">
      <c r="A26" s="4"/>
      <c r="B26" s="112"/>
      <c r="C26" s="113"/>
      <c r="D26" s="113"/>
      <c r="E26" s="113"/>
      <c r="F26" s="113"/>
      <c r="G26" s="113"/>
      <c r="H26" s="113"/>
      <c r="I26" s="113"/>
      <c r="J26" s="114"/>
      <c r="K26"/>
      <c r="L26"/>
      <c r="M26"/>
      <c r="N26"/>
    </row>
    <row r="27" spans="1:14" ht="15" x14ac:dyDescent="0.2">
      <c r="A27" s="11"/>
      <c r="B27" s="4"/>
      <c r="C27" s="150" t="s">
        <v>38</v>
      </c>
      <c r="D27" s="150"/>
      <c r="E27" s="16"/>
      <c r="F27" s="163" t="s">
        <v>59</v>
      </c>
      <c r="G27" s="163"/>
      <c r="H27" s="16"/>
      <c r="I27" s="164"/>
      <c r="J27" s="165"/>
    </row>
    <row r="28" spans="1:14" customFormat="1" ht="27.4" customHeight="1" x14ac:dyDescent="0.2">
      <c r="A28" s="11"/>
      <c r="B28" s="10" t="s">
        <v>37</v>
      </c>
      <c r="C28" s="126">
        <f>J21</f>
        <v>0</v>
      </c>
      <c r="D28" s="127"/>
      <c r="E28" s="17" t="s">
        <v>0</v>
      </c>
      <c r="F28" s="131">
        <f>D5+G5+J5</f>
        <v>0</v>
      </c>
      <c r="G28" s="132"/>
      <c r="H28" s="12" t="s">
        <v>1</v>
      </c>
      <c r="I28" s="121">
        <f>IF(F28&gt;0,ROUND(C28/F28,2),)</f>
        <v>0</v>
      </c>
      <c r="J28" s="122"/>
    </row>
    <row r="29" spans="1:14" customFormat="1" ht="16.5" customHeight="1" x14ac:dyDescent="0.2">
      <c r="A29" s="14"/>
      <c r="B29" s="8"/>
      <c r="C29" s="133" t="s">
        <v>36</v>
      </c>
      <c r="D29" s="134"/>
      <c r="E29" s="7"/>
      <c r="F29" s="133" t="s">
        <v>25</v>
      </c>
      <c r="G29" s="134"/>
      <c r="H29" s="7"/>
      <c r="I29" s="15" t="s">
        <v>30</v>
      </c>
      <c r="J29" s="6" t="s">
        <v>37</v>
      </c>
    </row>
    <row r="30" spans="1:14" s="5" customFormat="1" ht="16.5" customHeight="1" x14ac:dyDescent="0.2">
      <c r="A30" s="4"/>
      <c r="B30" s="141"/>
      <c r="C30" s="142"/>
      <c r="D30" s="142"/>
      <c r="E30" s="142"/>
      <c r="F30" s="142"/>
      <c r="G30" s="142"/>
      <c r="H30" s="142"/>
      <c r="I30" s="142"/>
      <c r="J30" s="143"/>
    </row>
    <row r="31" spans="1:14" ht="33" customHeight="1" x14ac:dyDescent="0.2">
      <c r="A31" s="4"/>
      <c r="B31" s="128" t="s">
        <v>11</v>
      </c>
      <c r="C31" s="129"/>
      <c r="D31" s="129"/>
      <c r="E31" s="129"/>
      <c r="F31" s="129"/>
      <c r="G31" s="129"/>
      <c r="H31" s="129"/>
      <c r="I31" s="129"/>
      <c r="J31" s="130"/>
    </row>
    <row r="32" spans="1:14" ht="28.15" customHeight="1" thickBot="1" x14ac:dyDescent="0.25">
      <c r="A32" s="4"/>
      <c r="B32" s="123"/>
      <c r="C32" s="124"/>
      <c r="D32" s="124"/>
      <c r="E32" s="124"/>
      <c r="F32" s="124"/>
      <c r="G32" s="124"/>
      <c r="H32" s="124"/>
      <c r="I32" s="124"/>
      <c r="J32" s="125"/>
      <c r="K32"/>
      <c r="L32"/>
      <c r="M32"/>
      <c r="N32"/>
    </row>
    <row r="33" spans="1:10" x14ac:dyDescent="0.2">
      <c r="A33" s="4"/>
      <c r="B33" s="39"/>
      <c r="C33" s="92"/>
      <c r="D33" s="40" t="s">
        <v>109</v>
      </c>
      <c r="E33" s="92"/>
      <c r="F33" s="92"/>
      <c r="G33" s="40" t="s">
        <v>110</v>
      </c>
      <c r="H33" s="92"/>
      <c r="I33" s="92"/>
      <c r="J33" s="189" t="s">
        <v>111</v>
      </c>
    </row>
    <row r="34" spans="1:10" customFormat="1" ht="21" customHeight="1" thickBot="1" x14ac:dyDescent="0.25">
      <c r="A34" s="4"/>
      <c r="B34" s="195" t="s">
        <v>112</v>
      </c>
      <c r="C34" s="196"/>
      <c r="D34" s="45"/>
      <c r="E34" s="92"/>
      <c r="F34" s="92"/>
      <c r="G34" s="45"/>
      <c r="H34" s="92"/>
      <c r="I34" s="92"/>
      <c r="J34" s="190"/>
    </row>
    <row r="35" spans="1:10" customFormat="1" ht="16.5" customHeight="1" x14ac:dyDescent="0.2">
      <c r="A35" s="4"/>
      <c r="B35" s="197"/>
      <c r="C35" s="198"/>
      <c r="D35" s="46"/>
      <c r="E35" s="46"/>
      <c r="F35" s="46"/>
      <c r="G35" s="46"/>
      <c r="H35" s="46"/>
      <c r="I35" s="46"/>
      <c r="J35" s="47"/>
    </row>
    <row r="36" spans="1:10" s="5" customFormat="1" ht="30" x14ac:dyDescent="0.2">
      <c r="A36" s="11"/>
      <c r="B36" s="199"/>
      <c r="C36" s="200"/>
      <c r="D36" s="48" t="s">
        <v>60</v>
      </c>
      <c r="E36" s="49"/>
      <c r="F36" s="169" t="s">
        <v>35</v>
      </c>
      <c r="G36" s="169"/>
      <c r="H36" s="49"/>
      <c r="I36" s="50"/>
      <c r="J36" s="51"/>
    </row>
    <row r="37" spans="1:10" customFormat="1" ht="16.5" customHeight="1" x14ac:dyDescent="0.2">
      <c r="A37" s="11"/>
      <c r="B37" s="52" t="s">
        <v>63</v>
      </c>
      <c r="C37" s="201"/>
      <c r="D37" s="89">
        <f>D5</f>
        <v>0</v>
      </c>
      <c r="E37" s="53" t="s">
        <v>17</v>
      </c>
      <c r="F37" s="166">
        <f>INDEX(Rates!C:C,MATCH(D34,Rates!B:B,0))</f>
        <v>3.56</v>
      </c>
      <c r="G37" s="167"/>
      <c r="H37" s="53" t="s">
        <v>5</v>
      </c>
      <c r="I37" s="50"/>
      <c r="J37" s="51"/>
    </row>
    <row r="38" spans="1:10" s="5" customFormat="1" ht="16.5" customHeight="1" x14ac:dyDescent="0.2">
      <c r="A38" s="14"/>
      <c r="B38" s="54"/>
      <c r="C38" s="202"/>
      <c r="D38" s="55" t="s">
        <v>6</v>
      </c>
      <c r="E38" s="56"/>
      <c r="F38" s="138" t="s">
        <v>66</v>
      </c>
      <c r="G38" s="139"/>
      <c r="H38" s="56"/>
      <c r="I38" s="50"/>
      <c r="J38" s="51"/>
    </row>
    <row r="39" spans="1:10" customFormat="1" ht="16.5" customHeight="1" x14ac:dyDescent="0.2">
      <c r="A39" s="11"/>
      <c r="B39" s="52" t="s">
        <v>64</v>
      </c>
      <c r="C39" s="200"/>
      <c r="D39" s="89">
        <f>G5</f>
        <v>0</v>
      </c>
      <c r="E39" s="53" t="s">
        <v>17</v>
      </c>
      <c r="F39" s="166">
        <f>INDEX(Rates!C:C,MATCH(G34,Rates!B:B,0))</f>
        <v>3.56</v>
      </c>
      <c r="G39" s="167"/>
      <c r="H39" s="53" t="s">
        <v>5</v>
      </c>
      <c r="I39" s="50"/>
      <c r="J39" s="51"/>
    </row>
    <row r="40" spans="1:10" s="5" customFormat="1" ht="14.25" x14ac:dyDescent="0.2">
      <c r="A40" s="14"/>
      <c r="B40" s="54"/>
      <c r="C40" s="202"/>
      <c r="D40" s="55" t="s">
        <v>32</v>
      </c>
      <c r="E40" s="56"/>
      <c r="F40" s="138" t="s">
        <v>67</v>
      </c>
      <c r="G40" s="139"/>
      <c r="H40" s="56"/>
      <c r="I40" s="57"/>
      <c r="J40" s="58"/>
    </row>
    <row r="41" spans="1:10" s="5" customFormat="1" ht="14.25" x14ac:dyDescent="0.2">
      <c r="A41" s="11"/>
      <c r="B41" s="52" t="s">
        <v>65</v>
      </c>
      <c r="C41" s="200"/>
      <c r="D41" s="89">
        <f>J5</f>
        <v>0</v>
      </c>
      <c r="E41" s="53" t="s">
        <v>17</v>
      </c>
      <c r="F41" s="166">
        <f>INDEX(Rates!C:C,MATCH(J34,Rates!B:B,0))</f>
        <v>3.56</v>
      </c>
      <c r="G41" s="167"/>
      <c r="H41" s="53" t="s">
        <v>1</v>
      </c>
      <c r="I41" s="158">
        <f>(D37*F37)+(D39*F39)+(D41*F41)</f>
        <v>0</v>
      </c>
      <c r="J41" s="159"/>
    </row>
    <row r="42" spans="1:10" customFormat="1" ht="15.4" customHeight="1" x14ac:dyDescent="0.2">
      <c r="A42" s="14"/>
      <c r="B42" s="54"/>
      <c r="C42" s="192"/>
      <c r="D42" s="59" t="s">
        <v>7</v>
      </c>
      <c r="E42" s="56"/>
      <c r="F42" s="138" t="s">
        <v>68</v>
      </c>
      <c r="G42" s="139"/>
      <c r="H42" s="56"/>
      <c r="I42" s="138" t="s">
        <v>28</v>
      </c>
      <c r="J42" s="139"/>
    </row>
    <row r="43" spans="1:10" s="5" customFormat="1" ht="42.75" x14ac:dyDescent="0.2">
      <c r="A43" s="14"/>
      <c r="B43" s="60" t="s">
        <v>113</v>
      </c>
      <c r="C43" s="61"/>
      <c r="D43" s="61"/>
      <c r="E43" s="61"/>
      <c r="F43" s="61"/>
      <c r="G43" s="61"/>
      <c r="H43" s="61"/>
      <c r="I43" s="61"/>
      <c r="J43" s="62"/>
    </row>
    <row r="44" spans="1:10" ht="24.4" customHeight="1" x14ac:dyDescent="0.2">
      <c r="A44" s="11"/>
      <c r="B44" s="90" t="str">
        <f>IFERROR(ROUND((((D34*0.05)*D5)+((G34*0.05)*G5)+((J34*0.05)*J5))/F44,2),"0")</f>
        <v>0</v>
      </c>
      <c r="C44" s="191"/>
      <c r="D44" s="41">
        <f>I41</f>
        <v>0</v>
      </c>
      <c r="E44" s="63" t="s">
        <v>0</v>
      </c>
      <c r="F44" s="131">
        <f>F28</f>
        <v>0</v>
      </c>
      <c r="G44" s="132"/>
      <c r="H44" s="63" t="s">
        <v>1</v>
      </c>
      <c r="I44" s="158">
        <f>IF(F44&gt;0,ROUND(D44/F44,2),0)</f>
        <v>0</v>
      </c>
      <c r="J44" s="159"/>
    </row>
    <row r="45" spans="1:10" ht="14.25" x14ac:dyDescent="0.2">
      <c r="A45" s="14"/>
      <c r="B45" s="193"/>
      <c r="C45" s="194"/>
      <c r="D45" s="59" t="s">
        <v>26</v>
      </c>
      <c r="E45" s="65"/>
      <c r="F45" s="138" t="s">
        <v>25</v>
      </c>
      <c r="G45" s="139"/>
      <c r="H45" s="65"/>
      <c r="I45" s="66" t="s">
        <v>24</v>
      </c>
      <c r="J45" s="67" t="s">
        <v>27</v>
      </c>
    </row>
    <row r="46" spans="1:10" x14ac:dyDescent="0.2">
      <c r="A46" s="4"/>
      <c r="B46" s="135"/>
      <c r="C46" s="136"/>
      <c r="D46" s="136"/>
      <c r="E46" s="136"/>
      <c r="F46" s="136"/>
      <c r="G46" s="136"/>
      <c r="H46" s="136"/>
      <c r="I46" s="136"/>
      <c r="J46" s="137"/>
    </row>
    <row r="47" spans="1:10" customFormat="1" ht="28.15" customHeight="1" x14ac:dyDescent="0.2">
      <c r="A47" s="4"/>
      <c r="B47" s="128" t="s">
        <v>10</v>
      </c>
      <c r="C47" s="129"/>
      <c r="D47" s="129"/>
      <c r="E47" s="129"/>
      <c r="F47" s="129"/>
      <c r="G47" s="129"/>
      <c r="H47" s="129"/>
      <c r="I47" s="129"/>
      <c r="J47" s="130"/>
    </row>
    <row r="48" spans="1:10" s="5" customFormat="1" x14ac:dyDescent="0.2">
      <c r="A48" s="4"/>
      <c r="B48" s="175"/>
      <c r="C48" s="176"/>
      <c r="D48" s="176"/>
      <c r="E48" s="176"/>
      <c r="F48" s="176"/>
      <c r="G48" s="176"/>
      <c r="H48" s="176"/>
      <c r="I48" s="176"/>
      <c r="J48" s="177"/>
    </row>
    <row r="49" spans="1:16" ht="14.25" x14ac:dyDescent="0.2">
      <c r="A49" s="11"/>
      <c r="B49" s="52"/>
      <c r="C49" s="140">
        <f>I44</f>
        <v>0</v>
      </c>
      <c r="D49" s="127"/>
      <c r="E49" s="63" t="s">
        <v>17</v>
      </c>
      <c r="F49" s="178">
        <v>0.9</v>
      </c>
      <c r="G49" s="179"/>
      <c r="H49" s="63" t="s">
        <v>1</v>
      </c>
      <c r="I49" s="140">
        <f>ROUND(C49*F49,2)</f>
        <v>0</v>
      </c>
      <c r="J49" s="127"/>
    </row>
    <row r="50" spans="1:16" ht="15" customHeight="1" x14ac:dyDescent="0.2">
      <c r="A50" s="14"/>
      <c r="B50" s="64"/>
      <c r="C50" s="107" t="s">
        <v>20</v>
      </c>
      <c r="D50" s="108"/>
      <c r="E50" s="65"/>
      <c r="F50" s="138"/>
      <c r="G50" s="139"/>
      <c r="H50" s="65"/>
      <c r="I50" s="66" t="s">
        <v>19</v>
      </c>
      <c r="J50" s="68" t="s">
        <v>23</v>
      </c>
      <c r="K50"/>
      <c r="L50"/>
      <c r="M50"/>
      <c r="N50"/>
    </row>
    <row r="51" spans="1:16" x14ac:dyDescent="0.2">
      <c r="A51" s="4"/>
      <c r="B51" s="141"/>
      <c r="C51" s="142"/>
      <c r="D51" s="142"/>
      <c r="E51" s="142"/>
      <c r="F51" s="142"/>
      <c r="G51" s="142"/>
      <c r="H51" s="142"/>
      <c r="I51" s="142"/>
      <c r="J51" s="143"/>
    </row>
    <row r="52" spans="1:16" customFormat="1" ht="28.15" customHeight="1" x14ac:dyDescent="0.2">
      <c r="A52" s="4"/>
      <c r="B52" s="128" t="s">
        <v>22</v>
      </c>
      <c r="C52" s="129"/>
      <c r="D52" s="129"/>
      <c r="E52" s="129"/>
      <c r="F52" s="129"/>
      <c r="G52" s="129"/>
      <c r="H52" s="129"/>
      <c r="I52" s="129"/>
      <c r="J52" s="130"/>
      <c r="M52" s="42"/>
    </row>
    <row r="53" spans="1:16" s="5" customFormat="1" x14ac:dyDescent="0.2">
      <c r="A53" s="4"/>
      <c r="B53" s="112"/>
      <c r="C53" s="113"/>
      <c r="D53" s="113"/>
      <c r="E53" s="113"/>
      <c r="F53" s="113"/>
      <c r="G53" s="113"/>
      <c r="H53" s="113"/>
      <c r="I53" s="113"/>
      <c r="J53" s="114"/>
    </row>
    <row r="54" spans="1:16" customFormat="1" ht="28.15" customHeight="1" x14ac:dyDescent="0.2">
      <c r="A54" s="11"/>
      <c r="B54" s="10"/>
      <c r="C54" s="140">
        <f>I49</f>
        <v>0</v>
      </c>
      <c r="D54" s="127"/>
      <c r="E54" s="9" t="s">
        <v>21</v>
      </c>
      <c r="F54" s="144">
        <f>I28</f>
        <v>0</v>
      </c>
      <c r="G54" s="145"/>
      <c r="H54" s="9" t="s">
        <v>1</v>
      </c>
      <c r="I54" s="140">
        <f>IFERROR(IF((C54-F54)&gt;B44,B44,IF((C54-F54)&lt;0,0,(C54-F54))),0)</f>
        <v>0</v>
      </c>
      <c r="J54" s="127"/>
    </row>
    <row r="55" spans="1:16" s="5" customFormat="1" ht="14.25" x14ac:dyDescent="0.2">
      <c r="A55" s="14"/>
      <c r="B55" s="13"/>
      <c r="C55" s="107" t="s">
        <v>16</v>
      </c>
      <c r="D55" s="108"/>
      <c r="E55" s="12"/>
      <c r="F55" s="138" t="s">
        <v>29</v>
      </c>
      <c r="G55" s="139"/>
      <c r="H55" s="12"/>
      <c r="I55" s="66" t="s">
        <v>14</v>
      </c>
      <c r="J55" s="6" t="s">
        <v>18</v>
      </c>
    </row>
    <row r="56" spans="1:16" ht="32.65" customHeight="1" x14ac:dyDescent="0.2">
      <c r="A56" s="11"/>
      <c r="B56" s="10"/>
      <c r="C56" s="140">
        <f>IF(I54&gt;0,I54,0)</f>
        <v>0</v>
      </c>
      <c r="D56" s="127"/>
      <c r="E56" s="9" t="s">
        <v>17</v>
      </c>
      <c r="F56" s="173"/>
      <c r="G56" s="174"/>
      <c r="H56" s="9" t="s">
        <v>1</v>
      </c>
      <c r="I56" s="140">
        <f>ROUND(C56*F56,2)</f>
        <v>0</v>
      </c>
      <c r="J56" s="127"/>
    </row>
    <row r="57" spans="1:16" ht="14.25" x14ac:dyDescent="0.2">
      <c r="A57" s="14"/>
      <c r="B57" s="8"/>
      <c r="C57" s="107" t="s">
        <v>104</v>
      </c>
      <c r="D57" s="108"/>
      <c r="E57" s="7"/>
      <c r="F57" s="133" t="s">
        <v>15</v>
      </c>
      <c r="G57" s="134"/>
      <c r="H57" s="7"/>
      <c r="I57" s="66" t="s">
        <v>105</v>
      </c>
      <c r="J57" s="6" t="s">
        <v>13</v>
      </c>
    </row>
    <row r="58" spans="1:16" ht="14.25" x14ac:dyDescent="0.2">
      <c r="A58" s="44"/>
      <c r="B58" s="82"/>
      <c r="C58" s="76"/>
      <c r="D58" s="76"/>
      <c r="E58" s="12"/>
      <c r="F58" s="77"/>
      <c r="G58" s="77"/>
      <c r="H58" s="12"/>
      <c r="I58" s="78"/>
      <c r="J58" s="78"/>
      <c r="K58" s="3"/>
    </row>
    <row r="59" spans="1:16" ht="29.25" customHeight="1" x14ac:dyDescent="0.25">
      <c r="A59" s="44"/>
      <c r="B59" s="186" t="s">
        <v>117</v>
      </c>
      <c r="C59" s="187"/>
      <c r="D59" s="187"/>
      <c r="E59" s="187"/>
      <c r="F59" s="187"/>
      <c r="G59" s="187"/>
      <c r="H59" s="187"/>
      <c r="I59" s="187"/>
      <c r="J59" s="188"/>
      <c r="K59" s="84"/>
      <c r="L59" s="3"/>
    </row>
    <row r="60" spans="1:16" ht="14.25" x14ac:dyDescent="0.2">
      <c r="A60" s="44"/>
      <c r="B60" s="14"/>
      <c r="C60" s="69"/>
      <c r="D60" s="69"/>
      <c r="E60" s="69"/>
      <c r="F60" s="69"/>
      <c r="G60" s="69"/>
      <c r="H60" s="69"/>
      <c r="I60" s="69"/>
      <c r="J60" s="71"/>
      <c r="K60" s="69"/>
      <c r="L60" s="3"/>
    </row>
    <row r="61" spans="1:16" ht="21.75" customHeight="1" x14ac:dyDescent="0.2">
      <c r="A61" s="44"/>
      <c r="B61" s="14"/>
      <c r="C61" s="104">
        <f>I56</f>
        <v>0</v>
      </c>
      <c r="D61" s="105"/>
      <c r="E61" s="95" t="s">
        <v>0</v>
      </c>
      <c r="F61" s="106">
        <f>I41</f>
        <v>0</v>
      </c>
      <c r="G61" s="105"/>
      <c r="H61" s="95" t="s">
        <v>1</v>
      </c>
      <c r="I61" s="93">
        <f>IFERROR(SUM(C61/F61),0)</f>
        <v>0</v>
      </c>
      <c r="J61" s="94"/>
      <c r="K61" s="79"/>
      <c r="L61" s="3"/>
    </row>
    <row r="62" spans="1:16" ht="19.5" customHeight="1" x14ac:dyDescent="0.2">
      <c r="A62" s="44"/>
      <c r="B62" s="72"/>
      <c r="C62" s="100" t="s">
        <v>115</v>
      </c>
      <c r="D62" s="101"/>
      <c r="E62" s="96"/>
      <c r="F62" s="102" t="s">
        <v>116</v>
      </c>
      <c r="G62" s="103"/>
      <c r="H62" s="96"/>
      <c r="I62" s="102" t="s">
        <v>114</v>
      </c>
      <c r="J62" s="103"/>
      <c r="K62" s="75"/>
      <c r="L62" s="3"/>
      <c r="O62" s="3"/>
    </row>
    <row r="63" spans="1:16" ht="14.25" customHeight="1" x14ac:dyDescent="0.2">
      <c r="A63" s="44"/>
      <c r="B63" s="83"/>
      <c r="C63" s="70"/>
      <c r="D63" s="80"/>
      <c r="E63" s="81"/>
      <c r="F63" s="74"/>
      <c r="G63" s="80"/>
      <c r="H63" s="81"/>
      <c r="I63" s="74"/>
      <c r="J63" s="80"/>
      <c r="K63" s="75"/>
      <c r="O63" s="3"/>
      <c r="P63" s="3"/>
    </row>
    <row r="64" spans="1:16" ht="37.15" customHeight="1" x14ac:dyDescent="0.2">
      <c r="A64" s="3"/>
      <c r="B64" s="97" t="s">
        <v>106</v>
      </c>
      <c r="C64" s="98"/>
      <c r="D64" s="98"/>
      <c r="E64" s="98"/>
      <c r="F64" s="98"/>
      <c r="G64" s="98"/>
      <c r="H64" s="98"/>
      <c r="I64" s="98"/>
      <c r="J64" s="99"/>
      <c r="O64" s="3"/>
    </row>
    <row r="65" spans="1:11" ht="14.25" customHeight="1" x14ac:dyDescent="0.2">
      <c r="A65" s="3"/>
      <c r="B65" s="73"/>
      <c r="C65" s="73"/>
      <c r="D65" s="73"/>
      <c r="E65" s="73"/>
      <c r="F65" s="73"/>
      <c r="G65" s="73"/>
      <c r="H65" s="73"/>
      <c r="I65" s="73"/>
      <c r="J65" s="73"/>
      <c r="K65" s="3"/>
    </row>
    <row r="66" spans="1:11" ht="75.75" customHeight="1" x14ac:dyDescent="0.2">
      <c r="A66" s="2"/>
      <c r="B66" s="97" t="s">
        <v>12</v>
      </c>
      <c r="C66" s="98"/>
      <c r="D66" s="98"/>
      <c r="E66" s="98"/>
      <c r="F66" s="98"/>
      <c r="G66" s="98"/>
      <c r="H66" s="98"/>
      <c r="I66" s="98"/>
      <c r="J66" s="99"/>
    </row>
    <row r="67" spans="1:11" ht="12.75" customHeight="1" x14ac:dyDescent="0.2"/>
  </sheetData>
  <sheetProtection algorithmName="SHA-512" hashValue="Tjadk4SpZZ2QphQZm0dhd4NsUT9kmRAa7fOzm0ImW4tsN3nf8kcGazsW0Om7of7rwxb3as2ubYmUgAl0c9aRcA==" saltValue="qGo21J2gcFKCym316Ytgsw==" spinCount="100000" sheet="1" objects="1" scenarios="1"/>
  <mergeCells count="83">
    <mergeCell ref="C57:D57"/>
    <mergeCell ref="F57:G57"/>
    <mergeCell ref="B1:J1"/>
    <mergeCell ref="F50:G50"/>
    <mergeCell ref="B52:J52"/>
    <mergeCell ref="B53:J53"/>
    <mergeCell ref="C56:D56"/>
    <mergeCell ref="F56:G56"/>
    <mergeCell ref="I56:J56"/>
    <mergeCell ref="B47:J47"/>
    <mergeCell ref="B48:J48"/>
    <mergeCell ref="C49:D49"/>
    <mergeCell ref="F49:G49"/>
    <mergeCell ref="I49:J49"/>
    <mergeCell ref="F41:G41"/>
    <mergeCell ref="I41:J41"/>
    <mergeCell ref="F44:G44"/>
    <mergeCell ref="I44:J44"/>
    <mergeCell ref="F45:G45"/>
    <mergeCell ref="F42:G42"/>
    <mergeCell ref="I22:J22"/>
    <mergeCell ref="B23:J23"/>
    <mergeCell ref="C27:D27"/>
    <mergeCell ref="F27:G27"/>
    <mergeCell ref="I27:J27"/>
    <mergeCell ref="F39:G39"/>
    <mergeCell ref="B25:J25"/>
    <mergeCell ref="B24:J24"/>
    <mergeCell ref="F37:G37"/>
    <mergeCell ref="B30:J30"/>
    <mergeCell ref="F38:G38"/>
    <mergeCell ref="F36:G36"/>
    <mergeCell ref="B15:J15"/>
    <mergeCell ref="C16:H16"/>
    <mergeCell ref="B18:J18"/>
    <mergeCell ref="C19:H19"/>
    <mergeCell ref="B21:H21"/>
    <mergeCell ref="B12:H12"/>
    <mergeCell ref="B13:H13"/>
    <mergeCell ref="B3:J3"/>
    <mergeCell ref="B2:J2"/>
    <mergeCell ref="B6:J6"/>
    <mergeCell ref="B7:J7"/>
    <mergeCell ref="B8:J8"/>
    <mergeCell ref="B11:H11"/>
    <mergeCell ref="C4:D4"/>
    <mergeCell ref="F4:G4"/>
    <mergeCell ref="I4:J4"/>
    <mergeCell ref="B9:J9"/>
    <mergeCell ref="B10:J10"/>
    <mergeCell ref="I54:J54"/>
    <mergeCell ref="C55:D55"/>
    <mergeCell ref="B51:J51"/>
    <mergeCell ref="C54:D54"/>
    <mergeCell ref="F54:G54"/>
    <mergeCell ref="F55:G55"/>
    <mergeCell ref="C50:D50"/>
    <mergeCell ref="B14:H14"/>
    <mergeCell ref="C17:H17"/>
    <mergeCell ref="B26:J26"/>
    <mergeCell ref="B22:H22"/>
    <mergeCell ref="C20:H20"/>
    <mergeCell ref="I28:J28"/>
    <mergeCell ref="B32:J32"/>
    <mergeCell ref="C28:D28"/>
    <mergeCell ref="B31:J31"/>
    <mergeCell ref="F28:G28"/>
    <mergeCell ref="C29:D29"/>
    <mergeCell ref="B46:J46"/>
    <mergeCell ref="F40:G40"/>
    <mergeCell ref="I42:J42"/>
    <mergeCell ref="F29:G29"/>
    <mergeCell ref="I61:J61"/>
    <mergeCell ref="E61:E62"/>
    <mergeCell ref="H61:H62"/>
    <mergeCell ref="B59:J59"/>
    <mergeCell ref="B66:J66"/>
    <mergeCell ref="B64:J64"/>
    <mergeCell ref="C62:D62"/>
    <mergeCell ref="F62:G62"/>
    <mergeCell ref="I62:J62"/>
    <mergeCell ref="C61:D61"/>
    <mergeCell ref="F61:G61"/>
  </mergeCells>
  <pageMargins left="0.25" right="0.25" top="0.5" bottom="0.5" header="0.3" footer="0.3"/>
  <pageSetup orientation="portrait" r:id="rId1"/>
  <headerFooter alignWithMargins="0">
    <oddFooter>&amp;C&amp;12Page &amp;P of &amp;N</oddFooter>
  </headerFooter>
  <rowBreaks count="1" manualBreakCount="1">
    <brk id="29"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workbookViewId="0">
      <pane ySplit="5" topLeftCell="A6" activePane="bottomLeft" state="frozen"/>
      <selection pane="bottomLeft" activeCell="F11" sqref="F11"/>
    </sheetView>
  </sheetViews>
  <sheetFormatPr defaultColWidth="8.7109375" defaultRowHeight="12.75" x14ac:dyDescent="0.2"/>
  <cols>
    <col min="1" max="1" width="45.28515625" style="35" customWidth="1"/>
    <col min="2" max="2" width="10.28515625" style="35" customWidth="1"/>
    <col min="3" max="3" width="17.28515625" style="35" customWidth="1"/>
    <col min="4" max="4" width="2.28515625" style="35" customWidth="1"/>
    <col min="5" max="16384" width="8.7109375" style="35"/>
  </cols>
  <sheetData>
    <row r="1" spans="1:3" ht="33" customHeight="1" x14ac:dyDescent="0.2">
      <c r="A1" s="180" t="s">
        <v>123</v>
      </c>
      <c r="B1" s="181"/>
      <c r="C1" s="181"/>
    </row>
    <row r="2" spans="1:3" ht="15" x14ac:dyDescent="0.2">
      <c r="A2" s="182" t="s">
        <v>124</v>
      </c>
      <c r="B2" s="183"/>
      <c r="C2" s="183"/>
    </row>
    <row r="3" spans="1:3" ht="15" x14ac:dyDescent="0.2">
      <c r="A3" s="182" t="s">
        <v>121</v>
      </c>
      <c r="B3" s="183"/>
      <c r="C3" s="183"/>
    </row>
    <row r="4" spans="1:3" ht="15" x14ac:dyDescent="0.2">
      <c r="A4" s="184" t="s">
        <v>122</v>
      </c>
      <c r="B4" s="185"/>
      <c r="C4" s="185"/>
    </row>
    <row r="5" spans="1:3" ht="60" x14ac:dyDescent="0.2">
      <c r="A5" s="86" t="s">
        <v>118</v>
      </c>
      <c r="B5" s="86" t="s">
        <v>120</v>
      </c>
      <c r="C5" s="87" t="s">
        <v>125</v>
      </c>
    </row>
    <row r="6" spans="1:3" ht="15" x14ac:dyDescent="0.2">
      <c r="A6" s="36" t="s">
        <v>69</v>
      </c>
      <c r="B6" s="36">
        <v>0</v>
      </c>
      <c r="C6" s="37">
        <v>3.56</v>
      </c>
    </row>
    <row r="7" spans="1:3" ht="15" x14ac:dyDescent="0.2">
      <c r="A7" s="36" t="s">
        <v>119</v>
      </c>
      <c r="B7" s="36">
        <v>1</v>
      </c>
      <c r="C7" s="37">
        <v>3.61</v>
      </c>
    </row>
    <row r="8" spans="1:3" ht="15" x14ac:dyDescent="0.2">
      <c r="A8" s="36" t="s">
        <v>70</v>
      </c>
      <c r="B8" s="36">
        <v>2</v>
      </c>
      <c r="C8" s="37">
        <v>3.66</v>
      </c>
    </row>
    <row r="9" spans="1:3" ht="15" x14ac:dyDescent="0.2">
      <c r="A9" s="36" t="s">
        <v>71</v>
      </c>
      <c r="B9" s="36">
        <v>3</v>
      </c>
      <c r="C9" s="37">
        <v>3.71</v>
      </c>
    </row>
    <row r="10" spans="1:3" ht="15" x14ac:dyDescent="0.2">
      <c r="A10" s="36" t="s">
        <v>72</v>
      </c>
      <c r="B10" s="36">
        <v>4</v>
      </c>
      <c r="C10" s="37">
        <v>3.76</v>
      </c>
    </row>
    <row r="11" spans="1:3" ht="15" x14ac:dyDescent="0.2">
      <c r="A11" s="36" t="s">
        <v>73</v>
      </c>
      <c r="B11" s="36">
        <v>5</v>
      </c>
      <c r="C11" s="37">
        <v>3.81</v>
      </c>
    </row>
    <row r="12" spans="1:3" ht="15" x14ac:dyDescent="0.2">
      <c r="A12" s="36" t="s">
        <v>74</v>
      </c>
      <c r="B12" s="36">
        <v>6</v>
      </c>
      <c r="C12" s="37">
        <v>3.86</v>
      </c>
    </row>
    <row r="13" spans="1:3" ht="15" x14ac:dyDescent="0.2">
      <c r="A13" s="36" t="s">
        <v>75</v>
      </c>
      <c r="B13" s="36">
        <v>7</v>
      </c>
      <c r="C13" s="37">
        <v>3.91</v>
      </c>
    </row>
    <row r="14" spans="1:3" ht="15" x14ac:dyDescent="0.2">
      <c r="A14" s="36" t="s">
        <v>76</v>
      </c>
      <c r="B14" s="36">
        <v>8</v>
      </c>
      <c r="C14" s="37">
        <v>3.96</v>
      </c>
    </row>
    <row r="15" spans="1:3" ht="15" x14ac:dyDescent="0.2">
      <c r="A15" s="36" t="s">
        <v>77</v>
      </c>
      <c r="B15" s="36">
        <v>9</v>
      </c>
      <c r="C15" s="37">
        <v>4.01</v>
      </c>
    </row>
    <row r="16" spans="1:3" ht="15" x14ac:dyDescent="0.2">
      <c r="A16" s="36" t="s">
        <v>78</v>
      </c>
      <c r="B16" s="36">
        <v>10</v>
      </c>
      <c r="C16" s="37">
        <v>4.0599999999999996</v>
      </c>
    </row>
    <row r="17" spans="1:3" ht="15" x14ac:dyDescent="0.2">
      <c r="A17" s="36" t="s">
        <v>79</v>
      </c>
      <c r="B17" s="36">
        <v>11</v>
      </c>
      <c r="C17" s="37">
        <v>4.1100000000000003</v>
      </c>
    </row>
    <row r="18" spans="1:3" ht="15" x14ac:dyDescent="0.2">
      <c r="A18" s="36" t="s">
        <v>80</v>
      </c>
      <c r="B18" s="36">
        <v>12</v>
      </c>
      <c r="C18" s="37">
        <v>4.16</v>
      </c>
    </row>
    <row r="19" spans="1:3" ht="15" x14ac:dyDescent="0.2">
      <c r="A19" s="36" t="s">
        <v>81</v>
      </c>
      <c r="B19" s="36">
        <v>13</v>
      </c>
      <c r="C19" s="37">
        <v>4.21</v>
      </c>
    </row>
    <row r="20" spans="1:3" ht="15" x14ac:dyDescent="0.2">
      <c r="A20" s="36" t="s">
        <v>82</v>
      </c>
      <c r="B20" s="36">
        <v>14</v>
      </c>
      <c r="C20" s="37">
        <v>4.26</v>
      </c>
    </row>
    <row r="21" spans="1:3" ht="15" x14ac:dyDescent="0.2">
      <c r="A21" s="36" t="s">
        <v>83</v>
      </c>
      <c r="B21" s="36">
        <v>15</v>
      </c>
      <c r="C21" s="37">
        <v>4.3099999999999996</v>
      </c>
    </row>
    <row r="22" spans="1:3" ht="15" x14ac:dyDescent="0.2">
      <c r="A22" s="36" t="s">
        <v>84</v>
      </c>
      <c r="B22" s="36">
        <v>16</v>
      </c>
      <c r="C22" s="37">
        <v>4.3600000000000003</v>
      </c>
    </row>
    <row r="23" spans="1:3" ht="15" x14ac:dyDescent="0.2">
      <c r="A23" s="36" t="s">
        <v>85</v>
      </c>
      <c r="B23" s="36">
        <v>17</v>
      </c>
      <c r="C23" s="37">
        <v>4.41</v>
      </c>
    </row>
    <row r="24" spans="1:3" ht="15" x14ac:dyDescent="0.2">
      <c r="A24" s="36" t="s">
        <v>86</v>
      </c>
      <c r="B24" s="36">
        <v>18</v>
      </c>
      <c r="C24" s="37">
        <v>4.46</v>
      </c>
    </row>
    <row r="25" spans="1:3" ht="15" x14ac:dyDescent="0.2">
      <c r="A25" s="36" t="s">
        <v>87</v>
      </c>
      <c r="B25" s="36">
        <v>19</v>
      </c>
      <c r="C25" s="37">
        <v>4.51</v>
      </c>
    </row>
    <row r="26" spans="1:3" ht="15" x14ac:dyDescent="0.2">
      <c r="A26" s="36" t="s">
        <v>88</v>
      </c>
      <c r="B26" s="36">
        <v>20</v>
      </c>
      <c r="C26" s="37">
        <v>4.5599999999999996</v>
      </c>
    </row>
    <row r="27" spans="1:3" ht="15" x14ac:dyDescent="0.2">
      <c r="A27" s="36" t="s">
        <v>89</v>
      </c>
      <c r="B27" s="36">
        <v>21</v>
      </c>
      <c r="C27" s="37">
        <v>4.6100000000000003</v>
      </c>
    </row>
    <row r="28" spans="1:3" ht="15" x14ac:dyDescent="0.2">
      <c r="A28" s="36" t="s">
        <v>90</v>
      </c>
      <c r="B28" s="36">
        <v>22</v>
      </c>
      <c r="C28" s="37">
        <v>4.66</v>
      </c>
    </row>
    <row r="29" spans="1:3" ht="15" x14ac:dyDescent="0.2">
      <c r="A29" s="36" t="s">
        <v>91</v>
      </c>
      <c r="B29" s="36">
        <v>23</v>
      </c>
      <c r="C29" s="37">
        <v>4.71</v>
      </c>
    </row>
    <row r="30" spans="1:3" ht="15" x14ac:dyDescent="0.2">
      <c r="A30" s="36" t="s">
        <v>92</v>
      </c>
      <c r="B30" s="36">
        <v>24</v>
      </c>
      <c r="C30" s="37">
        <v>4.76</v>
      </c>
    </row>
    <row r="31" spans="1:3" ht="15" x14ac:dyDescent="0.2">
      <c r="A31" s="36" t="s">
        <v>93</v>
      </c>
      <c r="B31" s="36">
        <v>25</v>
      </c>
      <c r="C31" s="37">
        <v>4.8099999999999996</v>
      </c>
    </row>
    <row r="32" spans="1:3" ht="15" x14ac:dyDescent="0.2">
      <c r="A32" s="36" t="s">
        <v>94</v>
      </c>
      <c r="B32" s="36">
        <v>26</v>
      </c>
      <c r="C32" s="37">
        <v>4.8600000000000003</v>
      </c>
    </row>
    <row r="33" spans="1:3" ht="15" x14ac:dyDescent="0.2">
      <c r="A33" s="36" t="s">
        <v>95</v>
      </c>
      <c r="B33" s="36">
        <v>27</v>
      </c>
      <c r="C33" s="37">
        <v>4.91</v>
      </c>
    </row>
    <row r="34" spans="1:3" ht="15" x14ac:dyDescent="0.2">
      <c r="A34" s="36" t="s">
        <v>96</v>
      </c>
      <c r="B34" s="36">
        <v>28</v>
      </c>
      <c r="C34" s="37">
        <v>4.96</v>
      </c>
    </row>
    <row r="35" spans="1:3" ht="15" x14ac:dyDescent="0.2">
      <c r="A35" s="36" t="s">
        <v>97</v>
      </c>
      <c r="B35" s="36">
        <v>29</v>
      </c>
      <c r="C35" s="37">
        <v>5.01</v>
      </c>
    </row>
    <row r="36" spans="1:3" ht="15" x14ac:dyDescent="0.2">
      <c r="A36" s="36" t="s">
        <v>98</v>
      </c>
      <c r="B36" s="36">
        <v>30</v>
      </c>
      <c r="C36" s="37">
        <v>5.0599999999999996</v>
      </c>
    </row>
    <row r="37" spans="1:3" ht="15" x14ac:dyDescent="0.2">
      <c r="A37" s="36" t="s">
        <v>99</v>
      </c>
      <c r="B37" s="36">
        <v>31</v>
      </c>
      <c r="C37" s="37">
        <v>5.1100000000000003</v>
      </c>
    </row>
    <row r="38" spans="1:3" ht="15" x14ac:dyDescent="0.2">
      <c r="A38" s="36" t="s">
        <v>100</v>
      </c>
      <c r="B38" s="36">
        <v>32</v>
      </c>
      <c r="C38" s="37">
        <v>5.16</v>
      </c>
    </row>
    <row r="39" spans="1:3" ht="15" x14ac:dyDescent="0.2">
      <c r="A39" s="36" t="s">
        <v>101</v>
      </c>
      <c r="B39" s="36">
        <v>33</v>
      </c>
      <c r="C39" s="37">
        <v>5.21</v>
      </c>
    </row>
    <row r="40" spans="1:3" ht="15" x14ac:dyDescent="0.2">
      <c r="A40" s="36" t="s">
        <v>102</v>
      </c>
      <c r="B40" s="36">
        <v>34</v>
      </c>
      <c r="C40" s="37">
        <v>5.26</v>
      </c>
    </row>
    <row r="41" spans="1:3" ht="15" x14ac:dyDescent="0.2">
      <c r="A41" s="36" t="s">
        <v>103</v>
      </c>
      <c r="B41" s="36">
        <v>35</v>
      </c>
      <c r="C41" s="37">
        <v>5.31</v>
      </c>
    </row>
  </sheetData>
  <sheetProtection algorithmName="SHA-512" hashValue="vqjACQ/hDQmcTNWAtV7e1jXTrB7fRNDmwyexqlrZMhU0nJFmf5SWHTzfWaytXeBiu3WNIjE/U6HCVShuj2mNZg==" saltValue="NBwHqBm3xOVTWbbSGAIX2w==" spinCount="100000" sheet="1" objects="1" scenarios="1"/>
  <mergeCells count="4">
    <mergeCell ref="A1:C1"/>
    <mergeCell ref="A2:C2"/>
    <mergeCell ref="A3:C3"/>
    <mergeCell ref="A4: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8" ma:contentTypeDescription="Create a new document." ma:contentTypeScope="" ma:versionID="ca4f6596aa3b23f5b298cbeff91fffa9">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14a584843b58c8a8d1345e2e9a5c11f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Y2PHC7Y2YW5Y-1871477060-110</_dlc_DocId>
    <_dlc_DocIdUrl xmlns="ea37a463-b99d-470c-8a85-4153a11441a9">
      <Url>https://txhhs.sharepoint.com/sites/hhsc/fs/ra/ltss/_layouts/15/DocIdRedir.aspx?ID=Y2PHC7Y2YW5Y-1871477060-110</Url>
      <Description>Y2PHC7Y2YW5Y-1871477060-110</Description>
    </_dlc_DocIdUrl>
  </documentManagement>
</p:properties>
</file>

<file path=customXml/itemProps1.xml><?xml version="1.0" encoding="utf-8"?>
<ds:datastoreItem xmlns:ds="http://schemas.openxmlformats.org/officeDocument/2006/customXml" ds:itemID="{64C450A9-6DC1-4658-A53C-39D8C3DEDFE4}">
  <ds:schemaRefs>
    <ds:schemaRef ds:uri="http://schemas.microsoft.com/sharepoint/v3/contenttype/forms"/>
  </ds:schemaRefs>
</ds:datastoreItem>
</file>

<file path=customXml/itemProps2.xml><?xml version="1.0" encoding="utf-8"?>
<ds:datastoreItem xmlns:ds="http://schemas.openxmlformats.org/officeDocument/2006/customXml" ds:itemID="{85C352BF-D30F-4B3A-BD58-73119440B538}">
  <ds:schemaRefs>
    <ds:schemaRef ds:uri="http://schemas.microsoft.com/sharepoint/events"/>
  </ds:schemaRefs>
</ds:datastoreItem>
</file>

<file path=customXml/itemProps3.xml><?xml version="1.0" encoding="utf-8"?>
<ds:datastoreItem xmlns:ds="http://schemas.openxmlformats.org/officeDocument/2006/customXml" ds:itemID="{1DD7B8D6-22AC-4B5B-8D9B-AFA14F779B73}"/>
</file>

<file path=customXml/itemProps4.xml><?xml version="1.0" encoding="utf-8"?>
<ds:datastoreItem xmlns:ds="http://schemas.openxmlformats.org/officeDocument/2006/customXml" ds:itemID="{E91D1171-FC50-439F-8800-7707E92A100C}">
  <ds:schemaRefs>
    <ds:schemaRef ds:uri="http://purl.org/dc/elements/1.1/"/>
    <ds:schemaRef ds:uri="http://schemas.microsoft.com/office/2006/documentManagement/types"/>
    <ds:schemaRef ds:uri="ea37a463-b99d-470c-8a85-4153a11441a9"/>
    <ds:schemaRef ds:uri="http://purl.org/dc/terms/"/>
    <ds:schemaRef ds:uri="http://schemas.openxmlformats.org/package/2006/metadata/core-properties"/>
    <ds:schemaRef ds:uri="http://schemas.microsoft.com/office/infopath/2007/PartnerControls"/>
    <ds:schemaRef ds:uri="892c8f4f-e050-4044-8793-43ed188ab5b7"/>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DAHS Worksheet</vt:lpstr>
      <vt:lpstr>Rates</vt:lpstr>
      <vt:lpstr>'DAHS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2016-01-22T15:45:57Z</dcterms:created>
  <dcterms:modified xsi:type="dcterms:W3CDTF">2021-11-04T16:13:51Z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31f54651-6566-479b-8100-93a77966f75a</vt:lpwstr>
  </property>
</Properties>
</file>