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8_{9F33B253-D3BF-4BC7-A0B2-C4FFEC0BA301}" xr6:coauthVersionLast="31" xr6:coauthVersionMax="31" xr10:uidLastSave="{00000000-0000-0000-0000-000000000000}"/>
  <bookViews>
    <workbookView xWindow="32772" yWindow="32772" windowWidth="23040" windowHeight="9036" xr2:uid="{00000000-000D-0000-FFFF-FFFF00000000}"/>
  </bookViews>
  <sheets>
    <sheet name="DAHS-worksheet" sheetId="6" r:id="rId1"/>
    <sheet name="DAHS-page 2 " sheetId="7" state="hidden" r:id="rId2"/>
    <sheet name="DAHS-page 3" sheetId="8" state="hidden" r:id="rId3"/>
    <sheet name="DAHS Payment Rates" sheetId="10" r:id="rId4"/>
  </sheets>
  <calcPr calcId="179017"/>
</workbook>
</file>

<file path=xl/calcChain.xml><?xml version="1.0" encoding="utf-8"?>
<calcChain xmlns="http://schemas.openxmlformats.org/spreadsheetml/2006/main">
  <c r="H37" i="6" l="1"/>
  <c r="E37" i="6"/>
  <c r="B37" i="6"/>
  <c r="H26" i="6"/>
  <c r="C8" i="10" l="1"/>
  <c r="G8" i="10"/>
  <c r="G7" i="10"/>
  <c r="D46" i="6"/>
  <c r="H18" i="7"/>
  <c r="J18" i="7"/>
  <c r="H9" i="7"/>
  <c r="J9" i="7"/>
  <c r="C9" i="10"/>
  <c r="G9" i="10"/>
  <c r="C10" i="10"/>
  <c r="G10" i="10"/>
  <c r="C11" i="10"/>
  <c r="C12" i="10"/>
  <c r="G11" i="10"/>
  <c r="G12" i="10"/>
  <c r="C13" i="10"/>
  <c r="G13" i="10"/>
  <c r="C14" i="10"/>
  <c r="C15" i="10"/>
  <c r="G14" i="10"/>
  <c r="C16" i="10"/>
  <c r="G15" i="10"/>
  <c r="G16" i="10"/>
  <c r="C17" i="10"/>
  <c r="G17" i="10"/>
  <c r="C18" i="10"/>
  <c r="G18" i="10"/>
  <c r="C19" i="10"/>
  <c r="G19" i="10"/>
  <c r="C20" i="10"/>
  <c r="G20" i="10"/>
  <c r="C21" i="10"/>
  <c r="C22" i="10"/>
  <c r="G21" i="10"/>
  <c r="C23" i="10"/>
  <c r="G22" i="10"/>
  <c r="C24" i="10"/>
  <c r="G23" i="10"/>
  <c r="G24" i="10"/>
  <c r="C25" i="10"/>
  <c r="G25" i="10"/>
  <c r="C26" i="10"/>
  <c r="G26" i="10"/>
  <c r="C27" i="10"/>
  <c r="C28" i="10"/>
  <c r="G27" i="10"/>
  <c r="G28" i="10"/>
  <c r="C29" i="10"/>
  <c r="G29" i="10"/>
  <c r="C30" i="10"/>
  <c r="C31" i="10"/>
  <c r="G30" i="10"/>
  <c r="C32" i="10"/>
  <c r="G31" i="10"/>
  <c r="G32" i="10"/>
  <c r="C33" i="10"/>
  <c r="G33" i="10"/>
  <c r="C34" i="10"/>
  <c r="G34" i="10"/>
  <c r="C35" i="10"/>
  <c r="C36" i="10"/>
  <c r="G35" i="10"/>
  <c r="G36" i="10"/>
  <c r="C37" i="10"/>
  <c r="G37" i="10"/>
  <c r="C38" i="10"/>
  <c r="C39" i="10"/>
  <c r="G38" i="10"/>
  <c r="C40" i="10"/>
  <c r="G39" i="10"/>
  <c r="G40" i="10"/>
  <c r="C41" i="10"/>
  <c r="G41" i="10"/>
  <c r="C42" i="10"/>
  <c r="G42" i="10"/>
  <c r="H46" i="6"/>
  <c r="J46" i="6"/>
  <c r="L46" i="6"/>
  <c r="N46" i="6" s="1"/>
</calcChain>
</file>

<file path=xl/sharedStrings.xml><?xml version="1.0" encoding="utf-8"?>
<sst xmlns="http://schemas.openxmlformats.org/spreadsheetml/2006/main" count="193" uniqueCount="118">
  <si>
    <t>Reporting Period - Ending Date</t>
  </si>
  <si>
    <t>Attendants</t>
  </si>
  <si>
    <t>Box A</t>
  </si>
  <si>
    <t>$</t>
  </si>
  <si>
    <t>.00</t>
  </si>
  <si>
    <t>Box B</t>
  </si>
  <si>
    <t>State and Federal
Unemployment</t>
  </si>
  <si>
    <t>Insurance Premiums</t>
  </si>
  <si>
    <t>Paid Claims</t>
  </si>
  <si>
    <t>Health Insurance</t>
  </si>
  <si>
    <t>Life Insurance</t>
  </si>
  <si>
    <t>Other Benefits</t>
  </si>
  <si>
    <t>Total Attendant Cost</t>
  </si>
  <si>
    <t>Units of Service</t>
  </si>
  <si>
    <t>units</t>
  </si>
  <si>
    <t>/</t>
  </si>
  <si>
    <t>=</t>
  </si>
  <si>
    <t>Column A</t>
  </si>
  <si>
    <t>Column B</t>
  </si>
  <si>
    <t>Column C</t>
  </si>
  <si>
    <t>From Box O</t>
  </si>
  <si>
    <t>Column D</t>
  </si>
  <si>
    <t>Column E</t>
  </si>
  <si>
    <t>Column F</t>
  </si>
  <si>
    <t>Required
Attendant
Spending</t>
  </si>
  <si>
    <t>Current Attendant
Spending</t>
  </si>
  <si>
    <t>Current
Attendant
Spending</t>
  </si>
  <si>
    <t>Things to consider when making your participation decision.</t>
  </si>
  <si>
    <t>Consider the impact of reduced turnover (due to paying higher wages) on your recruiting and training expenses.</t>
  </si>
  <si>
    <t>Consider the impact of paying higher wages on the quality of care you deliver to your clients.</t>
  </si>
  <si>
    <t>Consider whether any improvements in the quality of care you deliver would lead more clients to chose your agency to provide their services, thus leading to a higher utilization rate (i.e., more units of service) for your agency.</t>
  </si>
  <si>
    <t>NOTE:  The accuracy of all figures calculated on these worksheets is dependent upon the accuracy of the data entered in Step 1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</si>
  <si>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Participant Status</t>
  </si>
  <si>
    <t>Column C minus Column E</t>
  </si>
  <si>
    <t>Consider your total operational costs against the total rate to determine your ability to meet the attendant spending requirements.</t>
  </si>
  <si>
    <t>Attendant cost
per unit of service</t>
  </si>
  <si>
    <r>
      <t xml:space="preserve">$ </t>
    </r>
    <r>
      <rPr>
        <sz val="10"/>
        <rFont val="Times New Roman"/>
        <family val="1"/>
      </rPr>
      <t xml:space="preserve">                         </t>
    </r>
    <r>
      <rPr>
        <b/>
        <sz val="14"/>
        <rFont val="Times New Roman"/>
        <family val="1"/>
      </rPr>
      <t xml:space="preserve"> .</t>
    </r>
  </si>
  <si>
    <r>
      <t xml:space="preserve">$ </t>
    </r>
    <r>
      <rPr>
        <sz val="10"/>
        <rFont val="Times New Roman"/>
        <family val="1"/>
      </rPr>
      <t xml:space="preserve">           </t>
    </r>
    <r>
      <rPr>
        <b/>
        <sz val="14"/>
        <rFont val="Times New Roman"/>
        <family val="1"/>
      </rPr>
      <t xml:space="preserve"> .</t>
    </r>
  </si>
  <si>
    <t>Required Spending Increase
(If less than zero, set to zero)</t>
  </si>
  <si>
    <t>Level 1</t>
  </si>
  <si>
    <t>Level ______</t>
  </si>
  <si>
    <t>Attendant rate and spending requirement for participating at level _____.</t>
  </si>
  <si>
    <t>Attendant Rate Component</t>
  </si>
  <si>
    <t>Attendant rate and spending requirement for participating at level 1.</t>
  </si>
  <si>
    <t xml:space="preserve">At which level of enhancement will you feel most comfortable, taking into consideration recoupment for failure to meet spending requirements? </t>
  </si>
  <si>
    <t>Column B minus Column C</t>
  </si>
  <si>
    <t>Difference Between Attendant Rate Component and Required Spending</t>
  </si>
  <si>
    <t>FICA &amp; Medicare</t>
  </si>
  <si>
    <t xml:space="preserve">Compare your attendant cost per unit of service (Box O) with the attendant rate component (Column B) and the required attendant spending (Column C) for each enhancement level.  At which enhancement level is your attendant cost per unit of service most comparable? </t>
  </si>
  <si>
    <t>x</t>
  </si>
  <si>
    <t>Spending Req. Percent</t>
  </si>
  <si>
    <t>DAY ACTIVITY AND HEALTH SERVICES</t>
  </si>
  <si>
    <t>PAYMENT RATE PER UNIT OF SERVICE</t>
  </si>
  <si>
    <t>Total</t>
  </si>
  <si>
    <t>Nonparticipant</t>
  </si>
  <si>
    <t>Participant - Level 1</t>
  </si>
  <si>
    <t>Participant - Level 2</t>
  </si>
  <si>
    <t>Participant - Level 3</t>
  </si>
  <si>
    <t>Participant - Level 4</t>
  </si>
  <si>
    <t>Participant - Level 5</t>
  </si>
  <si>
    <t>Participant - Level 6</t>
  </si>
  <si>
    <t>Participant - Level 7</t>
  </si>
  <si>
    <t>Participant - Level 8</t>
  </si>
  <si>
    <t>Participant - Level 9</t>
  </si>
  <si>
    <t>Participant - Level 10</t>
  </si>
  <si>
    <t>Participant - Level 11</t>
  </si>
  <si>
    <t>Participant - Level 12</t>
  </si>
  <si>
    <t>Participant - Level 13</t>
  </si>
  <si>
    <t>Participant - Level 14</t>
  </si>
  <si>
    <t>Participant - Level 15</t>
  </si>
  <si>
    <t>Participant - Level 16</t>
  </si>
  <si>
    <t>Participant - Level 17</t>
  </si>
  <si>
    <t>Participant - Level 18</t>
  </si>
  <si>
    <t>Participant - Level 19</t>
  </si>
  <si>
    <t>Participant - Level 20</t>
  </si>
  <si>
    <t>Other Direct Care Cost Area</t>
  </si>
  <si>
    <t>Facility Cost Area</t>
  </si>
  <si>
    <t>Administration/ Transportaion Cost Area</t>
  </si>
  <si>
    <t>Participant - Level 21</t>
  </si>
  <si>
    <t>Participant - Level 22</t>
  </si>
  <si>
    <t>Participant - Level 23</t>
  </si>
  <si>
    <t>Participant - Level 24</t>
  </si>
  <si>
    <t>Participant - Level 25</t>
  </si>
  <si>
    <t>Attendant rate and spending requirement for participating at level 25.</t>
  </si>
  <si>
    <t>Level 35</t>
  </si>
  <si>
    <t xml:space="preserve">Attendant Cost Area </t>
  </si>
  <si>
    <t xml:space="preserve">Participant - Level 26 </t>
  </si>
  <si>
    <t xml:space="preserve">Participant - Level 27 </t>
  </si>
  <si>
    <t xml:space="preserve">Participant - Level 28 </t>
  </si>
  <si>
    <t xml:space="preserve">Participant - Level 29 </t>
  </si>
  <si>
    <t xml:space="preserve">Participant - Level 30 </t>
  </si>
  <si>
    <t xml:space="preserve">Participant - Level 31 </t>
  </si>
  <si>
    <t xml:space="preserve">Participant - Level 32 </t>
  </si>
  <si>
    <t xml:space="preserve">Participant - Level 33 </t>
  </si>
  <si>
    <t xml:space="preserve">Participant - Level 34 </t>
  </si>
  <si>
    <t xml:space="preserve">Participant - Level 35 </t>
  </si>
  <si>
    <t>Fiscal Year 2019 Day Activity &amp; Health Services (DAHS) 
Worksheet A (continued)</t>
  </si>
  <si>
    <t xml:space="preserve">Total Units of Service: Title XIX &amp; XX DAHS </t>
  </si>
  <si>
    <t>Total Attendant &amp; Driver Contracted Labor</t>
  </si>
  <si>
    <t>Total Attendant &amp; Driver Staff Wages</t>
  </si>
  <si>
    <t>Enter Level Participant Status  --HERE--</t>
  </si>
  <si>
    <t>Attendant rate and spending requirement for participating at level</t>
  </si>
  <si>
    <t>Calculate attendant cost per unit of service during your selected reporting period</t>
  </si>
  <si>
    <t>Enter attendant costs and units of service during your selected reporting period</t>
  </si>
  <si>
    <t>Attendant &amp; Driver Payroll Taxes</t>
  </si>
  <si>
    <t>Attendant &amp; Driver Workers' Compensation</t>
  </si>
  <si>
    <t>Attendant &amp; Driver Employee Benefits</t>
  </si>
  <si>
    <t>Things to consider when making your participation decision</t>
  </si>
  <si>
    <t>Reporting Period - Beginning</t>
  </si>
  <si>
    <t>Box C</t>
  </si>
  <si>
    <t>Sum Boxes</t>
  </si>
  <si>
    <t>From Box A</t>
  </si>
  <si>
    <t>From Box B</t>
  </si>
  <si>
    <t>From Box C</t>
  </si>
  <si>
    <t xml:space="preserve">Compare your attendant cost per unit of service with the attendant rate component and the required attendant spending for each enhancement level.  At which enhancement level is your attendant cost per unit of service most comparable? </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</si>
  <si>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</si>
  <si>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 xml:space="preserve">Fiscal Year 2021 Day Activity &amp; Health Services (DAHS) 
Worksheet </t>
  </si>
  <si>
    <t>EFFECTIVE SEPTEMBER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</si>
</sst>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s>
  <fonts count="25"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b/>
      <sz val="14"/>
      <name val="Times New Roman"/>
      <family val="1"/>
    </font>
    <font>
      <sz val="16"/>
      <name val="Times New Roman"/>
      <family val="1"/>
    </font>
    <font>
      <sz val="14"/>
      <name val="Times New Roman"/>
      <family val="1"/>
    </font>
    <font>
      <sz val="12"/>
      <name val="Times New Roman"/>
      <family val="1"/>
    </font>
    <font>
      <vertAlign val="subscript"/>
      <sz val="10"/>
      <name val="Times New Roman"/>
      <family val="1"/>
    </font>
    <font>
      <sz val="14"/>
      <name val="Arial"/>
      <family val="2"/>
    </font>
    <font>
      <sz val="18"/>
      <name val="Times New Roman"/>
      <family val="1"/>
    </font>
    <font>
      <sz val="18"/>
      <name val="Arial"/>
      <family val="2"/>
    </font>
    <font>
      <sz val="16"/>
      <name val="Arial"/>
      <family val="2"/>
    </font>
    <font>
      <sz val="12"/>
      <name val="Arial"/>
      <family val="2"/>
    </font>
    <font>
      <b/>
      <sz val="12"/>
      <name val="Arial"/>
      <family val="2"/>
    </font>
    <font>
      <sz val="11"/>
      <name val="Arial"/>
      <family val="2"/>
    </font>
    <font>
      <vertAlign val="superscript"/>
      <sz val="12"/>
      <name val="Arial"/>
      <family val="2"/>
    </font>
    <font>
      <vertAlign val="subscript"/>
      <sz val="12"/>
      <name val="Arial"/>
      <family val="2"/>
    </font>
    <font>
      <u/>
      <sz val="12"/>
      <name val="Arial"/>
      <family val="2"/>
    </font>
    <font>
      <sz val="20"/>
      <name val="Arial"/>
      <family val="2"/>
    </font>
  </fonts>
  <fills count="7">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cellStyleXfs>
  <cellXfs count="288">
    <xf numFmtId="0" fontId="0" fillId="0" borderId="0" xfId="0"/>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Alignment="1">
      <alignment vertical="center"/>
    </xf>
    <xf numFmtId="0" fontId="7" fillId="0" borderId="3" xfId="0" applyFont="1" applyBorder="1"/>
    <xf numFmtId="0" fontId="7" fillId="0" borderId="4"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7" fillId="0" borderId="0" xfId="0" applyFont="1"/>
    <xf numFmtId="0" fontId="7" fillId="0" borderId="6" xfId="0" applyFont="1" applyBorder="1"/>
    <xf numFmtId="0" fontId="7" fillId="0" borderId="0" xfId="0" applyFont="1" applyBorder="1"/>
    <xf numFmtId="0" fontId="7" fillId="0" borderId="7" xfId="0" applyFont="1" applyBorder="1" applyAlignment="1">
      <alignment horizontal="center"/>
    </xf>
    <xf numFmtId="0" fontId="7" fillId="0" borderId="6" xfId="0" applyFont="1" applyBorder="1" applyAlignment="1">
      <alignment vertical="center"/>
    </xf>
    <xf numFmtId="0" fontId="7" fillId="0" borderId="0" xfId="0" applyFont="1" applyBorder="1" applyAlignment="1">
      <alignment vertical="center"/>
    </xf>
    <xf numFmtId="0" fontId="0" fillId="0" borderId="7" xfId="0" applyBorder="1"/>
    <xf numFmtId="0" fontId="0" fillId="0" borderId="0" xfId="0" applyBorder="1"/>
    <xf numFmtId="0" fontId="7" fillId="0" borderId="8" xfId="0" applyFont="1" applyBorder="1" applyAlignment="1">
      <alignment horizontal="center"/>
    </xf>
    <xf numFmtId="0" fontId="7" fillId="0" borderId="9" xfId="0" applyFont="1" applyBorder="1"/>
    <xf numFmtId="0" fontId="7" fillId="0" borderId="10" xfId="0" applyFont="1" applyBorder="1"/>
    <xf numFmtId="0" fontId="7" fillId="0" borderId="10" xfId="0" applyFont="1" applyBorder="1" applyAlignment="1">
      <alignment horizontal="center"/>
    </xf>
    <xf numFmtId="0" fontId="13" fillId="0" borderId="11" xfId="0" applyFont="1" applyBorder="1" applyAlignment="1">
      <alignment horizontal="center"/>
    </xf>
    <xf numFmtId="0" fontId="7" fillId="0" borderId="0" xfId="0" applyFont="1" applyBorder="1" applyAlignment="1">
      <alignment horizontal="center" wrapText="1"/>
    </xf>
    <xf numFmtId="0" fontId="7" fillId="0" borderId="0" xfId="0" applyFont="1" applyFill="1" applyBorder="1"/>
    <xf numFmtId="0" fontId="16" fillId="0" borderId="0" xfId="0" applyFont="1" applyFill="1" applyBorder="1" applyAlignment="1">
      <alignment horizontal="center" vertical="center" wrapText="1"/>
    </xf>
    <xf numFmtId="0" fontId="7" fillId="0" borderId="0" xfId="0" applyFont="1" applyFill="1" applyBorder="1" applyAlignment="1">
      <alignment horizontal="center"/>
    </xf>
    <xf numFmtId="0" fontId="0" fillId="0" borderId="4" xfId="0" applyBorder="1"/>
    <xf numFmtId="0" fontId="8" fillId="0" borderId="0" xfId="0" applyFont="1" applyBorder="1" applyAlignment="1">
      <alignment horizontal="left" vertical="center"/>
    </xf>
    <xf numFmtId="0" fontId="7" fillId="0" borderId="7" xfId="0" applyFont="1" applyFill="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wrapText="1"/>
    </xf>
    <xf numFmtId="166" fontId="12" fillId="0" borderId="0" xfId="0" applyNumberFormat="1"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12" fillId="0" borderId="10" xfId="0" applyFont="1" applyBorder="1"/>
    <xf numFmtId="166" fontId="12" fillId="0" borderId="10" xfId="0" applyNumberFormat="1" applyFont="1" applyBorder="1" applyAlignment="1">
      <alignment horizontal="center"/>
    </xf>
    <xf numFmtId="0" fontId="13" fillId="0" borderId="10" xfId="0" applyFont="1" applyBorder="1" applyAlignment="1">
      <alignment horizontal="center"/>
    </xf>
    <xf numFmtId="165" fontId="7" fillId="0" borderId="10" xfId="0" applyNumberFormat="1" applyFont="1" applyBorder="1" applyAlignment="1">
      <alignment horizontal="center"/>
    </xf>
    <xf numFmtId="166" fontId="12" fillId="0" borderId="0" xfId="0" applyNumberFormat="1" applyFont="1" applyAlignment="1">
      <alignment horizontal="center"/>
    </xf>
    <xf numFmtId="0" fontId="13" fillId="0" borderId="0" xfId="0" applyFont="1" applyAlignment="1">
      <alignment horizontal="center"/>
    </xf>
    <xf numFmtId="165" fontId="7" fillId="0" borderId="0" xfId="0" applyNumberFormat="1" applyFont="1" applyAlignment="1">
      <alignment horizontal="center"/>
    </xf>
    <xf numFmtId="0" fontId="12" fillId="0" borderId="4" xfId="0" applyFont="1" applyBorder="1"/>
    <xf numFmtId="166" fontId="12" fillId="0" borderId="4" xfId="0" applyNumberFormat="1" applyFont="1" applyBorder="1" applyAlignment="1">
      <alignment horizontal="center"/>
    </xf>
    <xf numFmtId="0" fontId="13" fillId="0" borderId="4" xfId="0" applyFont="1" applyBorder="1" applyAlignment="1">
      <alignment horizontal="center"/>
    </xf>
    <xf numFmtId="165" fontId="7" fillId="0" borderId="4" xfId="0" applyNumberFormat="1" applyFont="1" applyBorder="1" applyAlignment="1">
      <alignment horizontal="center"/>
    </xf>
    <xf numFmtId="166" fontId="7" fillId="0" borderId="0" xfId="0" applyNumberFormat="1" applyFont="1" applyAlignment="1">
      <alignment horizontal="center"/>
    </xf>
    <xf numFmtId="0" fontId="0" fillId="0" borderId="3" xfId="0" applyBorder="1"/>
    <xf numFmtId="0" fontId="0" fillId="0" borderId="5" xfId="0" applyBorder="1"/>
    <xf numFmtId="0" fontId="0" fillId="0" borderId="6" xfId="0" applyBorder="1"/>
    <xf numFmtId="0" fontId="14" fillId="0" borderId="0" xfId="0" applyFont="1" applyBorder="1"/>
    <xf numFmtId="0" fontId="18" fillId="0" borderId="6" xfId="0" applyFont="1" applyBorder="1"/>
    <xf numFmtId="0" fontId="18" fillId="0" borderId="0" xfId="0" applyFont="1" applyBorder="1" applyAlignment="1">
      <alignment wrapText="1"/>
    </xf>
    <xf numFmtId="0" fontId="18" fillId="0" borderId="7" xfId="0" applyFont="1" applyBorder="1" applyAlignment="1">
      <alignment wrapText="1"/>
    </xf>
    <xf numFmtId="0" fontId="18" fillId="0" borderId="0" xfId="0" applyFont="1" applyBorder="1"/>
    <xf numFmtId="0" fontId="18" fillId="0" borderId="7" xfId="0" applyFont="1" applyBorder="1"/>
    <xf numFmtId="0" fontId="18" fillId="0" borderId="0" xfId="0" applyFont="1" applyBorder="1" applyAlignment="1">
      <alignment vertical="top" wrapText="1"/>
    </xf>
    <xf numFmtId="0" fontId="18" fillId="0" borderId="7" xfId="0" applyFont="1" applyBorder="1" applyAlignment="1">
      <alignment vertical="top" wrapText="1"/>
    </xf>
    <xf numFmtId="0" fontId="0" fillId="0" borderId="9" xfId="0" applyBorder="1"/>
    <xf numFmtId="0" fontId="0" fillId="0" borderId="10" xfId="0" applyBorder="1"/>
    <xf numFmtId="0" fontId="0" fillId="0" borderId="8" xfId="0" applyBorder="1"/>
    <xf numFmtId="0" fontId="18" fillId="0" borderId="6" xfId="0" applyFont="1" applyBorder="1" applyAlignment="1">
      <alignment vertical="top"/>
    </xf>
    <xf numFmtId="0" fontId="12" fillId="0" borderId="12" xfId="0" applyFont="1" applyBorder="1" applyAlignment="1">
      <alignment vertical="center"/>
    </xf>
    <xf numFmtId="0" fontId="12" fillId="0" borderId="0" xfId="0" applyFont="1"/>
    <xf numFmtId="0" fontId="0" fillId="0" borderId="0" xfId="0" applyAlignment="1">
      <alignment vertical="top"/>
    </xf>
    <xf numFmtId="166" fontId="12" fillId="0" borderId="12" xfId="0" applyNumberFormat="1" applyFont="1" applyBorder="1" applyAlignment="1">
      <alignment horizontal="center" vertical="center"/>
    </xf>
    <xf numFmtId="0" fontId="0" fillId="0" borderId="0" xfId="0" applyAlignment="1"/>
    <xf numFmtId="0" fontId="0" fillId="0" borderId="7" xfId="0" applyBorder="1" applyAlignment="1"/>
    <xf numFmtId="0" fontId="19" fillId="0" borderId="0" xfId="0" applyFont="1" applyAlignment="1">
      <alignment horizontal="centerContinuous"/>
    </xf>
    <xf numFmtId="0" fontId="19" fillId="0" borderId="0" xfId="0" applyFont="1" applyAlignment="1">
      <alignment horizontal="left"/>
    </xf>
    <xf numFmtId="0" fontId="18" fillId="0" borderId="0" xfId="0" applyFont="1"/>
    <xf numFmtId="0" fontId="19" fillId="0" borderId="0" xfId="0" applyFont="1" applyFill="1" applyAlignment="1">
      <alignment horizontal="centerContinuous"/>
    </xf>
    <xf numFmtId="0" fontId="18" fillId="0" borderId="2" xfId="0" applyFont="1" applyBorder="1"/>
    <xf numFmtId="165" fontId="18" fillId="0" borderId="0" xfId="0" applyNumberFormat="1" applyFont="1"/>
    <xf numFmtId="165" fontId="20" fillId="0" borderId="2" xfId="0" applyNumberFormat="1" applyFont="1" applyFill="1" applyBorder="1" applyAlignment="1">
      <alignment horizontal="center"/>
    </xf>
    <xf numFmtId="0" fontId="18" fillId="0" borderId="2" xfId="0" applyFont="1" applyBorder="1" applyAlignment="1">
      <alignment horizontal="center" wrapText="1"/>
    </xf>
    <xf numFmtId="0" fontId="18" fillId="0" borderId="0" xfId="0" applyFont="1" applyAlignment="1">
      <alignment horizontal="center" wrapText="1"/>
    </xf>
    <xf numFmtId="0" fontId="8" fillId="0" borderId="6" xfId="0" applyFont="1" applyBorder="1" applyAlignment="1">
      <alignment horizontal="centerContinuous"/>
    </xf>
    <xf numFmtId="0" fontId="8" fillId="0" borderId="0" xfId="0" applyFont="1" applyBorder="1"/>
    <xf numFmtId="166" fontId="8" fillId="0" borderId="12"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0" xfId="0" applyFont="1" applyBorder="1"/>
    <xf numFmtId="166" fontId="8" fillId="0" borderId="10" xfId="0" applyNumberFormat="1" applyFont="1" applyBorder="1" applyAlignment="1">
      <alignment horizontal="center"/>
    </xf>
    <xf numFmtId="0" fontId="8" fillId="0" borderId="0" xfId="0" applyFont="1"/>
    <xf numFmtId="166" fontId="8" fillId="0" borderId="0" xfId="0" applyNumberFormat="1" applyFont="1" applyAlignment="1">
      <alignment horizontal="center"/>
    </xf>
    <xf numFmtId="0" fontId="8" fillId="0" borderId="6" xfId="0" applyFont="1" applyBorder="1" applyAlignment="1">
      <alignment vertical="top"/>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6" xfId="0" applyFont="1" applyBorder="1"/>
    <xf numFmtId="0" fontId="8" fillId="0" borderId="7" xfId="0" applyFont="1" applyBorder="1"/>
    <xf numFmtId="0" fontId="8" fillId="0" borderId="0" xfId="0" applyFont="1" applyBorder="1" applyAlignment="1">
      <alignment wrapText="1"/>
    </xf>
    <xf numFmtId="0" fontId="8" fillId="0" borderId="7" xfId="0" applyFont="1" applyBorder="1" applyAlignment="1">
      <alignment wrapText="1"/>
    </xf>
    <xf numFmtId="0" fontId="19" fillId="0" borderId="13" xfId="0" applyFont="1" applyFill="1" applyBorder="1" applyAlignment="1">
      <alignment horizontal="right" vertical="center"/>
    </xf>
    <xf numFmtId="0" fontId="19" fillId="0" borderId="0" xfId="0" applyFont="1" applyBorder="1"/>
    <xf numFmtId="165" fontId="8" fillId="0" borderId="12" xfId="0" applyNumberFormat="1" applyFont="1" applyBorder="1" applyAlignment="1">
      <alignment horizontal="center" vertical="center"/>
    </xf>
    <xf numFmtId="0" fontId="19" fillId="0" borderId="0" xfId="0" applyFont="1" applyBorder="1" applyAlignment="1">
      <alignment horizontal="left" vertical="center"/>
    </xf>
    <xf numFmtId="0" fontId="19" fillId="0" borderId="4" xfId="0" applyFont="1" applyBorder="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Alignment="1">
      <alignment vertical="center"/>
    </xf>
    <xf numFmtId="0" fontId="8" fillId="0" borderId="7" xfId="0" applyFont="1" applyFill="1" applyBorder="1" applyAlignment="1">
      <alignment horizontal="center" vertical="center" wrapText="1"/>
    </xf>
    <xf numFmtId="0" fontId="8" fillId="0" borderId="3" xfId="0" applyFont="1" applyBorder="1" applyAlignment="1">
      <alignment horizontal="centerContinuous"/>
    </xf>
    <xf numFmtId="0" fontId="8" fillId="0" borderId="4" xfId="0" applyFont="1" applyBorder="1"/>
    <xf numFmtId="0" fontId="8" fillId="0" borderId="4" xfId="0" applyFont="1" applyBorder="1" applyAlignment="1">
      <alignment horizontal="centerContinuous"/>
    </xf>
    <xf numFmtId="0" fontId="8" fillId="0" borderId="5" xfId="0" applyFont="1" applyBorder="1" applyAlignment="1">
      <alignment horizontal="centerContinuous"/>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Continuous"/>
    </xf>
    <xf numFmtId="0" fontId="8" fillId="0" borderId="0" xfId="0" applyFont="1" applyAlignment="1">
      <alignment horizontal="centerContinuous"/>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 wrapText="1"/>
    </xf>
    <xf numFmtId="0" fontId="8" fillId="0" borderId="6" xfId="0" applyFont="1" applyBorder="1" applyAlignment="1">
      <alignment vertical="center"/>
    </xf>
    <xf numFmtId="0" fontId="8" fillId="0" borderId="0" xfId="0" applyFont="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21" fillId="0" borderId="1" xfId="0" quotePrefix="1" applyFont="1" applyFill="1" applyBorder="1" applyAlignment="1">
      <alignment horizontal="left" vertical="center"/>
    </xf>
    <xf numFmtId="0" fontId="21" fillId="0" borderId="13" xfId="0" quotePrefix="1" applyFont="1" applyFill="1" applyBorder="1" applyAlignment="1">
      <alignment horizontal="left" vertical="center"/>
    </xf>
    <xf numFmtId="0" fontId="8" fillId="0" borderId="14" xfId="0" applyFont="1" applyFill="1" applyBorder="1" applyAlignment="1">
      <alignment horizontal="right" vertical="center"/>
    </xf>
    <xf numFmtId="0" fontId="21" fillId="0" borderId="7" xfId="0" quotePrefix="1" applyFont="1" applyFill="1" applyBorder="1" applyAlignment="1">
      <alignment horizontal="left" vertical="center"/>
    </xf>
    <xf numFmtId="0" fontId="8" fillId="0" borderId="0" xfId="0" applyFont="1" applyFill="1" applyBorder="1" applyAlignment="1">
      <alignment horizontal="right" vertical="center"/>
    </xf>
    <xf numFmtId="0" fontId="21" fillId="0" borderId="0" xfId="0" quotePrefix="1" applyFont="1" applyFill="1" applyBorder="1" applyAlignment="1">
      <alignment horizontal="left" vertical="center"/>
    </xf>
    <xf numFmtId="0" fontId="8" fillId="0" borderId="1"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vertical="center"/>
    </xf>
    <xf numFmtId="0" fontId="8" fillId="0" borderId="0" xfId="0" applyFont="1" applyFill="1" applyBorder="1" applyAlignment="1">
      <alignment vertical="center"/>
    </xf>
    <xf numFmtId="0" fontId="8" fillId="0" borderId="0" xfId="0" quotePrefix="1" applyFont="1" applyFill="1" applyBorder="1" applyAlignment="1">
      <alignment horizontal="right" vertical="center"/>
    </xf>
    <xf numFmtId="0" fontId="8" fillId="0" borderId="2" xfId="0" applyFont="1" applyFill="1" applyBorder="1" applyAlignment="1">
      <alignment vertical="center"/>
    </xf>
    <xf numFmtId="0" fontId="8" fillId="0" borderId="1" xfId="0" applyFont="1" applyFill="1" applyBorder="1" applyAlignment="1">
      <alignment vertical="top"/>
    </xf>
    <xf numFmtId="0" fontId="8" fillId="0" borderId="13" xfId="0" applyFont="1" applyFill="1" applyBorder="1" applyAlignment="1">
      <alignment vertical="top"/>
    </xf>
    <xf numFmtId="0" fontId="8" fillId="0" borderId="14" xfId="0" applyFont="1" applyFill="1" applyBorder="1" applyAlignment="1">
      <alignment vertical="center"/>
    </xf>
    <xf numFmtId="0" fontId="8" fillId="0" borderId="7" xfId="0" applyFont="1" applyFill="1" applyBorder="1" applyAlignment="1">
      <alignment vertical="center"/>
    </xf>
    <xf numFmtId="0" fontId="8" fillId="0" borderId="15" xfId="0" applyFont="1" applyFill="1" applyBorder="1" applyAlignment="1">
      <alignment vertical="center"/>
    </xf>
    <xf numFmtId="0" fontId="8" fillId="0" borderId="1" xfId="0" applyFont="1" applyBorder="1" applyAlignment="1">
      <alignment vertical="center" wrapText="1"/>
    </xf>
    <xf numFmtId="0" fontId="8" fillId="0" borderId="10" xfId="0" applyFont="1" applyBorder="1" applyAlignment="1">
      <alignment vertical="center"/>
    </xf>
    <xf numFmtId="0" fontId="21" fillId="0" borderId="7"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21" fillId="0" borderId="1" xfId="0" quotePrefix="1" applyFont="1" applyFill="1" applyBorder="1" applyAlignment="1">
      <alignment horizontal="left" vertical="top" wrapText="1"/>
    </xf>
    <xf numFmtId="0" fontId="21" fillId="0" borderId="13" xfId="0" quotePrefix="1" applyFont="1" applyFill="1" applyBorder="1" applyAlignment="1">
      <alignment horizontal="left" vertical="top" wrapText="1"/>
    </xf>
    <xf numFmtId="0" fontId="8" fillId="0" borderId="14" xfId="0" quotePrefix="1" applyFont="1" applyFill="1" applyBorder="1" applyAlignment="1">
      <alignment horizontal="right" vertical="center"/>
    </xf>
    <xf numFmtId="0" fontId="8" fillId="0" borderId="3" xfId="0" applyFont="1" applyFill="1" applyBorder="1" applyAlignment="1">
      <alignment vertical="center"/>
    </xf>
    <xf numFmtId="0" fontId="21" fillId="0" borderId="6" xfId="0" applyFont="1" applyBorder="1" applyAlignment="1">
      <alignment horizontal="left" vertical="top" wrapText="1"/>
    </xf>
    <xf numFmtId="0" fontId="8" fillId="0" borderId="7" xfId="0" quotePrefix="1" applyFont="1" applyBorder="1" applyAlignment="1">
      <alignment horizontal="right" vertical="center"/>
    </xf>
    <xf numFmtId="0" fontId="8" fillId="0" borderId="6" xfId="0" applyFont="1" applyFill="1" applyBorder="1" applyAlignment="1">
      <alignment vertical="center"/>
    </xf>
    <xf numFmtId="0" fontId="8" fillId="0" borderId="0" xfId="0" applyFont="1" applyFill="1" applyAlignment="1">
      <alignment vertical="center"/>
    </xf>
    <xf numFmtId="0" fontId="8" fillId="0" borderId="9" xfId="0" applyFont="1" applyBorder="1" applyAlignment="1">
      <alignment vertical="center"/>
    </xf>
    <xf numFmtId="0" fontId="8" fillId="0" borderId="8" xfId="0" applyFont="1" applyBorder="1" applyAlignment="1">
      <alignment vertical="center"/>
    </xf>
    <xf numFmtId="0" fontId="22" fillId="0" borderId="10" xfId="0" applyFont="1" applyBorder="1" applyAlignment="1">
      <alignment horizontal="center"/>
    </xf>
    <xf numFmtId="0" fontId="8" fillId="0" borderId="8" xfId="0" applyFont="1" applyBorder="1" applyAlignment="1">
      <alignment horizontal="center"/>
    </xf>
    <xf numFmtId="0" fontId="21" fillId="0" borderId="0" xfId="0" quotePrefix="1" applyFont="1" applyFill="1" applyBorder="1" applyAlignment="1">
      <alignment vertical="center"/>
    </xf>
    <xf numFmtId="0" fontId="8" fillId="0" borderId="7" xfId="0" applyFont="1" applyBorder="1" applyAlignment="1">
      <alignment vertical="center"/>
    </xf>
    <xf numFmtId="0" fontId="21" fillId="0" borderId="1" xfId="0" applyFont="1" applyFill="1" applyBorder="1" applyAlignment="1">
      <alignment horizontal="left" vertical="top"/>
    </xf>
    <xf numFmtId="0" fontId="21" fillId="0" borderId="13" xfId="0" applyFont="1" applyFill="1" applyBorder="1" applyAlignment="1">
      <alignment horizontal="left" vertical="top"/>
    </xf>
    <xf numFmtId="0" fontId="8" fillId="0" borderId="9" xfId="0" applyFont="1" applyBorder="1"/>
    <xf numFmtId="0" fontId="8" fillId="0" borderId="10" xfId="0" applyFont="1" applyBorder="1" applyAlignment="1">
      <alignment horizontal="center"/>
    </xf>
    <xf numFmtId="0" fontId="21" fillId="0" borderId="0" xfId="0" quotePrefix="1" applyFont="1" applyAlignment="1">
      <alignment horizontal="center"/>
    </xf>
    <xf numFmtId="0" fontId="8" fillId="0" borderId="3"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Continuous" wrapText="1"/>
    </xf>
    <xf numFmtId="0" fontId="8" fillId="0" borderId="0" xfId="0" quotePrefix="1" applyFont="1" applyBorder="1" applyAlignment="1">
      <alignment horizontal="center"/>
    </xf>
    <xf numFmtId="0" fontId="22" fillId="0" borderId="9" xfId="0" applyFont="1" applyBorder="1" applyAlignment="1">
      <alignment horizontal="centerContinuous"/>
    </xf>
    <xf numFmtId="0" fontId="22" fillId="0" borderId="8" xfId="0" applyFont="1" applyBorder="1" applyAlignment="1">
      <alignment horizontal="centerContinuous"/>
    </xf>
    <xf numFmtId="0" fontId="19" fillId="0" borderId="0" xfId="0" quotePrefix="1" applyFont="1" applyBorder="1" applyAlignment="1">
      <alignment horizontal="center"/>
    </xf>
    <xf numFmtId="0" fontId="22" fillId="0" borderId="11" xfId="0" applyFont="1" applyBorder="1" applyAlignment="1">
      <alignment horizontal="center"/>
    </xf>
    <xf numFmtId="0" fontId="8" fillId="0" borderId="2" xfId="0" applyFont="1" applyBorder="1" applyAlignment="1">
      <alignment horizontal="center"/>
    </xf>
    <xf numFmtId="0" fontId="19" fillId="5" borderId="2" xfId="0" applyFont="1" applyFill="1" applyBorder="1" applyAlignment="1">
      <alignment horizontal="center" wrapText="1"/>
    </xf>
    <xf numFmtId="0" fontId="8" fillId="0" borderId="2" xfId="0" applyFont="1" applyBorder="1" applyAlignment="1">
      <alignment horizont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165" fontId="8" fillId="0" borderId="10" xfId="0" applyNumberFormat="1" applyFont="1" applyBorder="1" applyAlignment="1">
      <alignment horizontal="center"/>
    </xf>
    <xf numFmtId="0" fontId="22" fillId="0" borderId="0" xfId="0" applyFont="1" applyAlignment="1">
      <alignment horizontal="center"/>
    </xf>
    <xf numFmtId="165" fontId="8" fillId="0" borderId="0" xfId="0" applyNumberFormat="1" applyFont="1" applyAlignment="1">
      <alignment horizontal="center"/>
    </xf>
    <xf numFmtId="0" fontId="8" fillId="0" borderId="5" xfId="0" applyFont="1" applyBorder="1"/>
    <xf numFmtId="0" fontId="8" fillId="0" borderId="0" xfId="0" applyFont="1" applyAlignment="1">
      <alignment vertical="top"/>
    </xf>
    <xf numFmtId="0" fontId="8" fillId="0" borderId="8" xfId="0" applyFont="1" applyBorder="1"/>
    <xf numFmtId="0" fontId="8" fillId="0" borderId="3" xfId="0" applyFont="1" applyBorder="1" applyAlignment="1">
      <alignment horizontal="right" vertical="center"/>
    </xf>
    <xf numFmtId="165" fontId="8" fillId="0" borderId="5" xfId="0" applyNumberFormat="1" applyFont="1" applyBorder="1" applyAlignment="1">
      <alignment horizontal="center" vertical="center"/>
    </xf>
    <xf numFmtId="0" fontId="22" fillId="0" borderId="9" xfId="0" applyFont="1" applyBorder="1" applyAlignment="1">
      <alignment horizontal="center"/>
    </xf>
    <xf numFmtId="0" fontId="22" fillId="0" borderId="8" xfId="0" applyFont="1" applyBorder="1" applyAlignment="1">
      <alignment horizontal="center"/>
    </xf>
    <xf numFmtId="42" fontId="8" fillId="0" borderId="13" xfId="0" applyNumberFormat="1" applyFont="1" applyFill="1" applyBorder="1" applyAlignment="1">
      <alignment vertical="center"/>
    </xf>
    <xf numFmtId="42" fontId="8" fillId="0" borderId="0" xfId="0" applyNumberFormat="1" applyFont="1" applyBorder="1" applyAlignment="1">
      <alignment vertical="center"/>
    </xf>
    <xf numFmtId="14" fontId="8" fillId="6" borderId="2" xfId="0" applyNumberFormat="1" applyFont="1" applyFill="1" applyBorder="1" applyProtection="1">
      <protection locked="0"/>
    </xf>
    <xf numFmtId="0" fontId="21" fillId="0" borderId="1" xfId="0" applyFont="1" applyBorder="1" applyAlignment="1">
      <alignment horizontal="left" vertical="top"/>
    </xf>
    <xf numFmtId="42" fontId="8" fillId="6" borderId="0" xfId="3" applyNumberFormat="1" applyFont="1" applyFill="1" applyProtection="1">
      <protection locked="0"/>
    </xf>
    <xf numFmtId="0" fontId="8" fillId="0" borderId="13" xfId="0" applyFont="1" applyBorder="1" applyAlignment="1"/>
    <xf numFmtId="42" fontId="8" fillId="0" borderId="13" xfId="3" applyNumberFormat="1" applyFont="1" applyFill="1" applyBorder="1" applyAlignment="1">
      <alignment vertical="center"/>
    </xf>
    <xf numFmtId="0" fontId="8" fillId="0" borderId="14" xfId="0" quotePrefix="1" applyFont="1" applyBorder="1" applyAlignment="1">
      <alignment horizontal="right"/>
    </xf>
    <xf numFmtId="0" fontId="23" fillId="0" borderId="0" xfId="0" applyFont="1" applyBorder="1"/>
    <xf numFmtId="0" fontId="21" fillId="0" borderId="0" xfId="0" quotePrefix="1" applyNumberFormat="1" applyFont="1" applyFill="1" applyBorder="1" applyAlignment="1">
      <alignment horizontal="left" vertical="center"/>
    </xf>
    <xf numFmtId="42" fontId="8" fillId="6" borderId="13" xfId="3" applyNumberFormat="1" applyFont="1" applyFill="1" applyBorder="1" applyProtection="1">
      <protection locked="0"/>
    </xf>
    <xf numFmtId="0" fontId="8" fillId="0" borderId="2" xfId="0" applyFont="1" applyBorder="1" applyAlignment="1">
      <alignment horizontal="right" vertical="center"/>
    </xf>
    <xf numFmtId="0" fontId="8" fillId="0" borderId="2" xfId="0" quotePrefix="1" applyFont="1" applyBorder="1" applyAlignment="1">
      <alignment horizontal="right" vertical="center"/>
    </xf>
    <xf numFmtId="0" fontId="8" fillId="0" borderId="12" xfId="0" applyFont="1" applyBorder="1" applyAlignment="1">
      <alignment horizontal="center" wrapText="1"/>
    </xf>
    <xf numFmtId="8" fontId="8" fillId="0" borderId="15" xfId="0" applyNumberFormat="1" applyFont="1" applyBorder="1" applyAlignment="1">
      <alignment horizontal="center" vertical="center"/>
    </xf>
    <xf numFmtId="2" fontId="8" fillId="0" borderId="12" xfId="0" applyNumberFormat="1" applyFont="1" applyBorder="1" applyAlignment="1">
      <alignment horizontal="right" vertical="center"/>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wrapText="1"/>
    </xf>
    <xf numFmtId="0" fontId="8" fillId="5" borderId="3" xfId="0" applyFont="1" applyFill="1" applyBorder="1" applyAlignment="1">
      <alignment vertical="center" wrapText="1"/>
    </xf>
    <xf numFmtId="0" fontId="8" fillId="5" borderId="4" xfId="0" applyFont="1" applyFill="1" applyBorder="1" applyAlignment="1">
      <alignment vertical="center"/>
    </xf>
    <xf numFmtId="0" fontId="8" fillId="5" borderId="5" xfId="0" applyFont="1" applyFill="1" applyBorder="1" applyAlignment="1">
      <alignment vertical="center"/>
    </xf>
    <xf numFmtId="0" fontId="8" fillId="5" borderId="6" xfId="0" applyFont="1" applyFill="1" applyBorder="1" applyAlignment="1">
      <alignment vertical="center"/>
    </xf>
    <xf numFmtId="0" fontId="8" fillId="5" borderId="0" xfId="0" applyFont="1" applyFill="1" applyBorder="1" applyAlignment="1">
      <alignment vertical="center"/>
    </xf>
    <xf numFmtId="0" fontId="8" fillId="5" borderId="7" xfId="0" applyFont="1" applyFill="1" applyBorder="1" applyAlignment="1">
      <alignment vertical="center"/>
    </xf>
    <xf numFmtId="0" fontId="8" fillId="5" borderId="9" xfId="0" applyFont="1" applyFill="1" applyBorder="1" applyAlignment="1">
      <alignment vertical="center"/>
    </xf>
    <xf numFmtId="0" fontId="8" fillId="5" borderId="10" xfId="0" applyFont="1" applyFill="1" applyBorder="1" applyAlignment="1">
      <alignment vertical="center"/>
    </xf>
    <xf numFmtId="0" fontId="8" fillId="5" borderId="8" xfId="0" applyFont="1" applyFill="1" applyBorder="1" applyAlignment="1">
      <alignment vertical="center"/>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8" xfId="0" applyFont="1" applyFill="1" applyBorder="1" applyAlignment="1">
      <alignment horizontal="center" vertical="center" wrapText="1"/>
    </xf>
    <xf numFmtId="166" fontId="8" fillId="0" borderId="12" xfId="0" applyNumberFormat="1" applyFont="1" applyBorder="1" applyAlignment="1">
      <alignment horizontal="center" vertical="center"/>
    </xf>
    <xf numFmtId="166" fontId="8" fillId="0" borderId="11" xfId="0" applyNumberFormat="1" applyFont="1" applyBorder="1" applyAlignment="1">
      <alignment horizontal="center" vertical="center"/>
    </xf>
    <xf numFmtId="0" fontId="8" fillId="0" borderId="15" xfId="0" applyFont="1" applyBorder="1" applyAlignment="1">
      <alignment horizontal="center" vertical="center" wrapText="1"/>
    </xf>
    <xf numFmtId="2" fontId="8" fillId="0" borderId="12" xfId="0" quotePrefix="1" applyNumberFormat="1" applyFont="1" applyBorder="1" applyAlignment="1">
      <alignment horizontal="center" vertical="center"/>
    </xf>
    <xf numFmtId="2" fontId="8" fillId="0" borderId="11" xfId="0" quotePrefix="1" applyNumberFormat="1" applyFont="1" applyBorder="1" applyAlignment="1">
      <alignment horizontal="center" vertical="center"/>
    </xf>
    <xf numFmtId="0" fontId="8" fillId="6" borderId="12"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14" fontId="8" fillId="6" borderId="1" xfId="0" applyNumberFormat="1" applyFont="1" applyFill="1" applyBorder="1" applyAlignment="1" applyProtection="1">
      <protection locked="0"/>
    </xf>
    <xf numFmtId="0" fontId="8" fillId="6" borderId="14" xfId="0" applyFont="1" applyFill="1" applyBorder="1" applyAlignment="1" applyProtection="1">
      <protection locked="0"/>
    </xf>
    <xf numFmtId="0" fontId="8" fillId="0" borderId="0" xfId="0" applyFont="1" applyAlignment="1">
      <alignment horizontal="center" wrapText="1"/>
    </xf>
    <xf numFmtId="0" fontId="8" fillId="0" borderId="0" xfId="0" applyFont="1" applyAlignment="1"/>
    <xf numFmtId="0" fontId="22" fillId="0" borderId="10" xfId="0" applyFont="1" applyBorder="1" applyAlignment="1">
      <alignment horizontal="center"/>
    </xf>
    <xf numFmtId="0" fontId="8" fillId="0" borderId="8" xfId="0" applyFont="1" applyBorder="1" applyAlignment="1">
      <alignment horizont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8" fillId="0" borderId="1"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19" fillId="0" borderId="6" xfId="0" applyFont="1" applyBorder="1" applyAlignment="1"/>
    <xf numFmtId="0" fontId="8" fillId="0" borderId="7" xfId="0" applyFont="1" applyBorder="1" applyAlignment="1"/>
    <xf numFmtId="2" fontId="8" fillId="6" borderId="13" xfId="0" applyNumberFormat="1" applyFont="1" applyFill="1" applyBorder="1" applyAlignment="1" applyProtection="1">
      <protection locked="0"/>
    </xf>
    <xf numFmtId="165" fontId="8" fillId="0" borderId="3" xfId="0" applyNumberFormat="1" applyFont="1" applyBorder="1" applyAlignment="1"/>
    <xf numFmtId="165" fontId="8" fillId="0" borderId="5" xfId="0" applyNumberFormat="1" applyFont="1" applyBorder="1" applyAlignment="1"/>
    <xf numFmtId="0" fontId="8" fillId="0" borderId="1" xfId="0" applyFont="1" applyBorder="1" applyAlignment="1">
      <alignment horizontal="center" vertical="center" wrapText="1"/>
    </xf>
    <xf numFmtId="0" fontId="8" fillId="0" borderId="14" xfId="0" applyFont="1" applyBorder="1" applyAlignment="1">
      <alignment horizont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0" xfId="0" applyFont="1" applyFill="1" applyBorder="1" applyAlignment="1">
      <alignment horizontal="center" vertical="center" wrapText="1"/>
    </xf>
    <xf numFmtId="166" fontId="12" fillId="0" borderId="12" xfId="0" applyNumberFormat="1" applyFont="1" applyBorder="1" applyAlignment="1">
      <alignment horizontal="center" vertical="center"/>
    </xf>
    <xf numFmtId="0" fontId="0" fillId="0" borderId="11" xfId="0" applyBorder="1" applyAlignment="1">
      <alignment horizontal="center" vertical="center"/>
    </xf>
    <xf numFmtId="0" fontId="12" fillId="0" borderId="12"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0" fontId="12" fillId="0" borderId="15" xfId="0" applyFont="1" applyBorder="1" applyAlignment="1">
      <alignment horizontal="center" vertical="center" wrapText="1"/>
    </xf>
    <xf numFmtId="0" fontId="0" fillId="0" borderId="15" xfId="0" applyBorder="1" applyAlignment="1">
      <alignment horizontal="center" vertical="center" wrapText="1"/>
    </xf>
    <xf numFmtId="2" fontId="12" fillId="0" borderId="12" xfId="0" quotePrefix="1" applyNumberFormat="1" applyFont="1" applyBorder="1" applyAlignment="1">
      <alignment horizontal="center" vertical="center"/>
    </xf>
    <xf numFmtId="2" fontId="12" fillId="0" borderId="11" xfId="0" applyNumberFormat="1" applyFont="1" applyBorder="1" applyAlignment="1">
      <alignment horizontal="center" vertical="center"/>
    </xf>
    <xf numFmtId="0" fontId="10" fillId="0" borderId="15" xfId="0" applyFont="1" applyBorder="1" applyAlignment="1">
      <alignment horizontal="center" vertical="center" wrapText="1"/>
    </xf>
    <xf numFmtId="0" fontId="0" fillId="0" borderId="0" xfId="0" applyAlignment="1">
      <alignment vertical="center"/>
    </xf>
    <xf numFmtId="0" fontId="8" fillId="0" borderId="11" xfId="0" applyFont="1" applyBorder="1" applyAlignment="1">
      <alignment horizontal="center" vertical="center"/>
    </xf>
    <xf numFmtId="44" fontId="12" fillId="0" borderId="12" xfId="0" applyNumberFormat="1" applyFont="1" applyBorder="1" applyAlignment="1">
      <alignment horizontal="left" vertical="center" wrapText="1"/>
    </xf>
    <xf numFmtId="44" fontId="8" fillId="0" borderId="11" xfId="0" applyNumberFormat="1" applyFont="1" applyBorder="1" applyAlignment="1">
      <alignment horizontal="left" vertical="center" wrapText="1"/>
    </xf>
    <xf numFmtId="44" fontId="12" fillId="0" borderId="12" xfId="3" applyNumberFormat="1" applyFont="1" applyBorder="1" applyAlignment="1">
      <alignment horizontal="left" vertical="center"/>
    </xf>
    <xf numFmtId="44" fontId="0" fillId="0" borderId="11" xfId="3" applyNumberFormat="1" applyFont="1"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18" fillId="0" borderId="0" xfId="0" applyFont="1" applyBorder="1" applyAlignment="1">
      <alignment vertical="top" wrapText="1"/>
    </xf>
    <xf numFmtId="0" fontId="18" fillId="0" borderId="7" xfId="0" applyFont="1" applyBorder="1" applyAlignment="1">
      <alignment vertical="top"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0" xfId="0" applyAlignment="1">
      <alignment vertical="top" wrapText="1"/>
    </xf>
    <xf numFmtId="0" fontId="0" fillId="0" borderId="7" xfId="0" applyBorder="1" applyAlignment="1">
      <alignment vertical="top" wrapText="1"/>
    </xf>
    <xf numFmtId="0" fontId="18" fillId="0" borderId="0" xfId="0" applyFont="1" applyBorder="1" applyAlignment="1">
      <alignment wrapText="1"/>
    </xf>
    <xf numFmtId="0" fontId="0" fillId="0" borderId="0" xfId="0" applyAlignment="1">
      <alignment wrapText="1"/>
    </xf>
    <xf numFmtId="0" fontId="0" fillId="0" borderId="7" xfId="0" applyBorder="1" applyAlignment="1">
      <alignment wrapText="1"/>
    </xf>
    <xf numFmtId="0" fontId="19" fillId="0" borderId="0" xfId="0" applyFont="1" applyBorder="1" applyAlignment="1">
      <alignment horizontal="center"/>
    </xf>
    <xf numFmtId="0" fontId="0" fillId="0" borderId="0" xfId="0" applyAlignment="1">
      <alignment horizontal="center"/>
    </xf>
  </cellXfs>
  <cellStyles count="9">
    <cellStyle name="COSTREPORT" xfId="1" xr:uid="{00000000-0005-0000-0000-000000000000}"/>
    <cellStyle name="cr" xfId="2" xr:uid="{00000000-0005-0000-0000-000001000000}"/>
    <cellStyle name="Currency" xfId="3" builtinId="4"/>
    <cellStyle name="Grey" xfId="4" xr:uid="{00000000-0005-0000-0000-000003000000}"/>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167640</xdr:colOff>
      <xdr:row>4</xdr:row>
      <xdr:rowOff>68580</xdr:rowOff>
    </xdr:from>
    <xdr:to>
      <xdr:col>1</xdr:col>
      <xdr:colOff>1059180</xdr:colOff>
      <xdr:row>6</xdr:row>
      <xdr:rowOff>15240</xdr:rowOff>
    </xdr:to>
    <xdr:grpSp>
      <xdr:nvGrpSpPr>
        <xdr:cNvPr id="7112" name="Group 1">
          <a:extLst>
            <a:ext uri="{FF2B5EF4-FFF2-40B4-BE49-F238E27FC236}">
              <a16:creationId xmlns:a16="http://schemas.microsoft.com/office/drawing/2014/main" id="{2F11E1F7-8190-4108-B884-A14D3FB723C6}"/>
            </a:ext>
          </a:extLst>
        </xdr:cNvPr>
        <xdr:cNvGrpSpPr>
          <a:grpSpLocks/>
        </xdr:cNvGrpSpPr>
      </xdr:nvGrpSpPr>
      <xdr:grpSpPr bwMode="auto">
        <a:xfrm>
          <a:off x="419100" y="944880"/>
          <a:ext cx="891540" cy="320040"/>
          <a:chOff x="14" y="101"/>
          <a:chExt cx="91" cy="34"/>
        </a:xfrm>
      </xdr:grpSpPr>
      <xdr:sp macro="" textlink="">
        <xdr:nvSpPr>
          <xdr:cNvPr id="7120" name="Oval 2">
            <a:extLst>
              <a:ext uri="{FF2B5EF4-FFF2-40B4-BE49-F238E27FC236}">
                <a16:creationId xmlns:a16="http://schemas.microsoft.com/office/drawing/2014/main" id="{1EAD06B6-1071-4BA0-862F-4931872AC4E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6147" name="Text Box 3">
            <a:extLst>
              <a:ext uri="{FF2B5EF4-FFF2-40B4-BE49-F238E27FC236}">
                <a16:creationId xmlns:a16="http://schemas.microsoft.com/office/drawing/2014/main" id="{32B635A1-B8A0-4FAE-913A-FB909F593D3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167640</xdr:colOff>
      <xdr:row>32</xdr:row>
      <xdr:rowOff>114300</xdr:rowOff>
    </xdr:from>
    <xdr:to>
      <xdr:col>1</xdr:col>
      <xdr:colOff>1059180</xdr:colOff>
      <xdr:row>33</xdr:row>
      <xdr:rowOff>190500</xdr:rowOff>
    </xdr:to>
    <xdr:grpSp>
      <xdr:nvGrpSpPr>
        <xdr:cNvPr id="7113" name="Group 4">
          <a:extLst>
            <a:ext uri="{FF2B5EF4-FFF2-40B4-BE49-F238E27FC236}">
              <a16:creationId xmlns:a16="http://schemas.microsoft.com/office/drawing/2014/main" id="{3F7967F8-3A2A-4317-BCBE-4FB6087FF4B2}"/>
            </a:ext>
          </a:extLst>
        </xdr:cNvPr>
        <xdr:cNvGrpSpPr>
          <a:grpSpLocks/>
        </xdr:cNvGrpSpPr>
      </xdr:nvGrpSpPr>
      <xdr:grpSpPr bwMode="auto">
        <a:xfrm>
          <a:off x="419100" y="7391400"/>
          <a:ext cx="891540" cy="327660"/>
          <a:chOff x="16" y="747"/>
          <a:chExt cx="91" cy="34"/>
        </a:xfrm>
      </xdr:grpSpPr>
      <xdr:sp macro="" textlink="">
        <xdr:nvSpPr>
          <xdr:cNvPr id="7118" name="Oval 5">
            <a:extLst>
              <a:ext uri="{FF2B5EF4-FFF2-40B4-BE49-F238E27FC236}">
                <a16:creationId xmlns:a16="http://schemas.microsoft.com/office/drawing/2014/main" id="{9DE5E821-9DCB-46C1-AF37-50F61C8652EA}"/>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6150" name="Text Box 6">
            <a:extLst>
              <a:ext uri="{FF2B5EF4-FFF2-40B4-BE49-F238E27FC236}">
                <a16:creationId xmlns:a16="http://schemas.microsoft.com/office/drawing/2014/main" id="{7091CCF8-8B35-4543-80D8-C6410BBB78CC}"/>
              </a:ext>
            </a:extLst>
          </xdr:cNvPr>
          <xdr:cNvSpPr txBox="1">
            <a:spLocks noChangeArrowheads="1"/>
          </xdr:cNvSpPr>
        </xdr:nvSpPr>
        <xdr:spPr bwMode="auto">
          <a:xfrm>
            <a:off x="27" y="754"/>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190500</xdr:colOff>
      <xdr:row>40</xdr:row>
      <xdr:rowOff>60960</xdr:rowOff>
    </xdr:from>
    <xdr:to>
      <xdr:col>1</xdr:col>
      <xdr:colOff>914400</xdr:colOff>
      <xdr:row>42</xdr:row>
      <xdr:rowOff>45720</xdr:rowOff>
    </xdr:to>
    <xdr:grpSp>
      <xdr:nvGrpSpPr>
        <xdr:cNvPr id="7114" name="Group 1">
          <a:extLst>
            <a:ext uri="{FF2B5EF4-FFF2-40B4-BE49-F238E27FC236}">
              <a16:creationId xmlns:a16="http://schemas.microsoft.com/office/drawing/2014/main" id="{F80280D7-213A-4E97-9C67-7F64CCB6A24A}"/>
            </a:ext>
          </a:extLst>
        </xdr:cNvPr>
        <xdr:cNvGrpSpPr>
          <a:grpSpLocks/>
        </xdr:cNvGrpSpPr>
      </xdr:nvGrpSpPr>
      <xdr:grpSpPr bwMode="auto">
        <a:xfrm>
          <a:off x="441960" y="9128760"/>
          <a:ext cx="723900" cy="373380"/>
          <a:chOff x="16" y="74"/>
          <a:chExt cx="74" cy="34"/>
        </a:xfrm>
      </xdr:grpSpPr>
      <xdr:sp macro="" textlink="">
        <xdr:nvSpPr>
          <xdr:cNvPr id="7116" name="Oval 2">
            <a:extLst>
              <a:ext uri="{FF2B5EF4-FFF2-40B4-BE49-F238E27FC236}">
                <a16:creationId xmlns:a16="http://schemas.microsoft.com/office/drawing/2014/main" id="{D4B6B49E-9867-45BE-895A-76F91223D452}"/>
              </a:ext>
            </a:extLst>
          </xdr:cNvPr>
          <xdr:cNvSpPr>
            <a:spLocks noChangeArrowheads="1"/>
          </xdr:cNvSpPr>
        </xdr:nvSpPr>
        <xdr:spPr bwMode="auto">
          <a:xfrm>
            <a:off x="16" y="74"/>
            <a:ext cx="74" cy="34"/>
          </a:xfrm>
          <a:prstGeom prst="ellipse">
            <a:avLst/>
          </a:prstGeom>
          <a:solidFill>
            <a:srgbClr val="FFCC99"/>
          </a:solidFill>
          <a:ln w="9525">
            <a:solidFill>
              <a:srgbClr val="000000"/>
            </a:solidFill>
            <a:round/>
            <a:headEnd/>
            <a:tailEnd/>
          </a:ln>
        </xdr:spPr>
      </xdr:sp>
      <xdr:sp macro="" textlink="">
        <xdr:nvSpPr>
          <xdr:cNvPr id="26" name="Text Box 3">
            <a:extLst>
              <a:ext uri="{FF2B5EF4-FFF2-40B4-BE49-F238E27FC236}">
                <a16:creationId xmlns:a16="http://schemas.microsoft.com/office/drawing/2014/main" id="{E7AF5631-8BAD-41E2-8648-FE155D9ADD39}"/>
              </a:ext>
            </a:extLst>
          </xdr:cNvPr>
          <xdr:cNvSpPr txBox="1">
            <a:spLocks noChangeArrowheads="1"/>
          </xdr:cNvSpPr>
        </xdr:nvSpPr>
        <xdr:spPr bwMode="auto">
          <a:xfrm>
            <a:off x="24" y="83"/>
            <a:ext cx="59"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375920</xdr:colOff>
      <xdr:row>47</xdr:row>
      <xdr:rowOff>9525</xdr:rowOff>
    </xdr:from>
    <xdr:to>
      <xdr:col>1</xdr:col>
      <xdr:colOff>683784</xdr:colOff>
      <xdr:row>49</xdr:row>
      <xdr:rowOff>114300</xdr:rowOff>
    </xdr:to>
    <xdr:sp macro="" textlink="">
      <xdr:nvSpPr>
        <xdr:cNvPr id="14" name="Arrow: Up 13">
          <a:extLst>
            <a:ext uri="{FF2B5EF4-FFF2-40B4-BE49-F238E27FC236}">
              <a16:creationId xmlns:a16="http://schemas.microsoft.com/office/drawing/2014/main" id="{C10043D0-E637-4418-9D7B-27BC5E26937C}"/>
            </a:ext>
          </a:extLst>
        </xdr:cNvPr>
        <xdr:cNvSpPr/>
      </xdr:nvSpPr>
      <xdr:spPr bwMode="auto">
        <a:xfrm>
          <a:off x="619125" y="11325225"/>
          <a:ext cx="304800" cy="476250"/>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3</xdr:row>
      <xdr:rowOff>45720</xdr:rowOff>
    </xdr:from>
    <xdr:to>
      <xdr:col>1</xdr:col>
      <xdr:colOff>731520</xdr:colOff>
      <xdr:row>5</xdr:row>
      <xdr:rowOff>30480</xdr:rowOff>
    </xdr:to>
    <xdr:grpSp>
      <xdr:nvGrpSpPr>
        <xdr:cNvPr id="8058" name="Group 1">
          <a:extLst>
            <a:ext uri="{FF2B5EF4-FFF2-40B4-BE49-F238E27FC236}">
              <a16:creationId xmlns:a16="http://schemas.microsoft.com/office/drawing/2014/main" id="{AED6DE21-E450-4FA4-8D3F-A361AA277203}"/>
            </a:ext>
          </a:extLst>
        </xdr:cNvPr>
        <xdr:cNvGrpSpPr>
          <a:grpSpLocks/>
        </xdr:cNvGrpSpPr>
      </xdr:nvGrpSpPr>
      <xdr:grpSpPr bwMode="auto">
        <a:xfrm>
          <a:off x="68580" y="922020"/>
          <a:ext cx="723900" cy="358140"/>
          <a:chOff x="16" y="74"/>
          <a:chExt cx="74" cy="34"/>
        </a:xfrm>
      </xdr:grpSpPr>
      <xdr:sp macro="" textlink="">
        <xdr:nvSpPr>
          <xdr:cNvPr id="8064" name="Oval 2">
            <a:extLst>
              <a:ext uri="{FF2B5EF4-FFF2-40B4-BE49-F238E27FC236}">
                <a16:creationId xmlns:a16="http://schemas.microsoft.com/office/drawing/2014/main" id="{F280589C-F7B3-431C-BEB9-2E1FBE6270C2}"/>
              </a:ext>
            </a:extLst>
          </xdr:cNvPr>
          <xdr:cNvSpPr>
            <a:spLocks noChangeArrowheads="1"/>
          </xdr:cNvSpPr>
        </xdr:nvSpPr>
        <xdr:spPr bwMode="auto">
          <a:xfrm>
            <a:off x="16" y="74"/>
            <a:ext cx="74" cy="34"/>
          </a:xfrm>
          <a:prstGeom prst="ellipse">
            <a:avLst/>
          </a:prstGeom>
          <a:solidFill>
            <a:srgbClr val="FFCC99"/>
          </a:solidFill>
          <a:ln w="9525">
            <a:solidFill>
              <a:srgbClr val="000000"/>
            </a:solidFill>
            <a:round/>
            <a:headEnd/>
            <a:tailEnd/>
          </a:ln>
        </xdr:spPr>
      </xdr:sp>
      <xdr:sp macro="" textlink="">
        <xdr:nvSpPr>
          <xdr:cNvPr id="7171" name="Text Box 3">
            <a:extLst>
              <a:ext uri="{FF2B5EF4-FFF2-40B4-BE49-F238E27FC236}">
                <a16:creationId xmlns:a16="http://schemas.microsoft.com/office/drawing/2014/main" id="{08C351C3-2A26-4EF6-91D0-C05DBD6FF64D}"/>
              </a:ext>
            </a:extLst>
          </xdr:cNvPr>
          <xdr:cNvSpPr txBox="1">
            <a:spLocks noChangeArrowheads="1"/>
          </xdr:cNvSpPr>
        </xdr:nvSpPr>
        <xdr:spPr bwMode="auto">
          <a:xfrm>
            <a:off x="24" y="83"/>
            <a:ext cx="57"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STEP3</a:t>
            </a:r>
          </a:p>
        </xdr:txBody>
      </xdr:sp>
    </xdr:grpSp>
    <xdr:clientData/>
  </xdr:twoCellAnchor>
  <xdr:twoCellAnchor>
    <xdr:from>
      <xdr:col>1</xdr:col>
      <xdr:colOff>30480</xdr:colOff>
      <xdr:row>13</xdr:row>
      <xdr:rowOff>0</xdr:rowOff>
    </xdr:from>
    <xdr:to>
      <xdr:col>1</xdr:col>
      <xdr:colOff>754380</xdr:colOff>
      <xdr:row>14</xdr:row>
      <xdr:rowOff>38100</xdr:rowOff>
    </xdr:to>
    <xdr:grpSp>
      <xdr:nvGrpSpPr>
        <xdr:cNvPr id="8059" name="Group 4">
          <a:extLst>
            <a:ext uri="{FF2B5EF4-FFF2-40B4-BE49-F238E27FC236}">
              <a16:creationId xmlns:a16="http://schemas.microsoft.com/office/drawing/2014/main" id="{4E51E9AA-602F-4BB7-B869-16F605344A6D}"/>
            </a:ext>
          </a:extLst>
        </xdr:cNvPr>
        <xdr:cNvGrpSpPr>
          <a:grpSpLocks/>
        </xdr:cNvGrpSpPr>
      </xdr:nvGrpSpPr>
      <xdr:grpSpPr bwMode="auto">
        <a:xfrm>
          <a:off x="91440" y="2735580"/>
          <a:ext cx="723900" cy="350520"/>
          <a:chOff x="21" y="324"/>
          <a:chExt cx="74" cy="34"/>
        </a:xfrm>
      </xdr:grpSpPr>
      <xdr:sp macro="" textlink="">
        <xdr:nvSpPr>
          <xdr:cNvPr id="8062" name="Oval 5">
            <a:extLst>
              <a:ext uri="{FF2B5EF4-FFF2-40B4-BE49-F238E27FC236}">
                <a16:creationId xmlns:a16="http://schemas.microsoft.com/office/drawing/2014/main" id="{FE2329A5-68B8-4854-82AA-CF694364673A}"/>
              </a:ext>
            </a:extLst>
          </xdr:cNvPr>
          <xdr:cNvSpPr>
            <a:spLocks noChangeArrowheads="1"/>
          </xdr:cNvSpPr>
        </xdr:nvSpPr>
        <xdr:spPr bwMode="auto">
          <a:xfrm>
            <a:off x="21" y="324"/>
            <a:ext cx="74" cy="34"/>
          </a:xfrm>
          <a:prstGeom prst="ellipse">
            <a:avLst/>
          </a:prstGeom>
          <a:solidFill>
            <a:srgbClr val="FFCC99"/>
          </a:solidFill>
          <a:ln w="9525">
            <a:solidFill>
              <a:srgbClr val="000000"/>
            </a:solidFill>
            <a:round/>
            <a:headEnd/>
            <a:tailEnd/>
          </a:ln>
        </xdr:spPr>
      </xdr:sp>
      <xdr:sp macro="" textlink="">
        <xdr:nvSpPr>
          <xdr:cNvPr id="7174" name="Text Box 6">
            <a:extLst>
              <a:ext uri="{FF2B5EF4-FFF2-40B4-BE49-F238E27FC236}">
                <a16:creationId xmlns:a16="http://schemas.microsoft.com/office/drawing/2014/main" id="{518DB923-11C4-4F94-BD3D-9F4BF8E24C02}"/>
              </a:ext>
            </a:extLst>
          </xdr:cNvPr>
          <xdr:cNvSpPr txBox="1">
            <a:spLocks noChangeArrowheads="1"/>
          </xdr:cNvSpPr>
        </xdr:nvSpPr>
        <xdr:spPr bwMode="auto">
          <a:xfrm>
            <a:off x="30" y="332"/>
            <a:ext cx="55"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22</xdr:row>
      <xdr:rowOff>7620</xdr:rowOff>
    </xdr:from>
    <xdr:to>
      <xdr:col>1</xdr:col>
      <xdr:colOff>754380</xdr:colOff>
      <xdr:row>23</xdr:row>
      <xdr:rowOff>15240</xdr:rowOff>
    </xdr:to>
    <xdr:sp macro="" textlink="">
      <xdr:nvSpPr>
        <xdr:cNvPr id="8060" name="Oval 8">
          <a:extLst>
            <a:ext uri="{FF2B5EF4-FFF2-40B4-BE49-F238E27FC236}">
              <a16:creationId xmlns:a16="http://schemas.microsoft.com/office/drawing/2014/main" id="{D92F59E0-4BA9-4584-BFC3-AE26DDFF22C8}"/>
            </a:ext>
          </a:extLst>
        </xdr:cNvPr>
        <xdr:cNvSpPr>
          <a:spLocks noChangeArrowheads="1"/>
        </xdr:cNvSpPr>
      </xdr:nvSpPr>
      <xdr:spPr bwMode="auto">
        <a:xfrm>
          <a:off x="91440" y="4541520"/>
          <a:ext cx="723900" cy="388620"/>
        </a:xfrm>
        <a:prstGeom prst="ellipse">
          <a:avLst/>
        </a:prstGeom>
        <a:solidFill>
          <a:srgbClr val="FFCC99"/>
        </a:solidFill>
        <a:ln w="9525">
          <a:solidFill>
            <a:srgbClr val="000000"/>
          </a:solidFill>
          <a:round/>
          <a:headEnd/>
          <a:tailEnd/>
        </a:ln>
      </xdr:spPr>
    </xdr:sp>
    <xdr:clientData/>
  </xdr:twoCellAnchor>
  <xdr:twoCellAnchor>
    <xdr:from>
      <xdr:col>1</xdr:col>
      <xdr:colOff>104775</xdr:colOff>
      <xdr:row>22</xdr:row>
      <xdr:rowOff>104775</xdr:rowOff>
    </xdr:from>
    <xdr:to>
      <xdr:col>1</xdr:col>
      <xdr:colOff>643311</xdr:colOff>
      <xdr:row>22</xdr:row>
      <xdr:rowOff>307601</xdr:rowOff>
    </xdr:to>
    <xdr:sp macro="" textlink="">
      <xdr:nvSpPr>
        <xdr:cNvPr id="11" name="Text Box 6">
          <a:extLst>
            <a:ext uri="{FF2B5EF4-FFF2-40B4-BE49-F238E27FC236}">
              <a16:creationId xmlns:a16="http://schemas.microsoft.com/office/drawing/2014/main" id="{3D538104-E936-4EF2-BB1E-8160052F97BE}"/>
            </a:ext>
          </a:extLst>
        </xdr:cNvPr>
        <xdr:cNvSpPr txBox="1">
          <a:spLocks noChangeArrowheads="1"/>
        </xdr:cNvSpPr>
      </xdr:nvSpPr>
      <xdr:spPr bwMode="auto">
        <a:xfrm>
          <a:off x="161925" y="4648200"/>
          <a:ext cx="533400" cy="20282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167640</xdr:colOff>
      <xdr:row>3</xdr:row>
      <xdr:rowOff>106680</xdr:rowOff>
    </xdr:from>
    <xdr:to>
      <xdr:col>1</xdr:col>
      <xdr:colOff>769620</xdr:colOff>
      <xdr:row>5</xdr:row>
      <xdr:rowOff>68580</xdr:rowOff>
    </xdr:to>
    <xdr:grpSp>
      <xdr:nvGrpSpPr>
        <xdr:cNvPr id="8521" name="Group 4">
          <a:extLst>
            <a:ext uri="{FF2B5EF4-FFF2-40B4-BE49-F238E27FC236}">
              <a16:creationId xmlns:a16="http://schemas.microsoft.com/office/drawing/2014/main" id="{1279E3B1-F350-46EE-BF8D-78879F018721}"/>
            </a:ext>
          </a:extLst>
        </xdr:cNvPr>
        <xdr:cNvGrpSpPr>
          <a:grpSpLocks/>
        </xdr:cNvGrpSpPr>
      </xdr:nvGrpSpPr>
      <xdr:grpSpPr bwMode="auto">
        <a:xfrm>
          <a:off x="167640" y="1036320"/>
          <a:ext cx="853440" cy="381000"/>
          <a:chOff x="17" y="108"/>
          <a:chExt cx="88" cy="39"/>
        </a:xfrm>
      </xdr:grpSpPr>
      <xdr:sp macro="" textlink="">
        <xdr:nvSpPr>
          <xdr:cNvPr id="8522" name="Oval 2">
            <a:extLst>
              <a:ext uri="{FF2B5EF4-FFF2-40B4-BE49-F238E27FC236}">
                <a16:creationId xmlns:a16="http://schemas.microsoft.com/office/drawing/2014/main" id="{B721B53C-F936-43A4-BC4E-1D0CD3CD30DA}"/>
              </a:ext>
            </a:extLst>
          </xdr:cNvPr>
          <xdr:cNvSpPr>
            <a:spLocks noChangeArrowheads="1"/>
          </xdr:cNvSpPr>
        </xdr:nvSpPr>
        <xdr:spPr bwMode="auto">
          <a:xfrm>
            <a:off x="17" y="108"/>
            <a:ext cx="88" cy="39"/>
          </a:xfrm>
          <a:prstGeom prst="ellipse">
            <a:avLst/>
          </a:prstGeom>
          <a:solidFill>
            <a:srgbClr val="FFCC99"/>
          </a:solidFill>
          <a:ln w="9525">
            <a:solidFill>
              <a:srgbClr val="000000"/>
            </a:solidFill>
            <a:round/>
            <a:headEnd/>
            <a:tailEnd/>
          </a:ln>
        </xdr:spPr>
      </xdr:sp>
      <xdr:sp macro="" textlink="">
        <xdr:nvSpPr>
          <xdr:cNvPr id="8195" name="Text Box 3">
            <a:extLst>
              <a:ext uri="{FF2B5EF4-FFF2-40B4-BE49-F238E27FC236}">
                <a16:creationId xmlns:a16="http://schemas.microsoft.com/office/drawing/2014/main" id="{64A99746-837D-40A0-9818-E5AF5856DAA1}"/>
              </a:ext>
            </a:extLst>
          </xdr:cNvPr>
          <xdr:cNvSpPr txBox="1">
            <a:spLocks noChangeArrowheads="1"/>
          </xdr:cNvSpPr>
        </xdr:nvSpPr>
        <xdr:spPr bwMode="auto">
          <a:xfrm>
            <a:off x="28" y="116"/>
            <a:ext cx="66" cy="24"/>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6"/>
  <sheetViews>
    <sheetView tabSelected="1" topLeftCell="B1" zoomScaleNormal="100" workbookViewId="0">
      <selection activeCell="J13" sqref="J13"/>
    </sheetView>
  </sheetViews>
  <sheetFormatPr defaultColWidth="9.109375" defaultRowHeight="15" x14ac:dyDescent="0.25"/>
  <cols>
    <col min="1" max="1" width="3.6640625" style="85" customWidth="1"/>
    <col min="2" max="2" width="16.33203125" style="85" customWidth="1"/>
    <col min="3" max="3" width="3.6640625" style="85" customWidth="1"/>
    <col min="4" max="4" width="12.88671875" style="85" customWidth="1"/>
    <col min="5" max="5" width="38.88671875" style="85" customWidth="1"/>
    <col min="6" max="6" width="10.88671875" style="85" customWidth="1"/>
    <col min="7" max="7" width="4.6640625" style="85" customWidth="1"/>
    <col min="8" max="8" width="22.88671875" style="85" customWidth="1"/>
    <col min="9" max="9" width="5.5546875" style="109" customWidth="1"/>
    <col min="10" max="10" width="19.109375" style="109" customWidth="1"/>
    <col min="11" max="11" width="3.6640625" style="109" customWidth="1"/>
    <col min="12" max="12" width="12.6640625" style="109" customWidth="1"/>
    <col min="13" max="13" width="5.6640625" style="109" customWidth="1"/>
    <col min="14" max="14" width="19.44140625" style="109" customWidth="1"/>
    <col min="15" max="15" width="2.33203125" style="109" customWidth="1"/>
    <col min="16" max="16" width="7.6640625" style="109" customWidth="1"/>
    <col min="17" max="17" width="1.6640625" style="109" customWidth="1"/>
    <col min="18" max="18" width="7.6640625" style="109" customWidth="1"/>
    <col min="19" max="16384" width="9.109375" style="85"/>
  </cols>
  <sheetData>
    <row r="1" spans="1:18" s="102" customFormat="1" ht="20.100000000000001" customHeight="1" x14ac:dyDescent="0.25">
      <c r="A1" s="214" t="s">
        <v>116</v>
      </c>
      <c r="B1" s="215"/>
      <c r="C1" s="215"/>
      <c r="D1" s="215"/>
      <c r="E1" s="215"/>
      <c r="F1" s="215"/>
      <c r="G1" s="215"/>
      <c r="H1" s="215"/>
      <c r="I1" s="215"/>
      <c r="J1" s="216"/>
      <c r="K1" s="99"/>
      <c r="L1" s="100"/>
      <c r="M1" s="100"/>
      <c r="N1" s="101"/>
      <c r="O1" s="101"/>
      <c r="P1" s="99"/>
    </row>
    <row r="2" spans="1:18" s="102" customFormat="1" ht="20.100000000000001" customHeight="1" x14ac:dyDescent="0.25">
      <c r="A2" s="217"/>
      <c r="B2" s="218"/>
      <c r="C2" s="218"/>
      <c r="D2" s="218"/>
      <c r="E2" s="218"/>
      <c r="F2" s="218"/>
      <c r="G2" s="218"/>
      <c r="H2" s="218"/>
      <c r="I2" s="218"/>
      <c r="J2" s="219"/>
      <c r="K2" s="99"/>
      <c r="L2" s="100"/>
      <c r="M2" s="100"/>
      <c r="N2" s="101"/>
      <c r="O2" s="101"/>
      <c r="P2" s="99"/>
    </row>
    <row r="3" spans="1:18" s="102" customFormat="1" ht="20.100000000000001" customHeight="1" x14ac:dyDescent="0.25">
      <c r="A3" s="220"/>
      <c r="B3" s="221"/>
      <c r="C3" s="221"/>
      <c r="D3" s="221"/>
      <c r="E3" s="221"/>
      <c r="F3" s="221"/>
      <c r="G3" s="221"/>
      <c r="H3" s="221"/>
      <c r="I3" s="221"/>
      <c r="J3" s="222"/>
      <c r="K3" s="99"/>
      <c r="L3" s="100"/>
      <c r="M3" s="100"/>
      <c r="N3" s="101"/>
      <c r="O3" s="101"/>
      <c r="P3" s="99"/>
    </row>
    <row r="4" spans="1:18" s="102" customFormat="1" ht="9.9" customHeight="1" x14ac:dyDescent="0.25">
      <c r="B4" s="99"/>
      <c r="C4" s="99"/>
      <c r="D4" s="99"/>
      <c r="E4" s="99"/>
      <c r="F4" s="99"/>
      <c r="G4" s="99"/>
      <c r="H4" s="99"/>
      <c r="I4" s="99"/>
      <c r="J4" s="99"/>
      <c r="K4" s="99"/>
      <c r="L4" s="99"/>
      <c r="M4" s="100"/>
      <c r="N4" s="100"/>
      <c r="O4" s="101"/>
      <c r="P4" s="101"/>
      <c r="Q4" s="99"/>
    </row>
    <row r="5" spans="1:18" ht="20.100000000000001" customHeight="1" x14ac:dyDescent="0.3">
      <c r="A5" s="104"/>
      <c r="B5" s="105"/>
      <c r="C5" s="98" t="s">
        <v>103</v>
      </c>
      <c r="D5" s="106"/>
      <c r="E5" s="106"/>
      <c r="F5" s="106"/>
      <c r="G5" s="106"/>
      <c r="H5" s="106"/>
      <c r="I5" s="106"/>
      <c r="J5" s="107"/>
      <c r="K5" s="108"/>
    </row>
    <row r="6" spans="1:18" ht="9.9" customHeight="1" x14ac:dyDescent="0.25">
      <c r="A6" s="79"/>
      <c r="B6" s="110"/>
      <c r="C6" s="110"/>
      <c r="D6" s="111"/>
      <c r="E6" s="110"/>
      <c r="F6" s="110"/>
      <c r="G6" s="110"/>
      <c r="H6" s="110"/>
      <c r="I6" s="110"/>
      <c r="J6" s="112"/>
      <c r="R6" s="85"/>
    </row>
    <row r="7" spans="1:18" ht="20.100000000000001" customHeight="1" x14ac:dyDescent="0.25">
      <c r="A7" s="90"/>
      <c r="E7" s="188"/>
      <c r="F7" s="80"/>
      <c r="G7" s="230"/>
      <c r="H7" s="231"/>
      <c r="I7" s="108"/>
      <c r="J7" s="113"/>
      <c r="R7" s="85"/>
    </row>
    <row r="8" spans="1:18" ht="15" customHeight="1" x14ac:dyDescent="0.25">
      <c r="A8" s="90"/>
      <c r="D8" s="80"/>
      <c r="E8" s="114" t="s">
        <v>108</v>
      </c>
      <c r="F8" s="80"/>
      <c r="G8" s="232" t="s">
        <v>0</v>
      </c>
      <c r="H8" s="233"/>
      <c r="I8" s="108"/>
      <c r="J8" s="113"/>
      <c r="R8" s="85"/>
    </row>
    <row r="9" spans="1:18" ht="5.0999999999999996" customHeight="1" x14ac:dyDescent="0.25">
      <c r="A9" s="90"/>
      <c r="B9" s="80"/>
      <c r="C9" s="80"/>
      <c r="D9" s="80"/>
      <c r="E9" s="80"/>
      <c r="F9" s="80"/>
      <c r="G9" s="80"/>
      <c r="H9" s="80"/>
      <c r="I9" s="108"/>
      <c r="J9" s="113"/>
      <c r="K9" s="108"/>
    </row>
    <row r="10" spans="1:18" s="102" customFormat="1" ht="45.75" customHeight="1" x14ac:dyDescent="0.25">
      <c r="A10" s="115"/>
      <c r="B10" s="116"/>
      <c r="C10" s="116"/>
      <c r="D10" s="238" t="s">
        <v>1</v>
      </c>
      <c r="E10" s="239"/>
      <c r="F10" s="239"/>
      <c r="G10" s="239"/>
      <c r="H10" s="239"/>
      <c r="I10" s="240"/>
      <c r="J10" s="91"/>
      <c r="K10" s="80"/>
      <c r="L10" s="85"/>
      <c r="M10" s="85"/>
      <c r="N10" s="101"/>
      <c r="O10" s="85"/>
      <c r="P10" s="85"/>
      <c r="Q10" s="85"/>
      <c r="R10" s="85"/>
    </row>
    <row r="11" spans="1:18" ht="12.75" customHeight="1" x14ac:dyDescent="0.25">
      <c r="A11" s="90"/>
      <c r="B11" s="80"/>
      <c r="C11" s="80"/>
      <c r="D11" s="117"/>
      <c r="E11" s="118"/>
      <c r="F11" s="119"/>
      <c r="G11" s="120"/>
      <c r="H11" s="118"/>
      <c r="I11" s="121"/>
      <c r="J11" s="122"/>
      <c r="K11" s="123"/>
      <c r="L11" s="123"/>
      <c r="M11" s="123"/>
      <c r="N11" s="124"/>
      <c r="O11" s="124"/>
      <c r="P11" s="123"/>
      <c r="Q11" s="123"/>
      <c r="R11" s="123"/>
    </row>
    <row r="12" spans="1:18" ht="26.25" customHeight="1" x14ac:dyDescent="0.25">
      <c r="A12" s="90"/>
      <c r="B12" s="80"/>
      <c r="C12" s="80"/>
      <c r="D12" s="125" t="s">
        <v>99</v>
      </c>
      <c r="E12" s="126"/>
      <c r="F12" s="189"/>
      <c r="G12" s="126"/>
      <c r="H12" s="190"/>
      <c r="I12" s="198" t="s">
        <v>4</v>
      </c>
      <c r="J12" s="122"/>
      <c r="K12" s="128"/>
      <c r="L12" s="128"/>
      <c r="M12" s="129"/>
      <c r="N12" s="124"/>
      <c r="O12" s="124"/>
      <c r="P12" s="128"/>
      <c r="Q12" s="128"/>
      <c r="R12" s="129"/>
    </row>
    <row r="13" spans="1:18" s="102" customFormat="1" x14ac:dyDescent="0.25">
      <c r="A13" s="115"/>
      <c r="B13" s="116"/>
      <c r="C13" s="116"/>
      <c r="D13" s="130" t="s">
        <v>104</v>
      </c>
      <c r="E13" s="117"/>
      <c r="F13" s="131"/>
      <c r="G13" s="132"/>
      <c r="H13" s="186"/>
      <c r="I13" s="133"/>
      <c r="J13" s="134"/>
      <c r="K13" s="128"/>
      <c r="L13" s="128"/>
      <c r="M13" s="128"/>
      <c r="N13" s="128"/>
      <c r="O13" s="128"/>
      <c r="P13" s="128"/>
      <c r="Q13" s="128"/>
      <c r="R13" s="128"/>
    </row>
    <row r="14" spans="1:18" s="102" customFormat="1" ht="24.75" customHeight="1" x14ac:dyDescent="0.25">
      <c r="A14" s="115"/>
      <c r="B14" s="116"/>
      <c r="C14" s="116"/>
      <c r="D14" s="135"/>
      <c r="E14" s="125" t="s">
        <v>47</v>
      </c>
      <c r="F14" s="189"/>
      <c r="G14" s="126"/>
      <c r="H14" s="196"/>
      <c r="I14" s="198" t="s">
        <v>4</v>
      </c>
      <c r="J14" s="122"/>
      <c r="K14" s="128"/>
      <c r="L14" s="128"/>
      <c r="M14" s="129"/>
      <c r="N14" s="124"/>
      <c r="O14" s="124"/>
      <c r="P14" s="128"/>
      <c r="Q14" s="128"/>
      <c r="R14" s="129"/>
    </row>
    <row r="15" spans="1:18" s="102" customFormat="1" ht="31.5" customHeight="1" x14ac:dyDescent="0.25">
      <c r="A15" s="115"/>
      <c r="B15" s="116"/>
      <c r="C15" s="116"/>
      <c r="D15" s="135"/>
      <c r="E15" s="136" t="s">
        <v>6</v>
      </c>
      <c r="F15" s="189"/>
      <c r="G15" s="126"/>
      <c r="H15" s="190"/>
      <c r="I15" s="198" t="s">
        <v>4</v>
      </c>
      <c r="J15" s="138"/>
      <c r="K15" s="128"/>
      <c r="L15" s="128"/>
      <c r="M15" s="129"/>
      <c r="N15" s="139"/>
      <c r="O15" s="139"/>
      <c r="P15" s="128"/>
      <c r="Q15" s="128"/>
      <c r="R15" s="129"/>
    </row>
    <row r="16" spans="1:18" s="102" customFormat="1" x14ac:dyDescent="0.25">
      <c r="A16" s="115"/>
      <c r="B16" s="116"/>
      <c r="C16" s="116"/>
      <c r="D16" s="117" t="s">
        <v>105</v>
      </c>
      <c r="E16" s="118"/>
      <c r="F16" s="131"/>
      <c r="G16" s="132"/>
      <c r="H16" s="186"/>
      <c r="I16" s="140"/>
      <c r="J16" s="141"/>
      <c r="K16" s="142"/>
      <c r="L16" s="142"/>
      <c r="M16" s="142"/>
      <c r="N16" s="142"/>
      <c r="O16" s="142"/>
      <c r="P16" s="142"/>
      <c r="Q16" s="142"/>
      <c r="R16" s="142"/>
    </row>
    <row r="17" spans="1:18" s="102" customFormat="1" ht="20.100000000000001" customHeight="1" x14ac:dyDescent="0.25">
      <c r="A17" s="115"/>
      <c r="B17" s="116"/>
      <c r="C17" s="116"/>
      <c r="D17" s="135"/>
      <c r="E17" s="125" t="s">
        <v>7</v>
      </c>
      <c r="F17" s="189"/>
      <c r="G17" s="126"/>
      <c r="H17" s="196"/>
      <c r="I17" s="198" t="s">
        <v>4</v>
      </c>
      <c r="J17" s="138"/>
      <c r="K17" s="128"/>
      <c r="L17" s="128"/>
      <c r="M17" s="129"/>
      <c r="N17" s="139"/>
      <c r="O17" s="139"/>
      <c r="P17" s="128"/>
      <c r="Q17" s="128"/>
      <c r="R17" s="129"/>
    </row>
    <row r="18" spans="1:18" s="102" customFormat="1" ht="20.100000000000001" customHeight="1" x14ac:dyDescent="0.25">
      <c r="A18" s="115"/>
      <c r="B18" s="116"/>
      <c r="C18" s="116"/>
      <c r="D18" s="135"/>
      <c r="E18" s="125" t="s">
        <v>8</v>
      </c>
      <c r="F18" s="189"/>
      <c r="G18" s="126"/>
      <c r="H18" s="190"/>
      <c r="I18" s="198" t="s">
        <v>4</v>
      </c>
      <c r="J18" s="138"/>
      <c r="K18" s="128"/>
      <c r="L18" s="128"/>
      <c r="M18" s="129"/>
      <c r="N18" s="139"/>
      <c r="O18" s="139"/>
      <c r="P18" s="128"/>
      <c r="Q18" s="128"/>
      <c r="R18" s="129"/>
    </row>
    <row r="19" spans="1:18" s="102" customFormat="1" x14ac:dyDescent="0.25">
      <c r="A19" s="115"/>
      <c r="B19" s="116"/>
      <c r="C19" s="116"/>
      <c r="D19" s="117" t="s">
        <v>106</v>
      </c>
      <c r="E19" s="118"/>
      <c r="F19" s="131"/>
      <c r="G19" s="132"/>
      <c r="H19" s="186"/>
      <c r="I19" s="140"/>
      <c r="J19" s="141"/>
      <c r="K19" s="142"/>
      <c r="L19" s="142"/>
      <c r="M19" s="142"/>
      <c r="N19" s="142"/>
      <c r="O19" s="142"/>
      <c r="P19" s="142"/>
      <c r="Q19" s="142"/>
      <c r="R19" s="142"/>
    </row>
    <row r="20" spans="1:18" s="102" customFormat="1" ht="20.100000000000001" customHeight="1" x14ac:dyDescent="0.25">
      <c r="A20" s="115"/>
      <c r="B20" s="116"/>
      <c r="C20" s="116"/>
      <c r="D20" s="135"/>
      <c r="E20" s="125" t="s">
        <v>9</v>
      </c>
      <c r="F20" s="189"/>
      <c r="G20" s="126"/>
      <c r="H20" s="196"/>
      <c r="I20" s="198" t="s">
        <v>4</v>
      </c>
      <c r="J20" s="138"/>
      <c r="K20" s="128"/>
      <c r="L20" s="128"/>
      <c r="M20" s="129"/>
      <c r="N20" s="139"/>
      <c r="O20" s="139"/>
      <c r="P20" s="128"/>
      <c r="Q20" s="128"/>
      <c r="R20" s="129"/>
    </row>
    <row r="21" spans="1:18" s="102" customFormat="1" ht="20.100000000000001" customHeight="1" x14ac:dyDescent="0.25">
      <c r="A21" s="115"/>
      <c r="B21" s="116"/>
      <c r="C21" s="116"/>
      <c r="D21" s="135"/>
      <c r="E21" s="125" t="s">
        <v>10</v>
      </c>
      <c r="F21" s="189"/>
      <c r="G21" s="126"/>
      <c r="H21" s="196"/>
      <c r="I21" s="198" t="s">
        <v>4</v>
      </c>
      <c r="J21" s="138"/>
      <c r="K21" s="128"/>
      <c r="L21" s="128"/>
      <c r="M21" s="129"/>
      <c r="N21" s="139"/>
      <c r="O21" s="139"/>
      <c r="P21" s="128"/>
      <c r="Q21" s="128"/>
      <c r="R21" s="129"/>
    </row>
    <row r="22" spans="1:18" s="102" customFormat="1" ht="20.100000000000001" customHeight="1" x14ac:dyDescent="0.25">
      <c r="A22" s="115"/>
      <c r="B22" s="116"/>
      <c r="C22" s="116"/>
      <c r="D22" s="135"/>
      <c r="E22" s="125" t="s">
        <v>11</v>
      </c>
      <c r="F22" s="189"/>
      <c r="G22" s="126"/>
      <c r="H22" s="190"/>
      <c r="I22" s="198" t="s">
        <v>4</v>
      </c>
      <c r="J22" s="138"/>
      <c r="K22" s="128"/>
      <c r="L22" s="128"/>
      <c r="M22" s="129"/>
      <c r="N22" s="139"/>
      <c r="O22" s="139"/>
      <c r="P22" s="128"/>
      <c r="Q22" s="128"/>
      <c r="R22" s="129"/>
    </row>
    <row r="23" spans="1:18" s="102" customFormat="1" ht="12.75" customHeight="1" x14ac:dyDescent="0.25">
      <c r="A23" s="115"/>
      <c r="B23" s="116"/>
      <c r="C23" s="116"/>
      <c r="D23" s="117"/>
      <c r="E23" s="118"/>
      <c r="F23" s="143"/>
      <c r="G23" s="144"/>
      <c r="H23" s="186"/>
      <c r="I23" s="145"/>
      <c r="J23" s="138"/>
      <c r="K23" s="128"/>
      <c r="L23" s="128"/>
      <c r="M23" s="129"/>
      <c r="N23" s="139"/>
      <c r="O23" s="139"/>
      <c r="P23" s="128"/>
      <c r="Q23" s="128"/>
      <c r="R23" s="129"/>
    </row>
    <row r="24" spans="1:18" s="102" customFormat="1" ht="20.100000000000001" customHeight="1" x14ac:dyDescent="0.25">
      <c r="A24" s="115"/>
      <c r="B24" s="116"/>
      <c r="C24" s="116"/>
      <c r="D24" s="117" t="s">
        <v>98</v>
      </c>
      <c r="E24" s="126"/>
      <c r="F24" s="189"/>
      <c r="G24" s="126"/>
      <c r="H24" s="196"/>
      <c r="I24" s="198" t="s">
        <v>4</v>
      </c>
      <c r="J24" s="138"/>
      <c r="K24" s="128"/>
      <c r="L24" s="128"/>
      <c r="M24" s="129"/>
      <c r="N24" s="139"/>
      <c r="O24" s="139"/>
      <c r="P24" s="128"/>
      <c r="Q24" s="128"/>
      <c r="R24" s="129"/>
    </row>
    <row r="25" spans="1:18" s="102" customFormat="1" ht="17.25" customHeight="1" x14ac:dyDescent="0.25">
      <c r="A25" s="115"/>
      <c r="B25" s="116"/>
      <c r="C25" s="116"/>
      <c r="D25" s="146"/>
      <c r="E25" s="127"/>
      <c r="F25" s="147"/>
      <c r="G25" s="116"/>
      <c r="H25" s="187"/>
      <c r="I25" s="148"/>
      <c r="J25" s="138"/>
      <c r="K25" s="128"/>
      <c r="L25" s="128"/>
      <c r="M25" s="129"/>
      <c r="N25" s="139"/>
      <c r="O25" s="139"/>
      <c r="P25" s="128"/>
      <c r="Q25" s="128"/>
      <c r="R25" s="129"/>
    </row>
    <row r="26" spans="1:18" s="150" customFormat="1" ht="25.5" customHeight="1" x14ac:dyDescent="0.3">
      <c r="A26" s="149"/>
      <c r="B26" s="128"/>
      <c r="C26" s="128"/>
      <c r="D26" s="241" t="s">
        <v>12</v>
      </c>
      <c r="E26" s="242"/>
      <c r="F26" s="189" t="s">
        <v>2</v>
      </c>
      <c r="G26" s="191"/>
      <c r="H26" s="192">
        <f>SUM(H12:H24)</f>
        <v>0</v>
      </c>
      <c r="I26" s="193" t="s">
        <v>4</v>
      </c>
      <c r="J26" s="138"/>
      <c r="K26" s="128"/>
      <c r="L26" s="128"/>
      <c r="M26" s="129"/>
      <c r="N26" s="139"/>
      <c r="O26" s="139"/>
      <c r="P26" s="128"/>
      <c r="Q26" s="128"/>
      <c r="R26" s="129"/>
    </row>
    <row r="27" spans="1:18" s="102" customFormat="1" ht="11.25" customHeight="1" x14ac:dyDescent="0.4">
      <c r="A27" s="115"/>
      <c r="B27" s="116"/>
      <c r="C27" s="116"/>
      <c r="D27" s="151"/>
      <c r="E27" s="152"/>
      <c r="F27" s="151"/>
      <c r="G27" s="137"/>
      <c r="H27" s="234" t="s">
        <v>110</v>
      </c>
      <c r="I27" s="235"/>
      <c r="J27" s="122"/>
      <c r="K27" s="80"/>
      <c r="L27" s="85"/>
      <c r="M27" s="85"/>
      <c r="N27" s="155"/>
      <c r="O27" s="155"/>
      <c r="P27" s="85"/>
      <c r="Q27" s="85"/>
      <c r="R27" s="85"/>
    </row>
    <row r="28" spans="1:18" s="102" customFormat="1" ht="5.0999999999999996" customHeight="1" x14ac:dyDescent="0.25">
      <c r="A28" s="115"/>
      <c r="B28" s="116"/>
      <c r="C28" s="116"/>
      <c r="D28" s="116"/>
      <c r="E28" s="116"/>
      <c r="F28" s="116"/>
      <c r="G28" s="116"/>
      <c r="H28" s="116"/>
      <c r="I28" s="116"/>
      <c r="J28" s="156"/>
      <c r="K28" s="116"/>
    </row>
    <row r="29" spans="1:18" ht="20.100000000000001" customHeight="1" x14ac:dyDescent="0.25">
      <c r="A29" s="90"/>
      <c r="B29" s="80"/>
      <c r="C29" s="80"/>
      <c r="D29" s="236" t="s">
        <v>13</v>
      </c>
      <c r="E29" s="237"/>
      <c r="F29" s="157"/>
      <c r="G29" s="158"/>
      <c r="H29" s="94"/>
      <c r="I29" s="121"/>
      <c r="J29" s="122"/>
      <c r="K29" s="123"/>
      <c r="L29" s="123"/>
      <c r="M29" s="123"/>
      <c r="N29" s="124"/>
      <c r="O29" s="124"/>
      <c r="P29" s="123"/>
      <c r="Q29" s="123"/>
      <c r="R29" s="123"/>
    </row>
    <row r="30" spans="1:18" ht="27" customHeight="1" x14ac:dyDescent="0.25">
      <c r="A30" s="90"/>
      <c r="B30" s="80"/>
      <c r="C30" s="80"/>
      <c r="D30" s="246" t="s">
        <v>97</v>
      </c>
      <c r="E30" s="247"/>
      <c r="F30" s="189" t="s">
        <v>5</v>
      </c>
      <c r="G30" s="243"/>
      <c r="H30" s="243"/>
      <c r="I30" s="197" t="s">
        <v>14</v>
      </c>
      <c r="J30" s="122"/>
      <c r="K30" s="123"/>
      <c r="L30" s="123"/>
      <c r="M30" s="123"/>
      <c r="N30" s="195"/>
      <c r="O30" s="124"/>
      <c r="P30" s="123"/>
      <c r="Q30" s="123"/>
      <c r="R30" s="123"/>
    </row>
    <row r="31" spans="1:18" ht="5.0999999999999996" customHeight="1" x14ac:dyDescent="0.25">
      <c r="A31" s="159"/>
      <c r="B31" s="83"/>
      <c r="C31" s="83"/>
      <c r="D31" s="83"/>
      <c r="E31" s="83"/>
      <c r="F31" s="83"/>
      <c r="G31" s="83"/>
      <c r="H31" s="83"/>
      <c r="I31" s="160"/>
      <c r="J31" s="154"/>
      <c r="K31" s="108"/>
      <c r="O31" s="161"/>
      <c r="P31" s="108"/>
      <c r="Q31" s="108"/>
      <c r="R31" s="108"/>
    </row>
    <row r="32" spans="1:18" ht="9.9" customHeight="1" x14ac:dyDescent="0.25">
      <c r="A32" s="80"/>
      <c r="B32" s="80"/>
      <c r="C32" s="80"/>
      <c r="D32" s="80"/>
      <c r="E32" s="80"/>
      <c r="F32" s="80"/>
      <c r="G32" s="80"/>
      <c r="H32" s="80"/>
      <c r="I32" s="108"/>
      <c r="J32" s="108"/>
      <c r="K32" s="108"/>
      <c r="O32" s="161"/>
      <c r="P32" s="108"/>
      <c r="Q32" s="108"/>
      <c r="R32" s="108"/>
    </row>
    <row r="33" spans="1:18" ht="20.100000000000001" customHeight="1" x14ac:dyDescent="0.25">
      <c r="A33" s="162"/>
      <c r="B33" s="105"/>
      <c r="C33" s="105"/>
      <c r="D33" s="105"/>
      <c r="E33" s="105"/>
      <c r="F33" s="105"/>
      <c r="G33" s="105"/>
      <c r="H33" s="105"/>
      <c r="I33" s="163"/>
      <c r="J33" s="164"/>
      <c r="K33" s="108"/>
    </row>
    <row r="34" spans="1:18" ht="20.100000000000001" customHeight="1" x14ac:dyDescent="0.3">
      <c r="A34" s="90"/>
      <c r="B34" s="80"/>
      <c r="C34" s="80"/>
      <c r="D34" s="95" t="s">
        <v>102</v>
      </c>
      <c r="E34" s="80"/>
      <c r="F34" s="80"/>
      <c r="G34" s="80"/>
      <c r="H34" s="80"/>
      <c r="I34" s="108"/>
      <c r="J34" s="113"/>
      <c r="K34" s="108"/>
    </row>
    <row r="35" spans="1:18" ht="8.25" customHeight="1" x14ac:dyDescent="0.25">
      <c r="A35" s="90"/>
      <c r="B35" s="80"/>
      <c r="C35" s="80"/>
      <c r="D35" s="80"/>
      <c r="E35" s="80"/>
      <c r="F35" s="80"/>
      <c r="G35" s="80"/>
      <c r="H35" s="80"/>
      <c r="I35" s="108"/>
      <c r="J35" s="113"/>
      <c r="K35" s="108"/>
    </row>
    <row r="36" spans="1:18" ht="30" customHeight="1" x14ac:dyDescent="0.25">
      <c r="A36" s="90"/>
      <c r="B36" s="110" t="s">
        <v>12</v>
      </c>
      <c r="C36" s="110"/>
      <c r="D36" s="108"/>
      <c r="E36" s="108" t="s">
        <v>13</v>
      </c>
      <c r="F36" s="80"/>
      <c r="G36" s="165" t="s">
        <v>35</v>
      </c>
      <c r="H36" s="111"/>
      <c r="I36" s="108"/>
      <c r="J36" s="113"/>
      <c r="K36" s="108"/>
      <c r="N36" s="108"/>
      <c r="O36" s="108"/>
      <c r="P36" s="108"/>
      <c r="Q36" s="85"/>
      <c r="R36" s="85"/>
    </row>
    <row r="37" spans="1:18" ht="24.9" customHeight="1" x14ac:dyDescent="0.25">
      <c r="A37" s="90"/>
      <c r="B37" s="244">
        <f>H26</f>
        <v>0</v>
      </c>
      <c r="C37" s="245"/>
      <c r="D37" s="166" t="s">
        <v>15</v>
      </c>
      <c r="E37" s="201">
        <f>G30</f>
        <v>0</v>
      </c>
      <c r="F37" s="166" t="s">
        <v>16</v>
      </c>
      <c r="G37" s="182"/>
      <c r="H37" s="183">
        <f>IFERROR(ROUND(B37/E37,2),0)</f>
        <v>0</v>
      </c>
      <c r="I37" s="108"/>
      <c r="J37" s="113"/>
      <c r="K37" s="108"/>
      <c r="Q37" s="85"/>
      <c r="R37" s="85"/>
    </row>
    <row r="38" spans="1:18" ht="9" customHeight="1" x14ac:dyDescent="0.4">
      <c r="A38" s="90"/>
      <c r="B38" s="167" t="s">
        <v>111</v>
      </c>
      <c r="C38" s="168"/>
      <c r="D38" s="169"/>
      <c r="E38" s="170" t="s">
        <v>112</v>
      </c>
      <c r="F38" s="169"/>
      <c r="G38" s="184"/>
      <c r="H38" s="185" t="s">
        <v>109</v>
      </c>
      <c r="I38" s="108"/>
      <c r="J38" s="113"/>
      <c r="K38" s="108"/>
      <c r="Q38" s="85"/>
      <c r="R38" s="85"/>
    </row>
    <row r="39" spans="1:18" x14ac:dyDescent="0.25">
      <c r="A39" s="159"/>
      <c r="B39" s="83"/>
      <c r="C39" s="83"/>
      <c r="D39" s="83"/>
      <c r="E39" s="83"/>
      <c r="F39" s="83"/>
      <c r="G39" s="83"/>
      <c r="H39" s="83"/>
      <c r="I39" s="160"/>
      <c r="J39" s="154"/>
      <c r="K39" s="108"/>
    </row>
    <row r="40" spans="1:18" x14ac:dyDescent="0.25">
      <c r="K40" s="108"/>
    </row>
    <row r="41" spans="1:18" x14ac:dyDescent="0.25">
      <c r="A41" s="162"/>
      <c r="B41" s="105"/>
      <c r="C41" s="105"/>
      <c r="D41" s="163"/>
      <c r="E41" s="163"/>
      <c r="F41" s="163"/>
      <c r="G41" s="163"/>
      <c r="H41" s="163"/>
      <c r="I41" s="163"/>
      <c r="J41" s="163"/>
      <c r="K41" s="163"/>
      <c r="L41" s="163"/>
      <c r="M41" s="105"/>
      <c r="N41" s="163"/>
      <c r="O41" s="164"/>
    </row>
    <row r="42" spans="1:18" ht="15.6" x14ac:dyDescent="0.25">
      <c r="A42" s="115"/>
      <c r="B42" s="99"/>
      <c r="C42" s="97" t="s">
        <v>101</v>
      </c>
      <c r="D42" s="97"/>
      <c r="E42" s="30"/>
      <c r="F42" s="30"/>
      <c r="G42" s="30"/>
      <c r="H42" s="30"/>
      <c r="I42" s="30"/>
      <c r="J42" s="30"/>
      <c r="K42" s="30"/>
      <c r="L42" s="85"/>
      <c r="M42" s="116"/>
      <c r="N42" s="101"/>
      <c r="O42" s="103"/>
      <c r="P42" s="99"/>
    </row>
    <row r="43" spans="1:18" ht="9.75" customHeight="1" x14ac:dyDescent="0.25">
      <c r="A43" s="115"/>
      <c r="B43" s="99"/>
      <c r="C43" s="99"/>
      <c r="D43" s="30"/>
      <c r="E43" s="30"/>
      <c r="F43" s="30"/>
      <c r="G43" s="30"/>
      <c r="H43" s="30"/>
      <c r="I43" s="30"/>
      <c r="J43" s="30"/>
      <c r="K43" s="30"/>
      <c r="L43" s="100"/>
      <c r="M43" s="116"/>
      <c r="N43" s="101"/>
      <c r="O43" s="103"/>
      <c r="P43" s="99"/>
    </row>
    <row r="44" spans="1:18" x14ac:dyDescent="0.25">
      <c r="A44" s="90"/>
      <c r="B44" s="171" t="s">
        <v>17</v>
      </c>
      <c r="C44" s="80"/>
      <c r="D44" s="171" t="s">
        <v>18</v>
      </c>
      <c r="E44" s="108"/>
      <c r="F44" s="108"/>
      <c r="G44" s="108"/>
      <c r="H44" s="171" t="s">
        <v>19</v>
      </c>
      <c r="I44" s="108"/>
      <c r="J44" s="171" t="s">
        <v>21</v>
      </c>
      <c r="K44" s="108"/>
      <c r="L44" s="171" t="s">
        <v>22</v>
      </c>
      <c r="M44" s="80"/>
      <c r="N44" s="171" t="s">
        <v>23</v>
      </c>
      <c r="O44" s="113"/>
    </row>
    <row r="45" spans="1:18" ht="90" customHeight="1" x14ac:dyDescent="0.3">
      <c r="A45" s="90"/>
      <c r="B45" s="172" t="s">
        <v>100</v>
      </c>
      <c r="C45" s="80"/>
      <c r="D45" s="173" t="s">
        <v>42</v>
      </c>
      <c r="E45" s="108"/>
      <c r="F45" s="173" t="s">
        <v>50</v>
      </c>
      <c r="G45" s="108"/>
      <c r="H45" s="173" t="s">
        <v>24</v>
      </c>
      <c r="I45" s="114"/>
      <c r="J45" s="173" t="s">
        <v>46</v>
      </c>
      <c r="K45" s="108"/>
      <c r="L45" s="173" t="s">
        <v>25</v>
      </c>
      <c r="M45" s="80"/>
      <c r="N45" s="199" t="s">
        <v>38</v>
      </c>
      <c r="O45" s="113"/>
    </row>
    <row r="46" spans="1:18" ht="22.5" customHeight="1" x14ac:dyDescent="0.25">
      <c r="A46" s="115"/>
      <c r="B46" s="228"/>
      <c r="C46" s="116"/>
      <c r="D46" s="223">
        <f>VLOOKUP(B46,'DAHS Payment Rates'!B7:C42,2,FALSE)</f>
        <v>3.56</v>
      </c>
      <c r="E46" s="225" t="s">
        <v>49</v>
      </c>
      <c r="F46" s="226">
        <v>0.9</v>
      </c>
      <c r="G46" s="225" t="s">
        <v>16</v>
      </c>
      <c r="H46" s="223">
        <f>ROUND(D46*F46,2)</f>
        <v>3.2</v>
      </c>
      <c r="I46" s="82"/>
      <c r="J46" s="81">
        <f>SUM(D46-H46)</f>
        <v>0.35999999999999988</v>
      </c>
      <c r="K46" s="108"/>
      <c r="L46" s="96">
        <f>H37</f>
        <v>0</v>
      </c>
      <c r="M46" s="116"/>
      <c r="N46" s="200">
        <f>MAX(0,H46-L46)</f>
        <v>3.2</v>
      </c>
      <c r="O46" s="174"/>
      <c r="P46" s="175"/>
    </row>
    <row r="47" spans="1:18" ht="25.5" customHeight="1" x14ac:dyDescent="0.4">
      <c r="A47" s="115"/>
      <c r="B47" s="229"/>
      <c r="C47" s="116"/>
      <c r="D47" s="224"/>
      <c r="E47" s="225"/>
      <c r="F47" s="227"/>
      <c r="G47" s="225"/>
      <c r="H47" s="224"/>
      <c r="I47" s="82"/>
      <c r="J47" s="170" t="s">
        <v>45</v>
      </c>
      <c r="K47" s="108"/>
      <c r="L47" s="170" t="s">
        <v>113</v>
      </c>
      <c r="M47" s="116"/>
      <c r="N47" s="170" t="s">
        <v>33</v>
      </c>
      <c r="O47" s="174"/>
      <c r="P47" s="175"/>
    </row>
    <row r="48" spans="1:18" ht="18.600000000000001" x14ac:dyDescent="0.4">
      <c r="A48" s="159"/>
      <c r="B48" s="83"/>
      <c r="C48" s="83"/>
      <c r="D48" s="84"/>
      <c r="E48" s="160"/>
      <c r="F48" s="160"/>
      <c r="G48" s="160"/>
      <c r="H48" s="84"/>
      <c r="I48" s="84"/>
      <c r="J48" s="84"/>
      <c r="K48" s="160"/>
      <c r="L48" s="153"/>
      <c r="M48" s="83"/>
      <c r="N48" s="176"/>
      <c r="O48" s="154"/>
    </row>
    <row r="49" spans="1:21" ht="9.75" customHeight="1" x14ac:dyDescent="0.4">
      <c r="D49" s="86"/>
      <c r="E49" s="109"/>
      <c r="F49" s="109"/>
      <c r="G49" s="109"/>
      <c r="H49" s="86"/>
      <c r="I49" s="86"/>
      <c r="J49" s="86"/>
      <c r="L49" s="177"/>
      <c r="M49" s="85"/>
      <c r="N49" s="178"/>
    </row>
    <row r="50" spans="1:21" ht="9.75" customHeight="1" x14ac:dyDescent="0.25">
      <c r="A50" s="80"/>
      <c r="B50" s="83"/>
      <c r="C50" s="83"/>
      <c r="E50" s="83"/>
      <c r="I50" s="160"/>
      <c r="K50" s="160"/>
      <c r="L50" s="160"/>
      <c r="M50" s="108"/>
      <c r="O50" s="108"/>
    </row>
    <row r="51" spans="1:21" x14ac:dyDescent="0.25">
      <c r="A51" s="162"/>
      <c r="B51" s="105"/>
      <c r="C51" s="105"/>
      <c r="D51" s="105"/>
      <c r="E51" s="105"/>
      <c r="F51" s="105"/>
      <c r="G51" s="105"/>
      <c r="H51" s="105"/>
      <c r="I51" s="105"/>
      <c r="J51" s="105"/>
      <c r="K51" s="179"/>
      <c r="L51" s="85"/>
    </row>
    <row r="52" spans="1:21" x14ac:dyDescent="0.25">
      <c r="A52" s="90"/>
      <c r="B52" s="80"/>
      <c r="C52" s="194" t="s">
        <v>107</v>
      </c>
      <c r="D52" s="194"/>
      <c r="E52" s="194"/>
      <c r="F52" s="194"/>
      <c r="G52" s="194"/>
      <c r="H52" s="194"/>
      <c r="I52" s="80"/>
      <c r="J52" s="80"/>
      <c r="K52" s="91"/>
      <c r="L52" s="85"/>
    </row>
    <row r="53" spans="1:21" x14ac:dyDescent="0.25">
      <c r="A53" s="90"/>
      <c r="B53" s="80"/>
      <c r="C53" s="80"/>
      <c r="D53" s="80"/>
      <c r="E53" s="80"/>
      <c r="F53" s="80"/>
      <c r="G53" s="80"/>
      <c r="H53" s="80"/>
      <c r="I53" s="80"/>
      <c r="J53" s="80"/>
      <c r="K53" s="91"/>
      <c r="L53" s="85"/>
    </row>
    <row r="54" spans="1:21" x14ac:dyDescent="0.25">
      <c r="A54" s="90"/>
      <c r="B54" s="80"/>
      <c r="C54" s="80"/>
      <c r="D54" s="80"/>
      <c r="E54" s="80"/>
      <c r="F54" s="80"/>
      <c r="G54" s="80"/>
      <c r="H54" s="80"/>
      <c r="I54" s="80"/>
      <c r="J54" s="80"/>
      <c r="K54" s="91"/>
      <c r="L54" s="85"/>
      <c r="U54" s="80"/>
    </row>
    <row r="55" spans="1:21" ht="15" customHeight="1" x14ac:dyDescent="0.25">
      <c r="A55" s="87">
        <v>1</v>
      </c>
      <c r="B55" s="202" t="s">
        <v>114</v>
      </c>
      <c r="C55" s="202"/>
      <c r="D55" s="202"/>
      <c r="E55" s="202"/>
      <c r="F55" s="202"/>
      <c r="G55" s="202"/>
      <c r="H55" s="202"/>
      <c r="I55" s="202"/>
      <c r="J55" s="202"/>
      <c r="K55" s="203"/>
      <c r="L55" s="85"/>
    </row>
    <row r="56" spans="1:21" x14ac:dyDescent="0.25">
      <c r="A56" s="90"/>
      <c r="B56" s="202"/>
      <c r="C56" s="202"/>
      <c r="D56" s="202"/>
      <c r="E56" s="202"/>
      <c r="F56" s="202"/>
      <c r="G56" s="202"/>
      <c r="H56" s="202"/>
      <c r="I56" s="202"/>
      <c r="J56" s="202"/>
      <c r="K56" s="203"/>
      <c r="L56" s="85"/>
    </row>
    <row r="57" spans="1:21" x14ac:dyDescent="0.25">
      <c r="A57" s="90"/>
      <c r="B57" s="80"/>
      <c r="C57" s="80"/>
      <c r="D57" s="80"/>
      <c r="E57" s="80"/>
      <c r="F57" s="80"/>
      <c r="G57" s="80"/>
      <c r="H57" s="80"/>
      <c r="I57" s="80"/>
      <c r="J57" s="80"/>
      <c r="K57" s="91"/>
      <c r="L57" s="85"/>
    </row>
    <row r="58" spans="1:21" x14ac:dyDescent="0.25">
      <c r="A58" s="90">
        <v>2</v>
      </c>
      <c r="B58" s="202" t="s">
        <v>44</v>
      </c>
      <c r="C58" s="204"/>
      <c r="D58" s="204"/>
      <c r="E58" s="204"/>
      <c r="F58" s="204"/>
      <c r="G58" s="204"/>
      <c r="H58" s="204"/>
      <c r="I58" s="204"/>
      <c r="J58" s="204"/>
      <c r="K58" s="203"/>
      <c r="L58" s="85"/>
    </row>
    <row r="59" spans="1:21" x14ac:dyDescent="0.25">
      <c r="A59" s="90"/>
      <c r="B59" s="204"/>
      <c r="C59" s="204"/>
      <c r="D59" s="204"/>
      <c r="E59" s="204"/>
      <c r="F59" s="204"/>
      <c r="G59" s="204"/>
      <c r="H59" s="204"/>
      <c r="I59" s="204"/>
      <c r="J59" s="204"/>
      <c r="K59" s="203"/>
      <c r="L59" s="85"/>
    </row>
    <row r="60" spans="1:21" x14ac:dyDescent="0.25">
      <c r="A60" s="90"/>
      <c r="B60" s="80"/>
      <c r="C60" s="80"/>
      <c r="D60" s="80"/>
      <c r="E60" s="80"/>
      <c r="F60" s="80"/>
      <c r="G60" s="80"/>
      <c r="H60" s="80"/>
      <c r="I60" s="80"/>
      <c r="J60" s="80"/>
      <c r="K60" s="91"/>
      <c r="L60" s="85"/>
    </row>
    <row r="61" spans="1:21" x14ac:dyDescent="0.25">
      <c r="A61" s="90">
        <v>3</v>
      </c>
      <c r="B61" s="202" t="s">
        <v>28</v>
      </c>
      <c r="C61" s="202"/>
      <c r="D61" s="202"/>
      <c r="E61" s="202"/>
      <c r="F61" s="202"/>
      <c r="G61" s="202"/>
      <c r="H61" s="202"/>
      <c r="I61" s="202"/>
      <c r="J61" s="202"/>
      <c r="K61" s="203"/>
      <c r="L61" s="85"/>
    </row>
    <row r="62" spans="1:21" x14ac:dyDescent="0.25">
      <c r="A62" s="90"/>
      <c r="B62" s="202"/>
      <c r="C62" s="202"/>
      <c r="D62" s="202"/>
      <c r="E62" s="202"/>
      <c r="F62" s="202"/>
      <c r="G62" s="202"/>
      <c r="H62" s="202"/>
      <c r="I62" s="202"/>
      <c r="J62" s="202"/>
      <c r="K62" s="203"/>
      <c r="L62" s="85"/>
    </row>
    <row r="63" spans="1:21" x14ac:dyDescent="0.25">
      <c r="A63" s="90"/>
      <c r="B63" s="80"/>
      <c r="C63" s="80"/>
      <c r="D63" s="80"/>
      <c r="E63" s="80"/>
      <c r="F63" s="80"/>
      <c r="G63" s="80"/>
      <c r="H63" s="80"/>
      <c r="I63" s="80"/>
      <c r="J63" s="80"/>
      <c r="K63" s="91"/>
      <c r="L63" s="85"/>
    </row>
    <row r="64" spans="1:21" x14ac:dyDescent="0.25">
      <c r="A64" s="90">
        <v>4</v>
      </c>
      <c r="B64" s="202" t="s">
        <v>29</v>
      </c>
      <c r="C64" s="204"/>
      <c r="D64" s="204"/>
      <c r="E64" s="204"/>
      <c r="F64" s="204"/>
      <c r="G64" s="204"/>
      <c r="H64" s="204"/>
      <c r="I64" s="204"/>
      <c r="J64" s="204"/>
      <c r="K64" s="203"/>
      <c r="L64" s="85"/>
    </row>
    <row r="65" spans="1:12" x14ac:dyDescent="0.25">
      <c r="A65" s="90"/>
      <c r="B65" s="88"/>
      <c r="C65" s="88"/>
      <c r="D65" s="88"/>
      <c r="E65" s="88"/>
      <c r="F65" s="88"/>
      <c r="G65" s="88"/>
      <c r="H65" s="88"/>
      <c r="I65" s="88"/>
      <c r="J65" s="88"/>
      <c r="K65" s="89"/>
      <c r="L65" s="85"/>
    </row>
    <row r="66" spans="1:12" x14ac:dyDescent="0.25">
      <c r="A66" s="87">
        <v>5</v>
      </c>
      <c r="B66" s="202" t="s">
        <v>30</v>
      </c>
      <c r="C66" s="202"/>
      <c r="D66" s="202"/>
      <c r="E66" s="202"/>
      <c r="F66" s="202"/>
      <c r="G66" s="202"/>
      <c r="H66" s="202"/>
      <c r="I66" s="202"/>
      <c r="J66" s="202"/>
      <c r="K66" s="203"/>
      <c r="L66" s="180"/>
    </row>
    <row r="67" spans="1:12" x14ac:dyDescent="0.25">
      <c r="A67" s="87"/>
      <c r="B67" s="202"/>
      <c r="C67" s="202"/>
      <c r="D67" s="202"/>
      <c r="E67" s="202"/>
      <c r="F67" s="202"/>
      <c r="G67" s="202"/>
      <c r="H67" s="202"/>
      <c r="I67" s="202"/>
      <c r="J67" s="202"/>
      <c r="K67" s="203"/>
      <c r="L67" s="180"/>
    </row>
    <row r="68" spans="1:12" x14ac:dyDescent="0.25">
      <c r="A68" s="90"/>
      <c r="B68" s="92"/>
      <c r="C68" s="92"/>
      <c r="D68" s="92"/>
      <c r="E68" s="92"/>
      <c r="F68" s="92"/>
      <c r="G68" s="92"/>
      <c r="H68" s="92"/>
      <c r="I68" s="92"/>
      <c r="J68" s="92"/>
      <c r="K68" s="93"/>
      <c r="L68" s="85"/>
    </row>
    <row r="69" spans="1:12" x14ac:dyDescent="0.25">
      <c r="A69" s="87">
        <v>6</v>
      </c>
      <c r="B69" s="202" t="s">
        <v>34</v>
      </c>
      <c r="C69" s="204"/>
      <c r="D69" s="204"/>
      <c r="E69" s="204"/>
      <c r="F69" s="204"/>
      <c r="G69" s="204"/>
      <c r="H69" s="204"/>
      <c r="I69" s="204"/>
      <c r="J69" s="204"/>
      <c r="K69" s="203"/>
      <c r="L69" s="85"/>
    </row>
    <row r="70" spans="1:12" x14ac:dyDescent="0.25">
      <c r="A70" s="90"/>
      <c r="B70" s="204"/>
      <c r="C70" s="204"/>
      <c r="D70" s="204"/>
      <c r="E70" s="204"/>
      <c r="F70" s="204"/>
      <c r="G70" s="204"/>
      <c r="H70" s="204"/>
      <c r="I70" s="204"/>
      <c r="J70" s="204"/>
      <c r="K70" s="203"/>
      <c r="L70" s="85"/>
    </row>
    <row r="71" spans="1:12" x14ac:dyDescent="0.25">
      <c r="A71" s="159"/>
      <c r="B71" s="83"/>
      <c r="C71" s="83"/>
      <c r="D71" s="83"/>
      <c r="E71" s="83"/>
      <c r="F71" s="83"/>
      <c r="G71" s="83"/>
      <c r="H71" s="83"/>
      <c r="I71" s="83"/>
      <c r="J71" s="83"/>
      <c r="K71" s="181"/>
      <c r="L71" s="85"/>
    </row>
    <row r="72" spans="1:12" x14ac:dyDescent="0.25">
      <c r="I72" s="85"/>
      <c r="J72" s="85"/>
      <c r="K72" s="85"/>
      <c r="L72" s="85"/>
    </row>
    <row r="73" spans="1:12" x14ac:dyDescent="0.25">
      <c r="A73" s="205" t="s">
        <v>115</v>
      </c>
      <c r="B73" s="206"/>
      <c r="C73" s="206"/>
      <c r="D73" s="206"/>
      <c r="E73" s="206"/>
      <c r="F73" s="206"/>
      <c r="G73" s="206"/>
      <c r="H73" s="206"/>
      <c r="I73" s="206"/>
      <c r="J73" s="206"/>
      <c r="K73" s="207"/>
      <c r="L73" s="85"/>
    </row>
    <row r="74" spans="1:12" x14ac:dyDescent="0.25">
      <c r="A74" s="208"/>
      <c r="B74" s="209"/>
      <c r="C74" s="209"/>
      <c r="D74" s="209"/>
      <c r="E74" s="209"/>
      <c r="F74" s="209"/>
      <c r="G74" s="209"/>
      <c r="H74" s="209"/>
      <c r="I74" s="209"/>
      <c r="J74" s="209"/>
      <c r="K74" s="210"/>
      <c r="L74" s="85"/>
    </row>
    <row r="75" spans="1:12" x14ac:dyDescent="0.25">
      <c r="A75" s="208"/>
      <c r="B75" s="209"/>
      <c r="C75" s="209"/>
      <c r="D75" s="209"/>
      <c r="E75" s="209"/>
      <c r="F75" s="209"/>
      <c r="G75" s="209"/>
      <c r="H75" s="209"/>
      <c r="I75" s="209"/>
      <c r="J75" s="209"/>
      <c r="K75" s="210"/>
      <c r="L75" s="85"/>
    </row>
    <row r="76" spans="1:12" x14ac:dyDescent="0.25">
      <c r="A76" s="211"/>
      <c r="B76" s="212"/>
      <c r="C76" s="212"/>
      <c r="D76" s="212"/>
      <c r="E76" s="212"/>
      <c r="F76" s="212"/>
      <c r="G76" s="212"/>
      <c r="H76" s="212"/>
      <c r="I76" s="212"/>
      <c r="J76" s="212"/>
      <c r="K76" s="213"/>
      <c r="L76" s="85"/>
    </row>
  </sheetData>
  <sheetProtection algorithmName="SHA-512" hashValue="d4QKAbK8iDhatDBGznFo08JnbkyjeBDExoRDnLKKuXwH3y6kixEUiYr4b3t8vPsViVBZWW0MJ1Qj66CKoSaKJA==" saltValue="HKQiJF79jEO/Jl9mQLlUag==" spinCount="100000" sheet="1"/>
  <mergeCells count="23">
    <mergeCell ref="B64:K64"/>
    <mergeCell ref="G30:H30"/>
    <mergeCell ref="B37:C37"/>
    <mergeCell ref="D30:E30"/>
    <mergeCell ref="B55:K56"/>
    <mergeCell ref="B58:K59"/>
    <mergeCell ref="B61:K62"/>
    <mergeCell ref="B66:K67"/>
    <mergeCell ref="B69:K70"/>
    <mergeCell ref="A73:K76"/>
    <mergeCell ref="A1:J3"/>
    <mergeCell ref="H46:H47"/>
    <mergeCell ref="G46:G47"/>
    <mergeCell ref="F46:F47"/>
    <mergeCell ref="E46:E47"/>
    <mergeCell ref="D46:D47"/>
    <mergeCell ref="B46:B47"/>
    <mergeCell ref="G7:H7"/>
    <mergeCell ref="G8:H8"/>
    <mergeCell ref="H27:I27"/>
    <mergeCell ref="D29:E29"/>
    <mergeCell ref="D10:I10"/>
    <mergeCell ref="D26:E26"/>
  </mergeCells>
  <phoneticPr fontId="0" type="noConversion"/>
  <pageMargins left="0.25" right="0.25" top="0.5" bottom="0.69" header="0" footer="0.25"/>
  <pageSetup orientation="portrait" r:id="rId1"/>
  <headerFooter alignWithMargins="0">
    <oddFooter xml:space="preserve">&amp;C&amp;"Times New Roman,Regular"Page 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6"/>
  <sheetViews>
    <sheetView zoomScaleNormal="100" workbookViewId="0">
      <selection activeCell="R25" sqref="R25"/>
    </sheetView>
  </sheetViews>
  <sheetFormatPr defaultColWidth="9.109375" defaultRowHeight="13.2" x14ac:dyDescent="0.25"/>
  <cols>
    <col min="1" max="1" width="0.88671875" style="12" customWidth="1"/>
    <col min="2" max="2" width="18.5546875" style="12" customWidth="1"/>
    <col min="3" max="3" width="2.6640625" style="12" customWidth="1"/>
    <col min="4" max="4" width="10.6640625" style="11" customWidth="1"/>
    <col min="5" max="5" width="2.6640625" style="11" customWidth="1"/>
    <col min="6" max="6" width="8.33203125" style="11" customWidth="1"/>
    <col min="7" max="7" width="2.6640625" style="11" customWidth="1"/>
    <col min="8" max="8" width="10.6640625" style="11" customWidth="1"/>
    <col min="9" max="9" width="1.6640625" style="11" customWidth="1"/>
    <col min="10" max="10" width="23.6640625" style="11" customWidth="1"/>
    <col min="11" max="11" width="1.6640625" style="11" customWidth="1"/>
    <col min="12" max="12" width="13.109375" style="11" customWidth="1"/>
    <col min="13" max="13" width="1.6640625" customWidth="1"/>
    <col min="14" max="14" width="23.33203125" style="11" customWidth="1"/>
    <col min="15" max="15" width="0.88671875" style="11" customWidth="1"/>
    <col min="16" max="16" width="1.6640625" style="11" customWidth="1"/>
    <col min="17" max="17" width="7.6640625" style="11" customWidth="1"/>
    <col min="18" max="16384" width="9.109375" style="12"/>
  </cols>
  <sheetData>
    <row r="1" spans="1:17" ht="24.9" customHeight="1" x14ac:dyDescent="0.25">
      <c r="A1" s="6"/>
      <c r="B1" s="248" t="s">
        <v>96</v>
      </c>
      <c r="C1" s="249"/>
      <c r="D1" s="249"/>
      <c r="E1" s="249"/>
      <c r="F1" s="249"/>
      <c r="G1" s="249"/>
      <c r="H1" s="249"/>
      <c r="I1" s="249"/>
      <c r="J1" s="249"/>
      <c r="K1" s="249"/>
      <c r="L1" s="249"/>
      <c r="M1" s="249"/>
      <c r="N1" s="249"/>
      <c r="O1" s="9"/>
    </row>
    <row r="2" spans="1:17" ht="24.9" customHeight="1" x14ac:dyDescent="0.25">
      <c r="A2" s="21"/>
      <c r="B2" s="250"/>
      <c r="C2" s="250"/>
      <c r="D2" s="250"/>
      <c r="E2" s="250"/>
      <c r="F2" s="250"/>
      <c r="G2" s="250"/>
      <c r="H2" s="250"/>
      <c r="I2" s="250"/>
      <c r="J2" s="250"/>
      <c r="K2" s="250"/>
      <c r="L2" s="250"/>
      <c r="M2" s="250"/>
      <c r="N2" s="250"/>
      <c r="O2" s="20"/>
    </row>
    <row r="3" spans="1:17" s="26" customFormat="1" ht="20.100000000000001" customHeight="1" x14ac:dyDescent="0.25">
      <c r="B3" s="27"/>
      <c r="C3" s="27"/>
      <c r="D3" s="27"/>
      <c r="E3" s="27"/>
      <c r="F3" s="27"/>
      <c r="G3" s="27"/>
      <c r="H3" s="27"/>
      <c r="I3" s="27"/>
      <c r="J3" s="27"/>
      <c r="K3" s="27"/>
      <c r="L3" s="27"/>
      <c r="M3" s="27"/>
      <c r="N3" s="27"/>
      <c r="O3" s="28"/>
      <c r="P3" s="28"/>
      <c r="Q3" s="28"/>
    </row>
    <row r="4" spans="1:17" ht="5.0999999999999996" customHeight="1" x14ac:dyDescent="0.25">
      <c r="A4" s="6"/>
      <c r="B4" s="7"/>
      <c r="C4" s="7"/>
      <c r="D4" s="8"/>
      <c r="E4" s="8"/>
      <c r="F4" s="8"/>
      <c r="G4" s="8"/>
      <c r="H4" s="8"/>
      <c r="I4" s="8"/>
      <c r="J4" s="8"/>
      <c r="K4" s="8"/>
      <c r="L4" s="8"/>
      <c r="M4" s="29"/>
      <c r="N4" s="8"/>
      <c r="O4" s="9"/>
    </row>
    <row r="5" spans="1:17" s="5" customFormat="1" ht="24.9" customHeight="1" x14ac:dyDescent="0.25">
      <c r="A5" s="16"/>
      <c r="B5" s="1"/>
      <c r="C5" s="1"/>
      <c r="D5" s="254" t="s">
        <v>43</v>
      </c>
      <c r="E5" s="254"/>
      <c r="F5" s="254"/>
      <c r="G5" s="254"/>
      <c r="H5" s="254"/>
      <c r="I5" s="254"/>
      <c r="J5" s="254"/>
      <c r="K5" s="254"/>
      <c r="L5" s="255"/>
      <c r="M5" s="17"/>
      <c r="N5" s="3"/>
      <c r="O5" s="31"/>
      <c r="P5" s="4"/>
    </row>
    <row r="6" spans="1:17" s="5" customFormat="1" ht="9.9" customHeight="1" x14ac:dyDescent="0.25">
      <c r="A6" s="16"/>
      <c r="B6" s="1"/>
      <c r="C6" s="1"/>
      <c r="D6" s="30"/>
      <c r="E6" s="30"/>
      <c r="F6" s="30"/>
      <c r="G6" s="30"/>
      <c r="H6" s="30"/>
      <c r="I6" s="30"/>
      <c r="J6" s="30"/>
      <c r="K6" s="30"/>
      <c r="L6" s="2"/>
      <c r="M6" s="17"/>
      <c r="N6" s="3"/>
      <c r="O6" s="31"/>
      <c r="P6" s="4"/>
    </row>
    <row r="7" spans="1:17" x14ac:dyDescent="0.25">
      <c r="A7" s="13"/>
      <c r="B7" s="32" t="s">
        <v>17</v>
      </c>
      <c r="C7" s="14"/>
      <c r="D7" s="32" t="s">
        <v>18</v>
      </c>
      <c r="E7" s="10"/>
      <c r="F7" s="10"/>
      <c r="G7" s="10"/>
      <c r="H7" s="32" t="s">
        <v>19</v>
      </c>
      <c r="I7" s="10"/>
      <c r="J7" s="32" t="s">
        <v>21</v>
      </c>
      <c r="K7" s="10"/>
      <c r="L7" s="32" t="s">
        <v>22</v>
      </c>
      <c r="M7" s="14"/>
      <c r="N7" s="32" t="s">
        <v>23</v>
      </c>
      <c r="O7" s="15"/>
    </row>
    <row r="8" spans="1:17" ht="38.25" customHeight="1" x14ac:dyDescent="0.25">
      <c r="A8" s="13"/>
      <c r="B8" s="33" t="s">
        <v>32</v>
      </c>
      <c r="C8" s="14"/>
      <c r="D8" s="33" t="s">
        <v>42</v>
      </c>
      <c r="E8" s="10"/>
      <c r="F8" s="33" t="s">
        <v>50</v>
      </c>
      <c r="G8" s="10"/>
      <c r="H8" s="33" t="s">
        <v>24</v>
      </c>
      <c r="I8" s="25"/>
      <c r="J8" s="33" t="s">
        <v>46</v>
      </c>
      <c r="K8" s="10"/>
      <c r="L8" s="33" t="s">
        <v>25</v>
      </c>
      <c r="M8" s="14"/>
      <c r="N8" s="33" t="s">
        <v>38</v>
      </c>
      <c r="O8" s="15"/>
    </row>
    <row r="9" spans="1:17" s="5" customFormat="1" ht="18" customHeight="1" x14ac:dyDescent="0.25">
      <c r="A9" s="16"/>
      <c r="B9" s="253" t="s">
        <v>39</v>
      </c>
      <c r="C9" s="17"/>
      <c r="D9" s="251">
        <v>3.5</v>
      </c>
      <c r="E9" s="260" t="s">
        <v>49</v>
      </c>
      <c r="F9" s="258">
        <v>0.9</v>
      </c>
      <c r="G9" s="256" t="s">
        <v>16</v>
      </c>
      <c r="H9" s="251">
        <f>D9*F9</f>
        <v>3.15</v>
      </c>
      <c r="I9" s="34"/>
      <c r="J9" s="67">
        <f>SUM(D9-H9)</f>
        <v>0.35000000000000009</v>
      </c>
      <c r="K9" s="10"/>
      <c r="L9" s="64" t="s">
        <v>37</v>
      </c>
      <c r="M9" s="17"/>
      <c r="N9" s="64" t="s">
        <v>36</v>
      </c>
      <c r="O9" s="35"/>
      <c r="P9" s="36"/>
      <c r="Q9" s="36"/>
    </row>
    <row r="10" spans="1:17" s="5" customFormat="1" ht="9.9" customHeight="1" x14ac:dyDescent="0.35">
      <c r="A10" s="16"/>
      <c r="B10" s="252"/>
      <c r="C10" s="17"/>
      <c r="D10" s="262"/>
      <c r="E10" s="260"/>
      <c r="F10" s="259"/>
      <c r="G10" s="257"/>
      <c r="H10" s="252"/>
      <c r="I10" s="34"/>
      <c r="J10" s="24" t="s">
        <v>45</v>
      </c>
      <c r="K10" s="10"/>
      <c r="L10" s="24" t="s">
        <v>20</v>
      </c>
      <c r="M10" s="17"/>
      <c r="N10" s="24" t="s">
        <v>33</v>
      </c>
      <c r="O10" s="35"/>
      <c r="P10" s="36"/>
      <c r="Q10" s="36"/>
    </row>
    <row r="11" spans="1:17" ht="5.0999999999999996" customHeight="1" x14ac:dyDescent="0.35">
      <c r="A11" s="21"/>
      <c r="B11" s="37"/>
      <c r="C11" s="22"/>
      <c r="D11" s="38"/>
      <c r="E11" s="23"/>
      <c r="F11" s="23"/>
      <c r="G11" s="23"/>
      <c r="H11" s="38"/>
      <c r="I11" s="38"/>
      <c r="J11" s="38"/>
      <c r="K11" s="23"/>
      <c r="L11" s="39"/>
      <c r="M11" s="22"/>
      <c r="N11" s="40"/>
      <c r="O11" s="20"/>
    </row>
    <row r="12" spans="1:17" ht="20.100000000000001" customHeight="1" x14ac:dyDescent="0.35">
      <c r="B12" s="65"/>
      <c r="D12" s="41"/>
      <c r="H12" s="41"/>
      <c r="I12" s="41"/>
      <c r="J12" s="41"/>
      <c r="L12" s="42"/>
      <c r="M12" s="12"/>
      <c r="N12" s="43"/>
    </row>
    <row r="13" spans="1:17" ht="4.5" customHeight="1" x14ac:dyDescent="0.35">
      <c r="A13" s="6"/>
      <c r="B13" s="44"/>
      <c r="C13" s="7"/>
      <c r="D13" s="45"/>
      <c r="E13" s="8"/>
      <c r="F13" s="8"/>
      <c r="G13" s="8"/>
      <c r="H13" s="45"/>
      <c r="I13" s="45"/>
      <c r="J13" s="45"/>
      <c r="K13" s="8"/>
      <c r="L13" s="46"/>
      <c r="M13" s="7"/>
      <c r="N13" s="47"/>
      <c r="O13" s="9"/>
    </row>
    <row r="14" spans="1:17" s="5" customFormat="1" ht="24.9" customHeight="1" x14ac:dyDescent="0.25">
      <c r="A14" s="16"/>
      <c r="B14" s="1"/>
      <c r="C14" s="1"/>
      <c r="D14" s="254" t="s">
        <v>83</v>
      </c>
      <c r="E14" s="254"/>
      <c r="F14" s="254"/>
      <c r="G14" s="254"/>
      <c r="H14" s="254"/>
      <c r="I14" s="254"/>
      <c r="J14" s="254"/>
      <c r="K14" s="254"/>
      <c r="L14" s="261"/>
      <c r="M14" s="17"/>
      <c r="N14" s="3"/>
      <c r="O14" s="31"/>
      <c r="P14" s="4"/>
    </row>
    <row r="15" spans="1:17" ht="9.9" customHeight="1" x14ac:dyDescent="0.25">
      <c r="A15" s="13"/>
      <c r="B15" s="14"/>
      <c r="C15" s="14"/>
      <c r="D15" s="10"/>
      <c r="E15" s="10"/>
      <c r="F15" s="10"/>
      <c r="G15" s="10"/>
      <c r="H15" s="10"/>
      <c r="I15" s="10"/>
      <c r="J15" s="10"/>
      <c r="K15" s="10"/>
      <c r="L15" s="10"/>
      <c r="M15" s="14"/>
      <c r="N15" s="10"/>
      <c r="O15" s="15"/>
    </row>
    <row r="16" spans="1:17" x14ac:dyDescent="0.25">
      <c r="A16" s="13"/>
      <c r="B16" s="32" t="s">
        <v>17</v>
      </c>
      <c r="C16" s="14"/>
      <c r="D16" s="32" t="s">
        <v>18</v>
      </c>
      <c r="E16" s="10"/>
      <c r="F16" s="10"/>
      <c r="G16" s="10"/>
      <c r="H16" s="32" t="s">
        <v>19</v>
      </c>
      <c r="I16" s="10"/>
      <c r="J16" s="32" t="s">
        <v>21</v>
      </c>
      <c r="K16" s="10"/>
      <c r="L16" s="32" t="s">
        <v>22</v>
      </c>
      <c r="M16" s="14"/>
      <c r="N16" s="32" t="s">
        <v>23</v>
      </c>
      <c r="O16" s="15"/>
    </row>
    <row r="17" spans="1:19" ht="38.25" customHeight="1" x14ac:dyDescent="0.25">
      <c r="A17" s="13"/>
      <c r="B17" s="33" t="s">
        <v>32</v>
      </c>
      <c r="C17" s="14"/>
      <c r="D17" s="33" t="s">
        <v>42</v>
      </c>
      <c r="E17" s="10"/>
      <c r="F17" s="33" t="s">
        <v>50</v>
      </c>
      <c r="G17" s="10"/>
      <c r="H17" s="33" t="s">
        <v>24</v>
      </c>
      <c r="I17" s="25"/>
      <c r="J17" s="33" t="s">
        <v>46</v>
      </c>
      <c r="K17" s="25"/>
      <c r="L17" s="33" t="s">
        <v>26</v>
      </c>
      <c r="M17" s="14"/>
      <c r="N17" s="33" t="s">
        <v>38</v>
      </c>
      <c r="O17" s="15"/>
    </row>
    <row r="18" spans="1:19" s="5" customFormat="1" ht="18" customHeight="1" x14ac:dyDescent="0.25">
      <c r="A18" s="16"/>
      <c r="B18" s="253" t="s">
        <v>84</v>
      </c>
      <c r="C18" s="17"/>
      <c r="D18" s="251">
        <v>5.2</v>
      </c>
      <c r="E18" s="260" t="s">
        <v>49</v>
      </c>
      <c r="F18" s="258">
        <v>0.9</v>
      </c>
      <c r="G18" s="256" t="s">
        <v>16</v>
      </c>
      <c r="H18" s="251">
        <f>D18*F18</f>
        <v>4.6800000000000006</v>
      </c>
      <c r="I18" s="34"/>
      <c r="J18" s="67">
        <f>SUM(D18-H18)</f>
        <v>0.51999999999999957</v>
      </c>
      <c r="K18" s="2"/>
      <c r="L18" s="64" t="s">
        <v>37</v>
      </c>
      <c r="M18" s="17"/>
      <c r="N18" s="64" t="s">
        <v>36</v>
      </c>
      <c r="O18" s="35"/>
      <c r="P18" s="36"/>
      <c r="Q18" s="36"/>
      <c r="R18" s="36"/>
      <c r="S18" s="36"/>
    </row>
    <row r="19" spans="1:19" s="5" customFormat="1" ht="9.9" customHeight="1" x14ac:dyDescent="0.35">
      <c r="A19" s="16"/>
      <c r="B19" s="252"/>
      <c r="C19" s="17"/>
      <c r="D19" s="252"/>
      <c r="E19" s="260"/>
      <c r="F19" s="259"/>
      <c r="G19" s="257"/>
      <c r="H19" s="252"/>
      <c r="I19" s="34"/>
      <c r="J19" s="24" t="s">
        <v>45</v>
      </c>
      <c r="K19" s="2"/>
      <c r="L19" s="24" t="s">
        <v>20</v>
      </c>
      <c r="M19" s="17"/>
      <c r="N19" s="24" t="s">
        <v>33</v>
      </c>
      <c r="O19" s="35"/>
      <c r="P19" s="36"/>
      <c r="Q19" s="36"/>
      <c r="R19" s="36"/>
      <c r="S19" s="36"/>
    </row>
    <row r="20" spans="1:19" ht="4.5" customHeight="1" x14ac:dyDescent="0.25">
      <c r="A20" s="21"/>
      <c r="B20" s="22"/>
      <c r="C20" s="22"/>
      <c r="D20" s="23"/>
      <c r="E20" s="23"/>
      <c r="F20" s="23"/>
      <c r="G20" s="23"/>
      <c r="H20" s="23"/>
      <c r="I20" s="23"/>
      <c r="J20" s="23"/>
      <c r="K20" s="23"/>
      <c r="L20" s="23"/>
      <c r="M20" s="22"/>
      <c r="N20" s="23"/>
      <c r="O20" s="20"/>
    </row>
    <row r="21" spans="1:19" ht="20.100000000000001" customHeight="1" x14ac:dyDescent="0.25">
      <c r="H21" s="48"/>
      <c r="M21" s="12"/>
    </row>
    <row r="22" spans="1:19" ht="5.25" customHeight="1" x14ac:dyDescent="0.35">
      <c r="A22" s="6"/>
      <c r="B22" s="44"/>
      <c r="C22" s="7"/>
      <c r="D22" s="45"/>
      <c r="E22" s="8"/>
      <c r="F22" s="8"/>
      <c r="G22" s="8"/>
      <c r="H22" s="45"/>
      <c r="I22" s="45"/>
      <c r="J22" s="45"/>
      <c r="K22" s="8"/>
      <c r="L22" s="46"/>
      <c r="M22" s="7"/>
      <c r="N22" s="47"/>
      <c r="O22" s="9"/>
    </row>
    <row r="23" spans="1:19" ht="30" customHeight="1" x14ac:dyDescent="0.25">
      <c r="A23" s="16"/>
      <c r="B23" s="1"/>
      <c r="C23" s="1"/>
      <c r="D23" s="254" t="s">
        <v>41</v>
      </c>
      <c r="E23" s="254"/>
      <c r="F23" s="254"/>
      <c r="G23" s="254"/>
      <c r="H23" s="254"/>
      <c r="I23" s="254"/>
      <c r="J23" s="254"/>
      <c r="K23" s="254"/>
      <c r="L23" s="261"/>
      <c r="M23" s="17"/>
      <c r="N23" s="3"/>
      <c r="O23" s="31"/>
    </row>
    <row r="24" spans="1:19" ht="9.75" customHeight="1" x14ac:dyDescent="0.25">
      <c r="A24" s="13"/>
      <c r="B24" s="14"/>
      <c r="C24" s="14"/>
      <c r="D24" s="10"/>
      <c r="E24" s="10"/>
      <c r="F24" s="10"/>
      <c r="G24" s="10"/>
      <c r="H24" s="10"/>
      <c r="I24" s="10"/>
      <c r="J24" s="10"/>
      <c r="K24" s="10"/>
      <c r="L24" s="10"/>
      <c r="M24" s="14"/>
      <c r="N24" s="10"/>
      <c r="O24" s="15"/>
    </row>
    <row r="25" spans="1:19" ht="12" customHeight="1" x14ac:dyDescent="0.25">
      <c r="A25" s="13"/>
      <c r="B25" s="32" t="s">
        <v>17</v>
      </c>
      <c r="C25" s="14"/>
      <c r="D25" s="32" t="s">
        <v>18</v>
      </c>
      <c r="E25" s="10"/>
      <c r="F25" s="10"/>
      <c r="G25" s="10"/>
      <c r="H25" s="32" t="s">
        <v>19</v>
      </c>
      <c r="I25" s="10"/>
      <c r="J25" s="32" t="s">
        <v>21</v>
      </c>
      <c r="K25" s="10"/>
      <c r="L25" s="32" t="s">
        <v>22</v>
      </c>
      <c r="M25" s="14"/>
      <c r="N25" s="32" t="s">
        <v>23</v>
      </c>
      <c r="O25" s="15"/>
    </row>
    <row r="26" spans="1:19" ht="38.25" customHeight="1" x14ac:dyDescent="0.25">
      <c r="A26" s="13"/>
      <c r="B26" s="33" t="s">
        <v>32</v>
      </c>
      <c r="C26" s="14"/>
      <c r="D26" s="33" t="s">
        <v>42</v>
      </c>
      <c r="E26" s="10"/>
      <c r="F26" s="33" t="s">
        <v>50</v>
      </c>
      <c r="G26" s="10"/>
      <c r="H26" s="33" t="s">
        <v>24</v>
      </c>
      <c r="I26" s="25"/>
      <c r="J26" s="33" t="s">
        <v>46</v>
      </c>
      <c r="K26" s="25"/>
      <c r="L26" s="33" t="s">
        <v>26</v>
      </c>
      <c r="M26" s="14"/>
      <c r="N26" s="33" t="s">
        <v>38</v>
      </c>
      <c r="O26" s="15"/>
    </row>
    <row r="27" spans="1:19" ht="18" customHeight="1" x14ac:dyDescent="0.25">
      <c r="A27" s="16"/>
      <c r="B27" s="253" t="s">
        <v>40</v>
      </c>
      <c r="C27" s="17"/>
      <c r="D27" s="265" t="s">
        <v>3</v>
      </c>
      <c r="E27" s="260" t="s">
        <v>49</v>
      </c>
      <c r="F27" s="258">
        <v>0.9</v>
      </c>
      <c r="G27" s="256" t="s">
        <v>16</v>
      </c>
      <c r="H27" s="263" t="s">
        <v>3</v>
      </c>
      <c r="I27" s="34"/>
      <c r="J27" s="64" t="s">
        <v>36</v>
      </c>
      <c r="K27" s="2"/>
      <c r="L27" s="64" t="s">
        <v>37</v>
      </c>
      <c r="M27" s="17"/>
      <c r="N27" s="64" t="s">
        <v>36</v>
      </c>
      <c r="O27" s="35"/>
    </row>
    <row r="28" spans="1:19" ht="9.75" customHeight="1" x14ac:dyDescent="0.35">
      <c r="A28" s="16"/>
      <c r="B28" s="252"/>
      <c r="C28" s="17"/>
      <c r="D28" s="266"/>
      <c r="E28" s="260"/>
      <c r="F28" s="259"/>
      <c r="G28" s="257"/>
      <c r="H28" s="264"/>
      <c r="I28" s="34"/>
      <c r="J28" s="24" t="s">
        <v>45</v>
      </c>
      <c r="K28" s="2"/>
      <c r="L28" s="24" t="s">
        <v>20</v>
      </c>
      <c r="M28" s="17"/>
      <c r="N28" s="24" t="s">
        <v>33</v>
      </c>
      <c r="O28" s="35"/>
    </row>
    <row r="29" spans="1:19" ht="4.5" customHeight="1" x14ac:dyDescent="0.25">
      <c r="A29" s="21"/>
      <c r="B29" s="22"/>
      <c r="C29" s="22"/>
      <c r="D29" s="23"/>
      <c r="E29" s="23"/>
      <c r="F29" s="23"/>
      <c r="G29" s="23"/>
      <c r="H29" s="23"/>
      <c r="I29" s="23"/>
      <c r="J29" s="23"/>
      <c r="K29" s="23"/>
      <c r="L29" s="23"/>
      <c r="M29" s="22"/>
      <c r="N29" s="23"/>
      <c r="O29" s="20"/>
    </row>
    <row r="30" spans="1:19" ht="20.100000000000001" customHeight="1" x14ac:dyDescent="0.25">
      <c r="M30" s="12"/>
    </row>
    <row r="31" spans="1:19" ht="20.100000000000001" customHeight="1" x14ac:dyDescent="0.25">
      <c r="M31" s="12"/>
    </row>
    <row r="32" spans="1:19" ht="20.100000000000001" customHeight="1" x14ac:dyDescent="0.25">
      <c r="M32" s="12"/>
    </row>
    <row r="33" spans="13:13" ht="20.100000000000001" customHeight="1" x14ac:dyDescent="0.25">
      <c r="M33" s="12"/>
    </row>
    <row r="34" spans="13:13" ht="20.100000000000001" customHeight="1" x14ac:dyDescent="0.25">
      <c r="M34" s="12"/>
    </row>
    <row r="35" spans="13:13" ht="20.100000000000001" customHeight="1" x14ac:dyDescent="0.25">
      <c r="M35" s="12"/>
    </row>
    <row r="36" spans="13:13" ht="20.100000000000001" customHeight="1" x14ac:dyDescent="0.25">
      <c r="M36" s="12"/>
    </row>
    <row r="37" spans="13:13" ht="20.100000000000001" customHeight="1" x14ac:dyDescent="0.25">
      <c r="M37" s="12"/>
    </row>
    <row r="38" spans="13:13" ht="20.100000000000001" customHeight="1" x14ac:dyDescent="0.25">
      <c r="M38" s="12"/>
    </row>
    <row r="39" spans="13:13" ht="20.100000000000001" customHeight="1" x14ac:dyDescent="0.25">
      <c r="M39" s="12"/>
    </row>
    <row r="40" spans="13:13" ht="20.100000000000001" customHeight="1" x14ac:dyDescent="0.25">
      <c r="M40" s="12"/>
    </row>
    <row r="41" spans="13:13" ht="20.100000000000001" customHeight="1" x14ac:dyDescent="0.25">
      <c r="M41" s="12"/>
    </row>
    <row r="42" spans="13:13" ht="20.100000000000001" customHeight="1" x14ac:dyDescent="0.25">
      <c r="M42" s="12"/>
    </row>
    <row r="43" spans="13:13" ht="20.100000000000001" customHeight="1" x14ac:dyDescent="0.25">
      <c r="M43" s="12"/>
    </row>
    <row r="44" spans="13:13" ht="20.100000000000001" customHeight="1" x14ac:dyDescent="0.25">
      <c r="M44" s="12"/>
    </row>
    <row r="45" spans="13:13" ht="20.100000000000001" customHeight="1" x14ac:dyDescent="0.25">
      <c r="M45" s="12"/>
    </row>
    <row r="46" spans="13:13" ht="20.100000000000001" customHeight="1" x14ac:dyDescent="0.25">
      <c r="M46" s="12"/>
    </row>
    <row r="47" spans="13:13" ht="20.100000000000001" customHeight="1" x14ac:dyDescent="0.25">
      <c r="M47" s="12"/>
    </row>
    <row r="48" spans="13:13" ht="20.100000000000001" customHeight="1" x14ac:dyDescent="0.25">
      <c r="M48" s="12"/>
    </row>
    <row r="49" spans="13:13" ht="20.100000000000001" customHeight="1" x14ac:dyDescent="0.25">
      <c r="M49" s="12"/>
    </row>
    <row r="50" spans="13:13" ht="20.100000000000001" customHeight="1" x14ac:dyDescent="0.25">
      <c r="M50" s="12"/>
    </row>
    <row r="51" spans="13:13" ht="20.100000000000001" customHeight="1" x14ac:dyDescent="0.25">
      <c r="M51" s="12"/>
    </row>
    <row r="52" spans="13:13" ht="20.100000000000001" customHeight="1" x14ac:dyDescent="0.25">
      <c r="M52" s="12"/>
    </row>
    <row r="53" spans="13:13" ht="20.100000000000001" customHeight="1" x14ac:dyDescent="0.25">
      <c r="M53" s="12"/>
    </row>
    <row r="54" spans="13:13" ht="20.100000000000001" customHeight="1" x14ac:dyDescent="0.25">
      <c r="M54" s="12"/>
    </row>
    <row r="55" spans="13:13" ht="20.100000000000001" customHeight="1" x14ac:dyDescent="0.25">
      <c r="M55" s="12"/>
    </row>
    <row r="56" spans="13:13" ht="20.100000000000001" customHeight="1" x14ac:dyDescent="0.25">
      <c r="M56" s="12"/>
    </row>
    <row r="57" spans="13:13" ht="20.100000000000001" customHeight="1" x14ac:dyDescent="0.25">
      <c r="M57" s="12"/>
    </row>
    <row r="58" spans="13:13" ht="20.100000000000001" customHeight="1" x14ac:dyDescent="0.25">
      <c r="M58" s="12"/>
    </row>
    <row r="59" spans="13:13" ht="20.100000000000001" customHeight="1" x14ac:dyDescent="0.25">
      <c r="M59" s="12"/>
    </row>
    <row r="60" spans="13:13" ht="20.100000000000001" customHeight="1" x14ac:dyDescent="0.25">
      <c r="M60" s="12"/>
    </row>
    <row r="61" spans="13:13" ht="20.100000000000001" customHeight="1" x14ac:dyDescent="0.25">
      <c r="M61" s="12"/>
    </row>
    <row r="62" spans="13:13" ht="20.100000000000001" customHeight="1" x14ac:dyDescent="0.25">
      <c r="M62" s="12"/>
    </row>
    <row r="63" spans="13:13" ht="20.100000000000001" customHeight="1" x14ac:dyDescent="0.25">
      <c r="M63" s="12"/>
    </row>
    <row r="64" spans="13:13" ht="20.100000000000001" customHeight="1" x14ac:dyDescent="0.25">
      <c r="M64" s="12"/>
    </row>
    <row r="65" spans="13:13" ht="20.100000000000001" customHeight="1" x14ac:dyDescent="0.25">
      <c r="M65" s="12"/>
    </row>
    <row r="66" spans="13:13" ht="20.100000000000001" customHeight="1" x14ac:dyDescent="0.25">
      <c r="M66" s="12"/>
    </row>
    <row r="67" spans="13:13" ht="20.100000000000001" customHeight="1" x14ac:dyDescent="0.25">
      <c r="M67" s="12"/>
    </row>
    <row r="68" spans="13:13" ht="20.100000000000001" customHeight="1" x14ac:dyDescent="0.25">
      <c r="M68" s="12"/>
    </row>
    <row r="69" spans="13:13" ht="20.100000000000001" customHeight="1" x14ac:dyDescent="0.25">
      <c r="M69" s="12"/>
    </row>
    <row r="70" spans="13:13" ht="20.100000000000001" customHeight="1" x14ac:dyDescent="0.25">
      <c r="M70" s="12"/>
    </row>
    <row r="71" spans="13:13" ht="20.100000000000001" customHeight="1" x14ac:dyDescent="0.25">
      <c r="M71" s="12"/>
    </row>
    <row r="72" spans="13:13" ht="20.100000000000001" customHeight="1" x14ac:dyDescent="0.25">
      <c r="M72" s="12"/>
    </row>
    <row r="73" spans="13:13" ht="20.100000000000001" customHeight="1" x14ac:dyDescent="0.25">
      <c r="M73" s="12"/>
    </row>
    <row r="74" spans="13:13" ht="20.100000000000001" customHeight="1" x14ac:dyDescent="0.25">
      <c r="M74" s="12"/>
    </row>
    <row r="75" spans="13:13" ht="20.100000000000001" customHeight="1" x14ac:dyDescent="0.25">
      <c r="M75" s="12"/>
    </row>
    <row r="76" spans="13:13" ht="20.100000000000001" customHeight="1" x14ac:dyDescent="0.25">
      <c r="M76" s="12"/>
    </row>
    <row r="77" spans="13:13" ht="20.100000000000001" customHeight="1" x14ac:dyDescent="0.25">
      <c r="M77" s="12"/>
    </row>
    <row r="78" spans="13:13" ht="20.100000000000001" customHeight="1" x14ac:dyDescent="0.25">
      <c r="M78" s="12"/>
    </row>
    <row r="79" spans="13:13" ht="20.100000000000001" customHeight="1" x14ac:dyDescent="0.25">
      <c r="M79" s="12"/>
    </row>
    <row r="80" spans="13:13" ht="20.100000000000001" customHeight="1" x14ac:dyDescent="0.25">
      <c r="M80" s="12"/>
    </row>
    <row r="81" spans="13:13" ht="20.100000000000001" customHeight="1" x14ac:dyDescent="0.25">
      <c r="M81" s="12"/>
    </row>
    <row r="82" spans="13:13" ht="20.100000000000001" customHeight="1" x14ac:dyDescent="0.25">
      <c r="M82" s="12"/>
    </row>
    <row r="83" spans="13:13" ht="20.100000000000001" customHeight="1" x14ac:dyDescent="0.25">
      <c r="M83" s="12"/>
    </row>
    <row r="84" spans="13:13" ht="20.100000000000001" customHeight="1" x14ac:dyDescent="0.25">
      <c r="M84" s="12"/>
    </row>
    <row r="85" spans="13:13" ht="20.100000000000001" customHeight="1" x14ac:dyDescent="0.25">
      <c r="M85" s="12"/>
    </row>
    <row r="86" spans="13:13" ht="20.100000000000001" customHeight="1" x14ac:dyDescent="0.25">
      <c r="M86" s="12"/>
    </row>
    <row r="87" spans="13:13" ht="20.100000000000001" customHeight="1" x14ac:dyDescent="0.25">
      <c r="M87" s="12"/>
    </row>
    <row r="88" spans="13:13" ht="20.100000000000001" customHeight="1" x14ac:dyDescent="0.25">
      <c r="M88" s="12"/>
    </row>
    <row r="89" spans="13:13" ht="20.100000000000001" customHeight="1" x14ac:dyDescent="0.25">
      <c r="M89" s="12"/>
    </row>
    <row r="90" spans="13:13" ht="20.100000000000001" customHeight="1" x14ac:dyDescent="0.25">
      <c r="M90" s="12"/>
    </row>
    <row r="91" spans="13:13" ht="20.100000000000001" customHeight="1" x14ac:dyDescent="0.25">
      <c r="M91" s="12"/>
    </row>
    <row r="92" spans="13:13" ht="20.100000000000001" customHeight="1" x14ac:dyDescent="0.25">
      <c r="M92" s="12"/>
    </row>
    <row r="93" spans="13:13" ht="20.100000000000001" customHeight="1" x14ac:dyDescent="0.25">
      <c r="M93" s="12"/>
    </row>
    <row r="94" spans="13:13" ht="20.100000000000001" customHeight="1" x14ac:dyDescent="0.25">
      <c r="M94" s="12"/>
    </row>
    <row r="95" spans="13:13" ht="20.100000000000001" customHeight="1" x14ac:dyDescent="0.25">
      <c r="M95" s="12"/>
    </row>
    <row r="96" spans="13:13" ht="20.100000000000001" customHeight="1" x14ac:dyDescent="0.25">
      <c r="M96" s="12"/>
    </row>
    <row r="97" spans="13:13" ht="20.100000000000001" customHeight="1" x14ac:dyDescent="0.25">
      <c r="M97" s="12"/>
    </row>
    <row r="98" spans="13:13" ht="20.100000000000001" customHeight="1" x14ac:dyDescent="0.25">
      <c r="M98" s="12"/>
    </row>
    <row r="99" spans="13:13" ht="20.100000000000001" customHeight="1" x14ac:dyDescent="0.25">
      <c r="M99" s="12"/>
    </row>
    <row r="100" spans="13:13" ht="20.100000000000001" customHeight="1" x14ac:dyDescent="0.25">
      <c r="M100" s="12"/>
    </row>
    <row r="101" spans="13:13" ht="20.100000000000001" customHeight="1" x14ac:dyDescent="0.25">
      <c r="M101" s="12"/>
    </row>
    <row r="102" spans="13:13" ht="20.100000000000001" customHeight="1" x14ac:dyDescent="0.25">
      <c r="M102" s="12"/>
    </row>
    <row r="103" spans="13:13" ht="20.100000000000001" customHeight="1" x14ac:dyDescent="0.25">
      <c r="M103" s="12"/>
    </row>
    <row r="104" spans="13:13" ht="20.100000000000001" customHeight="1" x14ac:dyDescent="0.25">
      <c r="M104" s="12"/>
    </row>
    <row r="105" spans="13:13" ht="20.100000000000001" customHeight="1" x14ac:dyDescent="0.25">
      <c r="M105" s="12"/>
    </row>
    <row r="106" spans="13:13" ht="20.100000000000001" customHeight="1" x14ac:dyDescent="0.25">
      <c r="M106" s="12"/>
    </row>
    <row r="107" spans="13:13" ht="20.100000000000001" customHeight="1" x14ac:dyDescent="0.25">
      <c r="M107" s="12"/>
    </row>
    <row r="108" spans="13:13" ht="20.100000000000001" customHeight="1" x14ac:dyDescent="0.25">
      <c r="M108" s="12"/>
    </row>
    <row r="109" spans="13:13" ht="20.100000000000001" customHeight="1" x14ac:dyDescent="0.25">
      <c r="M109" s="12"/>
    </row>
    <row r="110" spans="13:13" ht="20.100000000000001" customHeight="1" x14ac:dyDescent="0.25">
      <c r="M110" s="12"/>
    </row>
    <row r="111" spans="13:13" ht="20.100000000000001" customHeight="1" x14ac:dyDescent="0.25">
      <c r="M111" s="12"/>
    </row>
    <row r="112" spans="13:13" ht="20.100000000000001" customHeight="1" x14ac:dyDescent="0.25">
      <c r="M112" s="12"/>
    </row>
    <row r="113" spans="13:13" ht="20.100000000000001" customHeight="1" x14ac:dyDescent="0.25">
      <c r="M113" s="12"/>
    </row>
    <row r="114" spans="13:13" ht="20.100000000000001" customHeight="1" x14ac:dyDescent="0.25">
      <c r="M114" s="12"/>
    </row>
    <row r="115" spans="13:13" ht="20.100000000000001" customHeight="1" x14ac:dyDescent="0.25">
      <c r="M115" s="12"/>
    </row>
    <row r="116" spans="13:13" ht="20.100000000000001" customHeight="1" x14ac:dyDescent="0.25">
      <c r="M116" s="12"/>
    </row>
    <row r="117" spans="13:13" ht="20.100000000000001" customHeight="1" x14ac:dyDescent="0.25">
      <c r="M117" s="12"/>
    </row>
    <row r="118" spans="13:13" ht="20.100000000000001" customHeight="1" x14ac:dyDescent="0.25">
      <c r="M118" s="12"/>
    </row>
    <row r="119" spans="13:13" ht="20.100000000000001" customHeight="1" x14ac:dyDescent="0.25">
      <c r="M119" s="12"/>
    </row>
    <row r="120" spans="13:13" ht="20.100000000000001" customHeight="1" x14ac:dyDescent="0.25">
      <c r="M120" s="12"/>
    </row>
    <row r="121" spans="13:13" ht="20.100000000000001" customHeight="1" x14ac:dyDescent="0.25">
      <c r="M121" s="12"/>
    </row>
    <row r="122" spans="13:13" ht="20.100000000000001" customHeight="1" x14ac:dyDescent="0.25">
      <c r="M122" s="12"/>
    </row>
    <row r="123" spans="13:13" ht="20.100000000000001" customHeight="1" x14ac:dyDescent="0.25">
      <c r="M123" s="12"/>
    </row>
    <row r="124" spans="13:13" ht="20.100000000000001" customHeight="1" x14ac:dyDescent="0.25">
      <c r="M124" s="12"/>
    </row>
    <row r="125" spans="13:13" ht="20.100000000000001" customHeight="1" x14ac:dyDescent="0.25">
      <c r="M125" s="12"/>
    </row>
    <row r="126" spans="13:13" ht="20.100000000000001" customHeight="1" x14ac:dyDescent="0.25">
      <c r="M126" s="12"/>
    </row>
    <row r="127" spans="13:13" ht="20.100000000000001" customHeight="1" x14ac:dyDescent="0.25">
      <c r="M127" s="12"/>
    </row>
    <row r="128" spans="13:13" ht="20.100000000000001" customHeight="1" x14ac:dyDescent="0.25">
      <c r="M128" s="12"/>
    </row>
    <row r="129" spans="13:13" ht="20.100000000000001" customHeight="1" x14ac:dyDescent="0.25">
      <c r="M129" s="12"/>
    </row>
    <row r="130" spans="13:13" ht="20.100000000000001" customHeight="1" x14ac:dyDescent="0.25">
      <c r="M130" s="12"/>
    </row>
    <row r="131" spans="13:13" ht="20.100000000000001" customHeight="1" x14ac:dyDescent="0.25">
      <c r="M131" s="12"/>
    </row>
    <row r="132" spans="13:13" ht="20.100000000000001" customHeight="1" x14ac:dyDescent="0.25">
      <c r="M132" s="12"/>
    </row>
    <row r="133" spans="13:13" ht="20.100000000000001" customHeight="1" x14ac:dyDescent="0.25">
      <c r="M133" s="12"/>
    </row>
    <row r="134" spans="13:13" ht="20.100000000000001" customHeight="1" x14ac:dyDescent="0.25">
      <c r="M134" s="12"/>
    </row>
    <row r="135" spans="13:13" ht="20.100000000000001" customHeight="1" x14ac:dyDescent="0.25">
      <c r="M135" s="12"/>
    </row>
    <row r="136" spans="13:13" ht="20.100000000000001" customHeight="1" x14ac:dyDescent="0.25">
      <c r="M136" s="12"/>
    </row>
    <row r="137" spans="13:13" ht="20.100000000000001" customHeight="1" x14ac:dyDescent="0.25">
      <c r="M137" s="12"/>
    </row>
    <row r="138" spans="13:13" ht="20.100000000000001" customHeight="1" x14ac:dyDescent="0.25">
      <c r="M138" s="12"/>
    </row>
    <row r="139" spans="13:13" ht="20.100000000000001" customHeight="1" x14ac:dyDescent="0.25">
      <c r="M139" s="12"/>
    </row>
    <row r="140" spans="13:13" ht="20.100000000000001" customHeight="1" x14ac:dyDescent="0.25">
      <c r="M140" s="12"/>
    </row>
    <row r="141" spans="13:13" ht="20.100000000000001" customHeight="1" x14ac:dyDescent="0.25">
      <c r="M141" s="12"/>
    </row>
    <row r="142" spans="13:13" ht="20.100000000000001" customHeight="1" x14ac:dyDescent="0.25">
      <c r="M142" s="12"/>
    </row>
    <row r="143" spans="13:13" ht="20.100000000000001" customHeight="1" x14ac:dyDescent="0.25">
      <c r="M143" s="12"/>
    </row>
    <row r="144" spans="13:13" ht="20.100000000000001" customHeight="1" x14ac:dyDescent="0.25">
      <c r="M144" s="12"/>
    </row>
    <row r="145" spans="13:13" ht="20.100000000000001" customHeight="1" x14ac:dyDescent="0.25">
      <c r="M145" s="12"/>
    </row>
    <row r="146" spans="13:13" ht="20.100000000000001" customHeight="1" x14ac:dyDescent="0.25">
      <c r="M146" s="12"/>
    </row>
    <row r="147" spans="13:13" ht="20.100000000000001" customHeight="1" x14ac:dyDescent="0.25">
      <c r="M147" s="12"/>
    </row>
    <row r="148" spans="13:13" ht="20.100000000000001" customHeight="1" x14ac:dyDescent="0.25">
      <c r="M148" s="12"/>
    </row>
    <row r="149" spans="13:13" ht="20.100000000000001" customHeight="1" x14ac:dyDescent="0.25">
      <c r="M149" s="12"/>
    </row>
    <row r="150" spans="13:13" ht="20.100000000000001" customHeight="1" x14ac:dyDescent="0.25">
      <c r="M150" s="12"/>
    </row>
    <row r="151" spans="13:13" ht="20.100000000000001" customHeight="1" x14ac:dyDescent="0.25">
      <c r="M151" s="12"/>
    </row>
    <row r="152" spans="13:13" ht="20.100000000000001" customHeight="1" x14ac:dyDescent="0.25">
      <c r="M152" s="12"/>
    </row>
    <row r="153" spans="13:13" ht="20.100000000000001" customHeight="1" x14ac:dyDescent="0.25">
      <c r="M153" s="12"/>
    </row>
    <row r="154" spans="13:13" ht="20.100000000000001" customHeight="1" x14ac:dyDescent="0.25">
      <c r="M154" s="12"/>
    </row>
    <row r="155" spans="13:13" ht="20.100000000000001" customHeight="1" x14ac:dyDescent="0.25">
      <c r="M155" s="12"/>
    </row>
    <row r="156" spans="13:13" ht="20.100000000000001" customHeight="1" x14ac:dyDescent="0.25">
      <c r="M156" s="12"/>
    </row>
    <row r="157" spans="13:13" ht="20.100000000000001" customHeight="1" x14ac:dyDescent="0.25">
      <c r="M157" s="12"/>
    </row>
    <row r="158" spans="13:13" ht="20.100000000000001" customHeight="1" x14ac:dyDescent="0.25">
      <c r="M158" s="12"/>
    </row>
    <row r="159" spans="13:13" x14ac:dyDescent="0.25">
      <c r="M159" s="12"/>
    </row>
    <row r="160" spans="13:13" x14ac:dyDescent="0.25">
      <c r="M160" s="12"/>
    </row>
    <row r="161" spans="13:13" x14ac:dyDescent="0.25">
      <c r="M161" s="12"/>
    </row>
    <row r="162" spans="13:13" x14ac:dyDescent="0.25">
      <c r="M162" s="12"/>
    </row>
    <row r="163" spans="13:13" x14ac:dyDescent="0.25">
      <c r="M163" s="12"/>
    </row>
    <row r="164" spans="13:13" x14ac:dyDescent="0.25">
      <c r="M164" s="12"/>
    </row>
    <row r="165" spans="13:13" x14ac:dyDescent="0.25">
      <c r="M165" s="12"/>
    </row>
    <row r="166" spans="13:13" x14ac:dyDescent="0.25">
      <c r="M166" s="12"/>
    </row>
  </sheetData>
  <mergeCells count="22">
    <mergeCell ref="B27:B28"/>
    <mergeCell ref="F27:F28"/>
    <mergeCell ref="E27:E28"/>
    <mergeCell ref="G27:G28"/>
    <mergeCell ref="B18:B19"/>
    <mergeCell ref="H27:H28"/>
    <mergeCell ref="D23:L23"/>
    <mergeCell ref="D18:D19"/>
    <mergeCell ref="D27:D28"/>
    <mergeCell ref="E18:E19"/>
    <mergeCell ref="F18:F19"/>
    <mergeCell ref="E9:E10"/>
    <mergeCell ref="D14:L14"/>
    <mergeCell ref="H18:H19"/>
    <mergeCell ref="G18:G19"/>
    <mergeCell ref="D9:D10"/>
    <mergeCell ref="B1:N2"/>
    <mergeCell ref="H9:H10"/>
    <mergeCell ref="B9:B10"/>
    <mergeCell ref="D5:L5"/>
    <mergeCell ref="G9:G10"/>
    <mergeCell ref="F9:F10"/>
  </mergeCells>
  <phoneticPr fontId="0" type="noConversion"/>
  <printOptions horizontalCentered="1"/>
  <pageMargins left="0" right="0" top="0.5" bottom="0.5" header="0" footer="0.25"/>
  <pageSetup orientation="landscape" r:id="rId1"/>
  <headerFooter alignWithMargins="0">
    <oddFooter xml:space="preserve">&amp;C&amp;"Times New Roman,Regular"Page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workbookViewId="0">
      <selection activeCell="F33" sqref="F33"/>
    </sheetView>
  </sheetViews>
  <sheetFormatPr defaultRowHeight="13.2" x14ac:dyDescent="0.25"/>
  <cols>
    <col min="1" max="1" width="3.6640625" customWidth="1"/>
    <col min="2" max="2" width="12.6640625" customWidth="1"/>
    <col min="8" max="9" width="7.6640625" customWidth="1"/>
  </cols>
  <sheetData>
    <row r="1" spans="1:11" ht="47.25" customHeight="1" x14ac:dyDescent="0.25">
      <c r="A1" s="278" t="s">
        <v>96</v>
      </c>
      <c r="B1" s="279"/>
      <c r="C1" s="279"/>
      <c r="D1" s="279"/>
      <c r="E1" s="279"/>
      <c r="F1" s="279"/>
      <c r="G1" s="279"/>
      <c r="H1" s="279"/>
      <c r="I1" s="279"/>
      <c r="J1" s="279"/>
      <c r="K1" s="280"/>
    </row>
    <row r="4" spans="1:11" x14ac:dyDescent="0.25">
      <c r="A4" s="49"/>
      <c r="B4" s="29"/>
      <c r="C4" s="29"/>
      <c r="D4" s="29"/>
      <c r="E4" s="29"/>
      <c r="F4" s="29"/>
      <c r="G4" s="29"/>
      <c r="H4" s="29"/>
      <c r="I4" s="29"/>
      <c r="J4" s="29"/>
      <c r="K4" s="50"/>
    </row>
    <row r="5" spans="1:11" ht="20.100000000000001" customHeight="1" x14ac:dyDescent="0.3">
      <c r="A5" s="51"/>
      <c r="B5" s="19"/>
      <c r="C5" s="52" t="s">
        <v>27</v>
      </c>
      <c r="D5" s="19"/>
      <c r="E5" s="19"/>
      <c r="F5" s="19"/>
      <c r="G5" s="19"/>
      <c r="H5" s="19"/>
      <c r="I5" s="19"/>
      <c r="J5" s="19"/>
      <c r="K5" s="18"/>
    </row>
    <row r="6" spans="1:11" x14ac:dyDescent="0.25">
      <c r="A6" s="51"/>
      <c r="B6" s="19"/>
      <c r="C6" s="19"/>
      <c r="D6" s="19"/>
      <c r="E6" s="19"/>
      <c r="F6" s="19"/>
      <c r="G6" s="19"/>
      <c r="H6" s="19"/>
      <c r="I6" s="19"/>
      <c r="J6" s="19"/>
      <c r="K6" s="18"/>
    </row>
    <row r="7" spans="1:11" x14ac:dyDescent="0.25">
      <c r="A7" s="51"/>
      <c r="B7" s="19"/>
      <c r="C7" s="19"/>
      <c r="D7" s="19"/>
      <c r="E7" s="19"/>
      <c r="F7" s="19"/>
      <c r="G7" s="19"/>
      <c r="H7" s="19"/>
      <c r="I7" s="19"/>
      <c r="J7" s="19"/>
      <c r="K7" s="18"/>
    </row>
    <row r="8" spans="1:11" ht="24.9" customHeight="1" x14ac:dyDescent="0.25">
      <c r="A8" s="63">
        <v>1</v>
      </c>
      <c r="B8" s="276" t="s">
        <v>48</v>
      </c>
      <c r="C8" s="276"/>
      <c r="D8" s="276"/>
      <c r="E8" s="276"/>
      <c r="F8" s="276"/>
      <c r="G8" s="276"/>
      <c r="H8" s="276"/>
      <c r="I8" s="276"/>
      <c r="J8" s="276"/>
      <c r="K8" s="277"/>
    </row>
    <row r="9" spans="1:11" ht="21.75" customHeight="1" x14ac:dyDescent="0.25">
      <c r="A9" s="53"/>
      <c r="B9" s="276"/>
      <c r="C9" s="276"/>
      <c r="D9" s="276"/>
      <c r="E9" s="276"/>
      <c r="F9" s="276"/>
      <c r="G9" s="276"/>
      <c r="H9" s="276"/>
      <c r="I9" s="276"/>
      <c r="J9" s="276"/>
      <c r="K9" s="277"/>
    </row>
    <row r="10" spans="1:11" ht="15" x14ac:dyDescent="0.25">
      <c r="A10" s="53"/>
      <c r="B10" s="56"/>
      <c r="C10" s="56"/>
      <c r="D10" s="56"/>
      <c r="E10" s="56"/>
      <c r="F10" s="56"/>
      <c r="G10" s="56"/>
      <c r="H10" s="56"/>
      <c r="I10" s="56"/>
      <c r="J10" s="56"/>
      <c r="K10" s="57"/>
    </row>
    <row r="11" spans="1:11" ht="15" customHeight="1" x14ac:dyDescent="0.25">
      <c r="A11" s="53">
        <v>2</v>
      </c>
      <c r="B11" s="283" t="s">
        <v>44</v>
      </c>
      <c r="C11" s="284"/>
      <c r="D11" s="284"/>
      <c r="E11" s="284"/>
      <c r="F11" s="284"/>
      <c r="G11" s="284"/>
      <c r="H11" s="284"/>
      <c r="I11" s="284"/>
      <c r="J11" s="284"/>
      <c r="K11" s="285"/>
    </row>
    <row r="12" spans="1:11" ht="15" x14ac:dyDescent="0.25">
      <c r="A12" s="53"/>
      <c r="B12" s="284"/>
      <c r="C12" s="284"/>
      <c r="D12" s="284"/>
      <c r="E12" s="284"/>
      <c r="F12" s="284"/>
      <c r="G12" s="284"/>
      <c r="H12" s="284"/>
      <c r="I12" s="284"/>
      <c r="J12" s="284"/>
      <c r="K12" s="285"/>
    </row>
    <row r="13" spans="1:11" ht="15" x14ac:dyDescent="0.25">
      <c r="A13" s="53"/>
      <c r="B13" s="68"/>
      <c r="C13" s="68"/>
      <c r="D13" s="68"/>
      <c r="E13" s="68"/>
      <c r="F13" s="68"/>
      <c r="G13" s="68"/>
      <c r="H13" s="68"/>
      <c r="I13" s="68"/>
      <c r="J13" s="68"/>
      <c r="K13" s="69"/>
    </row>
    <row r="14" spans="1:11" ht="15" x14ac:dyDescent="0.25">
      <c r="A14" s="53">
        <v>3</v>
      </c>
      <c r="B14" s="276" t="s">
        <v>28</v>
      </c>
      <c r="C14" s="276"/>
      <c r="D14" s="276"/>
      <c r="E14" s="276"/>
      <c r="F14" s="276"/>
      <c r="G14" s="276"/>
      <c r="H14" s="276"/>
      <c r="I14" s="276"/>
      <c r="J14" s="276"/>
      <c r="K14" s="277"/>
    </row>
    <row r="15" spans="1:11" ht="15" x14ac:dyDescent="0.25">
      <c r="A15" s="53"/>
      <c r="B15" s="276"/>
      <c r="C15" s="276"/>
      <c r="D15" s="276"/>
      <c r="E15" s="276"/>
      <c r="F15" s="276"/>
      <c r="G15" s="276"/>
      <c r="H15" s="276"/>
      <c r="I15" s="276"/>
      <c r="J15" s="276"/>
      <c r="K15" s="277"/>
    </row>
    <row r="16" spans="1:11" ht="15" x14ac:dyDescent="0.25">
      <c r="A16" s="53"/>
      <c r="B16" s="56"/>
      <c r="C16" s="56"/>
      <c r="D16" s="56"/>
      <c r="E16" s="56"/>
      <c r="F16" s="56"/>
      <c r="G16" s="56"/>
      <c r="H16" s="56"/>
      <c r="I16" s="56"/>
      <c r="J16" s="56"/>
      <c r="K16" s="57"/>
    </row>
    <row r="17" spans="1:11" ht="15" x14ac:dyDescent="0.25">
      <c r="A17" s="53">
        <v>4</v>
      </c>
      <c r="B17" s="276" t="s">
        <v>29</v>
      </c>
      <c r="C17" s="281"/>
      <c r="D17" s="281"/>
      <c r="E17" s="281"/>
      <c r="F17" s="281"/>
      <c r="G17" s="281"/>
      <c r="H17" s="281"/>
      <c r="I17" s="281"/>
      <c r="J17" s="281"/>
      <c r="K17" s="282"/>
    </row>
    <row r="18" spans="1:11" ht="15" customHeight="1" x14ac:dyDescent="0.25">
      <c r="A18" s="53"/>
      <c r="B18" s="58"/>
      <c r="C18" s="58"/>
      <c r="D18" s="58"/>
      <c r="E18" s="58"/>
      <c r="F18" s="58"/>
      <c r="G18" s="58"/>
      <c r="H18" s="58"/>
      <c r="I18" s="58"/>
      <c r="J18" s="58"/>
      <c r="K18" s="59"/>
    </row>
    <row r="19" spans="1:11" s="66" customFormat="1" ht="24.9" customHeight="1" x14ac:dyDescent="0.25">
      <c r="A19" s="63">
        <v>5</v>
      </c>
      <c r="B19" s="276" t="s">
        <v>30</v>
      </c>
      <c r="C19" s="276"/>
      <c r="D19" s="276"/>
      <c r="E19" s="276"/>
      <c r="F19" s="276"/>
      <c r="G19" s="276"/>
      <c r="H19" s="276"/>
      <c r="I19" s="276"/>
      <c r="J19" s="276"/>
      <c r="K19" s="277"/>
    </row>
    <row r="20" spans="1:11" s="66" customFormat="1" ht="24.9" customHeight="1" x14ac:dyDescent="0.25">
      <c r="A20" s="63"/>
      <c r="B20" s="276"/>
      <c r="C20" s="276"/>
      <c r="D20" s="276"/>
      <c r="E20" s="276"/>
      <c r="F20" s="276"/>
      <c r="G20" s="276"/>
      <c r="H20" s="276"/>
      <c r="I20" s="276"/>
      <c r="J20" s="276"/>
      <c r="K20" s="277"/>
    </row>
    <row r="21" spans="1:11" ht="15" customHeight="1" x14ac:dyDescent="0.25">
      <c r="A21" s="53"/>
      <c r="B21" s="54"/>
      <c r="C21" s="54"/>
      <c r="D21" s="54"/>
      <c r="E21" s="54"/>
      <c r="F21" s="54"/>
      <c r="G21" s="54"/>
      <c r="H21" s="54"/>
      <c r="I21" s="54"/>
      <c r="J21" s="54"/>
      <c r="K21" s="55"/>
    </row>
    <row r="22" spans="1:11" ht="24.9" customHeight="1" x14ac:dyDescent="0.25">
      <c r="A22" s="63">
        <v>6</v>
      </c>
      <c r="B22" s="276" t="s">
        <v>34</v>
      </c>
      <c r="C22" s="281"/>
      <c r="D22" s="281"/>
      <c r="E22" s="281"/>
      <c r="F22" s="281"/>
      <c r="G22" s="281"/>
      <c r="H22" s="281"/>
      <c r="I22" s="281"/>
      <c r="J22" s="281"/>
      <c r="K22" s="282"/>
    </row>
    <row r="23" spans="1:11" ht="9.75" customHeight="1" x14ac:dyDescent="0.25">
      <c r="A23" s="53"/>
      <c r="B23" s="281"/>
      <c r="C23" s="281"/>
      <c r="D23" s="281"/>
      <c r="E23" s="281"/>
      <c r="F23" s="281"/>
      <c r="G23" s="281"/>
      <c r="H23" s="281"/>
      <c r="I23" s="281"/>
      <c r="J23" s="281"/>
      <c r="K23" s="282"/>
    </row>
    <row r="24" spans="1:11" x14ac:dyDescent="0.25">
      <c r="A24" s="60"/>
      <c r="B24" s="61"/>
      <c r="C24" s="61"/>
      <c r="D24" s="61"/>
      <c r="E24" s="61"/>
      <c r="F24" s="61"/>
      <c r="G24" s="61"/>
      <c r="H24" s="61"/>
      <c r="I24" s="61"/>
      <c r="J24" s="61"/>
      <c r="K24" s="62"/>
    </row>
    <row r="26" spans="1:11" ht="17.100000000000001" customHeight="1" x14ac:dyDescent="0.25">
      <c r="A26" s="267" t="s">
        <v>31</v>
      </c>
      <c r="B26" s="268"/>
      <c r="C26" s="268"/>
      <c r="D26" s="268"/>
      <c r="E26" s="268"/>
      <c r="F26" s="268"/>
      <c r="G26" s="268"/>
      <c r="H26" s="268"/>
      <c r="I26" s="268"/>
      <c r="J26" s="268"/>
      <c r="K26" s="269"/>
    </row>
    <row r="27" spans="1:11" ht="17.100000000000001" customHeight="1" x14ac:dyDescent="0.25">
      <c r="A27" s="270"/>
      <c r="B27" s="271"/>
      <c r="C27" s="271"/>
      <c r="D27" s="271"/>
      <c r="E27" s="271"/>
      <c r="F27" s="271"/>
      <c r="G27" s="271"/>
      <c r="H27" s="271"/>
      <c r="I27" s="271"/>
      <c r="J27" s="271"/>
      <c r="K27" s="272"/>
    </row>
    <row r="28" spans="1:11" ht="17.100000000000001" customHeight="1" x14ac:dyDescent="0.25">
      <c r="A28" s="270"/>
      <c r="B28" s="271"/>
      <c r="C28" s="271"/>
      <c r="D28" s="271"/>
      <c r="E28" s="271"/>
      <c r="F28" s="271"/>
      <c r="G28" s="271"/>
      <c r="H28" s="271"/>
      <c r="I28" s="271"/>
      <c r="J28" s="271"/>
      <c r="K28" s="272"/>
    </row>
    <row r="29" spans="1:11" ht="17.100000000000001" customHeight="1" x14ac:dyDescent="0.25">
      <c r="A29" s="273"/>
      <c r="B29" s="274"/>
      <c r="C29" s="274"/>
      <c r="D29" s="274"/>
      <c r="E29" s="274"/>
      <c r="F29" s="274"/>
      <c r="G29" s="274"/>
      <c r="H29" s="274"/>
      <c r="I29" s="274"/>
      <c r="J29" s="274"/>
      <c r="K29" s="275"/>
    </row>
  </sheetData>
  <mergeCells count="8">
    <mergeCell ref="A26:K29"/>
    <mergeCell ref="B19:K20"/>
    <mergeCell ref="A1:K1"/>
    <mergeCell ref="B14:K15"/>
    <mergeCell ref="B8:K9"/>
    <mergeCell ref="B17:K17"/>
    <mergeCell ref="B22:K23"/>
    <mergeCell ref="B11:K12"/>
  </mergeCells>
  <phoneticPr fontId="0" type="noConversion"/>
  <pageMargins left="0.5" right="0.5" top="1" bottom="1" header="0.5" footer="0.5"/>
  <pageSetup orientation="portrait" r:id="rId1"/>
  <headerFooter alignWithMargins="0">
    <oddFooter>&amp;CPage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2"/>
  <sheetViews>
    <sheetView zoomScale="90" workbookViewId="0">
      <selection activeCell="B1" sqref="B1"/>
    </sheetView>
  </sheetViews>
  <sheetFormatPr defaultColWidth="9.109375" defaultRowHeight="15" x14ac:dyDescent="0.25"/>
  <cols>
    <col min="1" max="1" width="25.88671875" style="72" customWidth="1"/>
    <col min="2" max="2" width="7.88671875" style="72" customWidth="1"/>
    <col min="3" max="3" width="14.109375" style="72" customWidth="1"/>
    <col min="4" max="4" width="13.6640625" style="72" customWidth="1"/>
    <col min="5" max="5" width="12.44140625" style="72" customWidth="1"/>
    <col min="6" max="6" width="16.88671875" style="72" customWidth="1"/>
    <col min="7" max="7" width="11.5546875" style="72" customWidth="1"/>
    <col min="8" max="16384" width="9.109375" style="72"/>
  </cols>
  <sheetData>
    <row r="1" spans="1:8" ht="15.6" x14ac:dyDescent="0.3">
      <c r="B1" s="70" t="s">
        <v>51</v>
      </c>
      <c r="C1" s="70"/>
      <c r="D1" s="70"/>
      <c r="E1" s="70"/>
      <c r="F1" s="70"/>
      <c r="G1" s="70"/>
      <c r="H1" s="71"/>
    </row>
    <row r="2" spans="1:8" ht="15.6" x14ac:dyDescent="0.3">
      <c r="B2" s="73" t="s">
        <v>52</v>
      </c>
      <c r="C2" s="70"/>
      <c r="D2" s="70"/>
      <c r="E2" s="70"/>
      <c r="F2" s="70"/>
      <c r="G2" s="70"/>
      <c r="H2" s="71"/>
    </row>
    <row r="3" spans="1:8" ht="15.6" x14ac:dyDescent="0.3">
      <c r="B3" s="70" t="s">
        <v>117</v>
      </c>
      <c r="C3" s="73"/>
      <c r="D3" s="73"/>
      <c r="E3" s="73"/>
      <c r="F3" s="73"/>
      <c r="G3" s="73"/>
      <c r="H3" s="71"/>
    </row>
    <row r="4" spans="1:8" ht="15.6" x14ac:dyDescent="0.3">
      <c r="B4" s="286"/>
      <c r="C4" s="287"/>
      <c r="D4" s="287"/>
      <c r="E4" s="287"/>
      <c r="F4" s="287"/>
      <c r="G4" s="287"/>
      <c r="H4" s="71"/>
    </row>
    <row r="5" spans="1:8" x14ac:dyDescent="0.25">
      <c r="B5" s="56"/>
      <c r="C5" s="75"/>
      <c r="D5" s="75"/>
      <c r="E5" s="75"/>
      <c r="F5" s="75"/>
      <c r="G5" s="75"/>
    </row>
    <row r="6" spans="1:8" s="78" customFormat="1" ht="51.75" customHeight="1" x14ac:dyDescent="0.25">
      <c r="B6" s="77"/>
      <c r="C6" s="77" t="s">
        <v>85</v>
      </c>
      <c r="D6" s="77" t="s">
        <v>75</v>
      </c>
      <c r="E6" s="77" t="s">
        <v>76</v>
      </c>
      <c r="F6" s="77" t="s">
        <v>77</v>
      </c>
      <c r="G6" s="77" t="s">
        <v>53</v>
      </c>
    </row>
    <row r="7" spans="1:8" ht="17.100000000000001" customHeight="1" x14ac:dyDescent="0.25">
      <c r="A7" s="74" t="s">
        <v>54</v>
      </c>
      <c r="B7" s="74">
        <v>0</v>
      </c>
      <c r="C7" s="76">
        <v>3.56</v>
      </c>
      <c r="D7" s="76">
        <v>3.55</v>
      </c>
      <c r="E7" s="76">
        <v>2.36</v>
      </c>
      <c r="F7" s="76">
        <v>4.9400000000000004</v>
      </c>
      <c r="G7" s="76">
        <f>SUM(C7:F7)</f>
        <v>14.41</v>
      </c>
    </row>
    <row r="8" spans="1:8" ht="17.100000000000001" customHeight="1" x14ac:dyDescent="0.25">
      <c r="A8" s="74" t="s">
        <v>55</v>
      </c>
      <c r="B8" s="74">
        <v>1</v>
      </c>
      <c r="C8" s="76">
        <f>+C7+0.05</f>
        <v>3.61</v>
      </c>
      <c r="D8" s="76">
        <v>3.55</v>
      </c>
      <c r="E8" s="76">
        <v>2.36</v>
      </c>
      <c r="F8" s="76">
        <v>4.9400000000000004</v>
      </c>
      <c r="G8" s="76">
        <f t="shared" ref="G8:G42" si="0">SUM(C8:F8)</f>
        <v>14.46</v>
      </c>
    </row>
    <row r="9" spans="1:8" ht="17.100000000000001" customHeight="1" x14ac:dyDescent="0.25">
      <c r="A9" s="74" t="s">
        <v>56</v>
      </c>
      <c r="B9" s="74">
        <v>2</v>
      </c>
      <c r="C9" s="76">
        <f>+C8+0.05</f>
        <v>3.6599999999999997</v>
      </c>
      <c r="D9" s="76">
        <v>3.55</v>
      </c>
      <c r="E9" s="76">
        <v>2.36</v>
      </c>
      <c r="F9" s="76">
        <v>4.9400000000000004</v>
      </c>
      <c r="G9" s="76">
        <f t="shared" si="0"/>
        <v>14.509999999999998</v>
      </c>
    </row>
    <row r="10" spans="1:8" ht="17.100000000000001" customHeight="1" x14ac:dyDescent="0.25">
      <c r="A10" s="74" t="s">
        <v>57</v>
      </c>
      <c r="B10" s="74">
        <v>3</v>
      </c>
      <c r="C10" s="76">
        <f t="shared" ref="C10:C42" si="1">+C9+0.05</f>
        <v>3.7099999999999995</v>
      </c>
      <c r="D10" s="76">
        <v>3.55</v>
      </c>
      <c r="E10" s="76">
        <v>2.36</v>
      </c>
      <c r="F10" s="76">
        <v>4.9400000000000004</v>
      </c>
      <c r="G10" s="76">
        <f t="shared" si="0"/>
        <v>14.559999999999999</v>
      </c>
    </row>
    <row r="11" spans="1:8" ht="17.100000000000001" customHeight="1" x14ac:dyDescent="0.25">
      <c r="A11" s="74" t="s">
        <v>58</v>
      </c>
      <c r="B11" s="74">
        <v>4</v>
      </c>
      <c r="C11" s="76">
        <f t="shared" si="1"/>
        <v>3.7599999999999993</v>
      </c>
      <c r="D11" s="76">
        <v>3.55</v>
      </c>
      <c r="E11" s="76">
        <v>2.36</v>
      </c>
      <c r="F11" s="76">
        <v>4.9400000000000004</v>
      </c>
      <c r="G11" s="76">
        <f t="shared" si="0"/>
        <v>14.61</v>
      </c>
    </row>
    <row r="12" spans="1:8" ht="17.100000000000001" customHeight="1" x14ac:dyDescent="0.25">
      <c r="A12" s="74" t="s">
        <v>59</v>
      </c>
      <c r="B12" s="74">
        <v>5</v>
      </c>
      <c r="C12" s="76">
        <f t="shared" si="1"/>
        <v>3.8099999999999992</v>
      </c>
      <c r="D12" s="76">
        <v>3.55</v>
      </c>
      <c r="E12" s="76">
        <v>2.36</v>
      </c>
      <c r="F12" s="76">
        <v>4.9400000000000004</v>
      </c>
      <c r="G12" s="76">
        <f t="shared" si="0"/>
        <v>14.66</v>
      </c>
    </row>
    <row r="13" spans="1:8" ht="17.100000000000001" customHeight="1" x14ac:dyDescent="0.25">
      <c r="A13" s="74" t="s">
        <v>60</v>
      </c>
      <c r="B13" s="74">
        <v>6</v>
      </c>
      <c r="C13" s="76">
        <f t="shared" si="1"/>
        <v>3.859999999999999</v>
      </c>
      <c r="D13" s="76">
        <v>3.55</v>
      </c>
      <c r="E13" s="76">
        <v>2.36</v>
      </c>
      <c r="F13" s="76">
        <v>4.9400000000000004</v>
      </c>
      <c r="G13" s="76">
        <f t="shared" si="0"/>
        <v>14.709999999999997</v>
      </c>
    </row>
    <row r="14" spans="1:8" ht="17.100000000000001" customHeight="1" x14ac:dyDescent="0.25">
      <c r="A14" s="74" t="s">
        <v>61</v>
      </c>
      <c r="B14" s="74">
        <v>7</v>
      </c>
      <c r="C14" s="76">
        <f t="shared" si="1"/>
        <v>3.9099999999999988</v>
      </c>
      <c r="D14" s="76">
        <v>3.55</v>
      </c>
      <c r="E14" s="76">
        <v>2.36</v>
      </c>
      <c r="F14" s="76">
        <v>4.9400000000000004</v>
      </c>
      <c r="G14" s="76">
        <f t="shared" si="0"/>
        <v>14.759999999999998</v>
      </c>
    </row>
    <row r="15" spans="1:8" ht="17.100000000000001" customHeight="1" x14ac:dyDescent="0.25">
      <c r="A15" s="74" t="s">
        <v>62</v>
      </c>
      <c r="B15" s="74">
        <v>8</v>
      </c>
      <c r="C15" s="76">
        <f t="shared" si="1"/>
        <v>3.9599999999999986</v>
      </c>
      <c r="D15" s="76">
        <v>3.55</v>
      </c>
      <c r="E15" s="76">
        <v>2.36</v>
      </c>
      <c r="F15" s="76">
        <v>4.9400000000000004</v>
      </c>
      <c r="G15" s="76">
        <f t="shared" si="0"/>
        <v>14.809999999999999</v>
      </c>
    </row>
    <row r="16" spans="1:8" ht="17.100000000000001" customHeight="1" x14ac:dyDescent="0.25">
      <c r="A16" s="74" t="s">
        <v>63</v>
      </c>
      <c r="B16" s="74">
        <v>9</v>
      </c>
      <c r="C16" s="76">
        <f t="shared" si="1"/>
        <v>4.0099999999999989</v>
      </c>
      <c r="D16" s="76">
        <v>3.55</v>
      </c>
      <c r="E16" s="76">
        <v>2.36</v>
      </c>
      <c r="F16" s="76">
        <v>4.9400000000000004</v>
      </c>
      <c r="G16" s="76">
        <f t="shared" si="0"/>
        <v>14.86</v>
      </c>
    </row>
    <row r="17" spans="1:7" ht="17.100000000000001" customHeight="1" x14ac:dyDescent="0.25">
      <c r="A17" s="74" t="s">
        <v>64</v>
      </c>
      <c r="B17" s="74">
        <v>10</v>
      </c>
      <c r="C17" s="76">
        <f t="shared" si="1"/>
        <v>4.0599999999999987</v>
      </c>
      <c r="D17" s="76">
        <v>3.55</v>
      </c>
      <c r="E17" s="76">
        <v>2.36</v>
      </c>
      <c r="F17" s="76">
        <v>4.9400000000000004</v>
      </c>
      <c r="G17" s="76">
        <f t="shared" si="0"/>
        <v>14.91</v>
      </c>
    </row>
    <row r="18" spans="1:7" ht="17.100000000000001" customHeight="1" x14ac:dyDescent="0.25">
      <c r="A18" s="74" t="s">
        <v>65</v>
      </c>
      <c r="B18" s="74">
        <v>11</v>
      </c>
      <c r="C18" s="76">
        <f t="shared" si="1"/>
        <v>4.1099999999999985</v>
      </c>
      <c r="D18" s="76">
        <v>3.55</v>
      </c>
      <c r="E18" s="76">
        <v>2.36</v>
      </c>
      <c r="F18" s="76">
        <v>4.9400000000000004</v>
      </c>
      <c r="G18" s="76">
        <f t="shared" si="0"/>
        <v>14.959999999999997</v>
      </c>
    </row>
    <row r="19" spans="1:7" ht="17.100000000000001" customHeight="1" x14ac:dyDescent="0.25">
      <c r="A19" s="74" t="s">
        <v>66</v>
      </c>
      <c r="B19" s="74">
        <v>12</v>
      </c>
      <c r="C19" s="76">
        <f t="shared" si="1"/>
        <v>4.1599999999999984</v>
      </c>
      <c r="D19" s="76">
        <v>3.55</v>
      </c>
      <c r="E19" s="76">
        <v>2.36</v>
      </c>
      <c r="F19" s="76">
        <v>4.9400000000000004</v>
      </c>
      <c r="G19" s="76">
        <f t="shared" si="0"/>
        <v>15.009999999999998</v>
      </c>
    </row>
    <row r="20" spans="1:7" ht="17.100000000000001" customHeight="1" x14ac:dyDescent="0.25">
      <c r="A20" s="74" t="s">
        <v>67</v>
      </c>
      <c r="B20" s="74">
        <v>13</v>
      </c>
      <c r="C20" s="76">
        <f t="shared" si="1"/>
        <v>4.2099999999999982</v>
      </c>
      <c r="D20" s="76">
        <v>3.55</v>
      </c>
      <c r="E20" s="76">
        <v>2.36</v>
      </c>
      <c r="F20" s="76">
        <v>4.9400000000000004</v>
      </c>
      <c r="G20" s="76">
        <f t="shared" si="0"/>
        <v>15.059999999999999</v>
      </c>
    </row>
    <row r="21" spans="1:7" ht="17.100000000000001" customHeight="1" x14ac:dyDescent="0.25">
      <c r="A21" s="74" t="s">
        <v>68</v>
      </c>
      <c r="B21" s="74">
        <v>14</v>
      </c>
      <c r="C21" s="76">
        <f t="shared" si="1"/>
        <v>4.259999999999998</v>
      </c>
      <c r="D21" s="76">
        <v>3.55</v>
      </c>
      <c r="E21" s="76">
        <v>2.36</v>
      </c>
      <c r="F21" s="76">
        <v>4.9400000000000004</v>
      </c>
      <c r="G21" s="76">
        <f t="shared" si="0"/>
        <v>15.11</v>
      </c>
    </row>
    <row r="22" spans="1:7" ht="17.100000000000001" customHeight="1" x14ac:dyDescent="0.25">
      <c r="A22" s="74" t="s">
        <v>69</v>
      </c>
      <c r="B22" s="74">
        <v>15</v>
      </c>
      <c r="C22" s="76">
        <f t="shared" si="1"/>
        <v>4.3099999999999978</v>
      </c>
      <c r="D22" s="76">
        <v>3.55</v>
      </c>
      <c r="E22" s="76">
        <v>2.36</v>
      </c>
      <c r="F22" s="76">
        <v>4.9400000000000004</v>
      </c>
      <c r="G22" s="76">
        <f t="shared" si="0"/>
        <v>15.159999999999997</v>
      </c>
    </row>
    <row r="23" spans="1:7" ht="17.100000000000001" customHeight="1" x14ac:dyDescent="0.25">
      <c r="A23" s="74" t="s">
        <v>70</v>
      </c>
      <c r="B23" s="74">
        <v>16</v>
      </c>
      <c r="C23" s="76">
        <f t="shared" si="1"/>
        <v>4.3599999999999977</v>
      </c>
      <c r="D23" s="76">
        <v>3.55</v>
      </c>
      <c r="E23" s="76">
        <v>2.36</v>
      </c>
      <c r="F23" s="76">
        <v>4.9400000000000004</v>
      </c>
      <c r="G23" s="76">
        <f t="shared" si="0"/>
        <v>15.209999999999997</v>
      </c>
    </row>
    <row r="24" spans="1:7" ht="17.100000000000001" customHeight="1" x14ac:dyDescent="0.25">
      <c r="A24" s="74" t="s">
        <v>71</v>
      </c>
      <c r="B24" s="74">
        <v>17</v>
      </c>
      <c r="C24" s="76">
        <f t="shared" si="1"/>
        <v>4.4099999999999975</v>
      </c>
      <c r="D24" s="76">
        <v>3.55</v>
      </c>
      <c r="E24" s="76">
        <v>2.36</v>
      </c>
      <c r="F24" s="76">
        <v>4.9400000000000004</v>
      </c>
      <c r="G24" s="76">
        <f t="shared" si="0"/>
        <v>15.259999999999998</v>
      </c>
    </row>
    <row r="25" spans="1:7" ht="17.100000000000001" customHeight="1" x14ac:dyDescent="0.25">
      <c r="A25" s="74" t="s">
        <v>72</v>
      </c>
      <c r="B25" s="74">
        <v>18</v>
      </c>
      <c r="C25" s="76">
        <f t="shared" si="1"/>
        <v>4.4599999999999973</v>
      </c>
      <c r="D25" s="76">
        <v>3.55</v>
      </c>
      <c r="E25" s="76">
        <v>2.36</v>
      </c>
      <c r="F25" s="76">
        <v>4.9400000000000004</v>
      </c>
      <c r="G25" s="76">
        <f t="shared" si="0"/>
        <v>15.309999999999999</v>
      </c>
    </row>
    <row r="26" spans="1:7" ht="17.100000000000001" customHeight="1" x14ac:dyDescent="0.25">
      <c r="A26" s="74" t="s">
        <v>73</v>
      </c>
      <c r="B26" s="74">
        <v>19</v>
      </c>
      <c r="C26" s="76">
        <f t="shared" si="1"/>
        <v>4.5099999999999971</v>
      </c>
      <c r="D26" s="76">
        <v>3.55</v>
      </c>
      <c r="E26" s="76">
        <v>2.36</v>
      </c>
      <c r="F26" s="76">
        <v>4.9400000000000004</v>
      </c>
      <c r="G26" s="76">
        <f t="shared" si="0"/>
        <v>15.359999999999996</v>
      </c>
    </row>
    <row r="27" spans="1:7" ht="17.100000000000001" customHeight="1" x14ac:dyDescent="0.25">
      <c r="A27" s="74" t="s">
        <v>74</v>
      </c>
      <c r="B27" s="74">
        <v>20</v>
      </c>
      <c r="C27" s="76">
        <f t="shared" si="1"/>
        <v>4.5599999999999969</v>
      </c>
      <c r="D27" s="76">
        <v>3.55</v>
      </c>
      <c r="E27" s="76">
        <v>2.36</v>
      </c>
      <c r="F27" s="76">
        <v>4.9400000000000004</v>
      </c>
      <c r="G27" s="76">
        <f t="shared" si="0"/>
        <v>15.409999999999997</v>
      </c>
    </row>
    <row r="28" spans="1:7" ht="17.100000000000001" customHeight="1" x14ac:dyDescent="0.25">
      <c r="A28" s="74" t="s">
        <v>78</v>
      </c>
      <c r="B28" s="74">
        <v>21</v>
      </c>
      <c r="C28" s="76">
        <f t="shared" si="1"/>
        <v>4.6099999999999968</v>
      </c>
      <c r="D28" s="76">
        <v>3.55</v>
      </c>
      <c r="E28" s="76">
        <v>2.36</v>
      </c>
      <c r="F28" s="76">
        <v>4.9400000000000004</v>
      </c>
      <c r="G28" s="76">
        <f t="shared" si="0"/>
        <v>15.459999999999997</v>
      </c>
    </row>
    <row r="29" spans="1:7" ht="17.100000000000001" customHeight="1" x14ac:dyDescent="0.25">
      <c r="A29" s="74" t="s">
        <v>79</v>
      </c>
      <c r="B29" s="74">
        <v>22</v>
      </c>
      <c r="C29" s="76">
        <f t="shared" si="1"/>
        <v>4.6599999999999966</v>
      </c>
      <c r="D29" s="76">
        <v>3.55</v>
      </c>
      <c r="E29" s="76">
        <v>2.36</v>
      </c>
      <c r="F29" s="76">
        <v>4.9400000000000004</v>
      </c>
      <c r="G29" s="76">
        <f t="shared" si="0"/>
        <v>15.509999999999998</v>
      </c>
    </row>
    <row r="30" spans="1:7" ht="17.100000000000001" customHeight="1" x14ac:dyDescent="0.25">
      <c r="A30" s="74" t="s">
        <v>80</v>
      </c>
      <c r="B30" s="74">
        <v>23</v>
      </c>
      <c r="C30" s="76">
        <f t="shared" si="1"/>
        <v>4.7099999999999964</v>
      </c>
      <c r="D30" s="76">
        <v>3.55</v>
      </c>
      <c r="E30" s="76">
        <v>2.36</v>
      </c>
      <c r="F30" s="76">
        <v>4.9400000000000004</v>
      </c>
      <c r="G30" s="76">
        <f t="shared" si="0"/>
        <v>15.559999999999995</v>
      </c>
    </row>
    <row r="31" spans="1:7" ht="17.100000000000001" customHeight="1" x14ac:dyDescent="0.25">
      <c r="A31" s="74" t="s">
        <v>81</v>
      </c>
      <c r="B31" s="74">
        <v>24</v>
      </c>
      <c r="C31" s="76">
        <f t="shared" si="1"/>
        <v>4.7599999999999962</v>
      </c>
      <c r="D31" s="76">
        <v>3.55</v>
      </c>
      <c r="E31" s="76">
        <v>2.36</v>
      </c>
      <c r="F31" s="76">
        <v>4.9400000000000004</v>
      </c>
      <c r="G31" s="76">
        <f t="shared" si="0"/>
        <v>15.609999999999996</v>
      </c>
    </row>
    <row r="32" spans="1:7" ht="17.100000000000001" customHeight="1" x14ac:dyDescent="0.25">
      <c r="A32" s="74" t="s">
        <v>82</v>
      </c>
      <c r="B32" s="74">
        <v>25</v>
      </c>
      <c r="C32" s="76">
        <f t="shared" si="1"/>
        <v>4.8099999999999961</v>
      </c>
      <c r="D32" s="76">
        <v>3.55</v>
      </c>
      <c r="E32" s="76">
        <v>2.36</v>
      </c>
      <c r="F32" s="76">
        <v>4.9400000000000004</v>
      </c>
      <c r="G32" s="76">
        <f t="shared" si="0"/>
        <v>15.659999999999997</v>
      </c>
    </row>
    <row r="33" spans="1:7" ht="17.100000000000001" customHeight="1" x14ac:dyDescent="0.25">
      <c r="A33" s="74" t="s">
        <v>86</v>
      </c>
      <c r="B33" s="74">
        <v>26</v>
      </c>
      <c r="C33" s="76">
        <f t="shared" si="1"/>
        <v>4.8599999999999959</v>
      </c>
      <c r="D33" s="76">
        <v>3.55</v>
      </c>
      <c r="E33" s="76">
        <v>2.36</v>
      </c>
      <c r="F33" s="76">
        <v>4.9400000000000004</v>
      </c>
      <c r="G33" s="76">
        <f t="shared" si="0"/>
        <v>15.709999999999997</v>
      </c>
    </row>
    <row r="34" spans="1:7" ht="17.100000000000001" customHeight="1" x14ac:dyDescent="0.25">
      <c r="A34" s="74" t="s">
        <v>87</v>
      </c>
      <c r="B34" s="74">
        <v>27</v>
      </c>
      <c r="C34" s="76">
        <f t="shared" si="1"/>
        <v>4.9099999999999957</v>
      </c>
      <c r="D34" s="76">
        <v>3.55</v>
      </c>
      <c r="E34" s="76">
        <v>2.36</v>
      </c>
      <c r="F34" s="76">
        <v>4.9400000000000004</v>
      </c>
      <c r="G34" s="76">
        <f t="shared" si="0"/>
        <v>15.759999999999994</v>
      </c>
    </row>
    <row r="35" spans="1:7" ht="17.100000000000001" customHeight="1" x14ac:dyDescent="0.25">
      <c r="A35" s="74" t="s">
        <v>88</v>
      </c>
      <c r="B35" s="74">
        <v>28</v>
      </c>
      <c r="C35" s="76">
        <f t="shared" si="1"/>
        <v>4.9599999999999955</v>
      </c>
      <c r="D35" s="76">
        <v>3.55</v>
      </c>
      <c r="E35" s="76">
        <v>2.36</v>
      </c>
      <c r="F35" s="76">
        <v>4.9400000000000004</v>
      </c>
      <c r="G35" s="76">
        <f t="shared" si="0"/>
        <v>15.809999999999995</v>
      </c>
    </row>
    <row r="36" spans="1:7" ht="17.100000000000001" customHeight="1" x14ac:dyDescent="0.25">
      <c r="A36" s="74" t="s">
        <v>89</v>
      </c>
      <c r="B36" s="74">
        <v>29</v>
      </c>
      <c r="C36" s="76">
        <f t="shared" si="1"/>
        <v>5.0099999999999953</v>
      </c>
      <c r="D36" s="76">
        <v>3.55</v>
      </c>
      <c r="E36" s="76">
        <v>2.36</v>
      </c>
      <c r="F36" s="76">
        <v>4.9400000000000004</v>
      </c>
      <c r="G36" s="76">
        <f t="shared" si="0"/>
        <v>15.859999999999996</v>
      </c>
    </row>
    <row r="37" spans="1:7" ht="17.100000000000001" customHeight="1" x14ac:dyDescent="0.25">
      <c r="A37" s="74" t="s">
        <v>90</v>
      </c>
      <c r="B37" s="74">
        <v>30</v>
      </c>
      <c r="C37" s="76">
        <f t="shared" si="1"/>
        <v>5.0599999999999952</v>
      </c>
      <c r="D37" s="76">
        <v>3.55</v>
      </c>
      <c r="E37" s="76">
        <v>2.36</v>
      </c>
      <c r="F37" s="76">
        <v>4.9400000000000004</v>
      </c>
      <c r="G37" s="76">
        <f t="shared" si="0"/>
        <v>15.909999999999997</v>
      </c>
    </row>
    <row r="38" spans="1:7" ht="17.100000000000001" customHeight="1" x14ac:dyDescent="0.25">
      <c r="A38" s="74" t="s">
        <v>91</v>
      </c>
      <c r="B38" s="74">
        <v>31</v>
      </c>
      <c r="C38" s="76">
        <f t="shared" si="1"/>
        <v>5.109999999999995</v>
      </c>
      <c r="D38" s="76">
        <v>3.55</v>
      </c>
      <c r="E38" s="76">
        <v>2.36</v>
      </c>
      <c r="F38" s="76">
        <v>4.9400000000000004</v>
      </c>
      <c r="G38" s="76">
        <f t="shared" si="0"/>
        <v>15.959999999999994</v>
      </c>
    </row>
    <row r="39" spans="1:7" ht="17.100000000000001" customHeight="1" x14ac:dyDescent="0.25">
      <c r="A39" s="74" t="s">
        <v>92</v>
      </c>
      <c r="B39" s="74">
        <v>32</v>
      </c>
      <c r="C39" s="76">
        <f t="shared" si="1"/>
        <v>5.1599999999999948</v>
      </c>
      <c r="D39" s="76">
        <v>3.55</v>
      </c>
      <c r="E39" s="76">
        <v>2.36</v>
      </c>
      <c r="F39" s="76">
        <v>4.9400000000000004</v>
      </c>
      <c r="G39" s="76">
        <f t="shared" si="0"/>
        <v>16.009999999999994</v>
      </c>
    </row>
    <row r="40" spans="1:7" ht="17.100000000000001" customHeight="1" x14ac:dyDescent="0.25">
      <c r="A40" s="74" t="s">
        <v>93</v>
      </c>
      <c r="B40" s="74">
        <v>33</v>
      </c>
      <c r="C40" s="76">
        <f t="shared" si="1"/>
        <v>5.2099999999999946</v>
      </c>
      <c r="D40" s="76">
        <v>3.55</v>
      </c>
      <c r="E40" s="76">
        <v>2.36</v>
      </c>
      <c r="F40" s="76">
        <v>4.9400000000000004</v>
      </c>
      <c r="G40" s="76">
        <f t="shared" si="0"/>
        <v>16.059999999999995</v>
      </c>
    </row>
    <row r="41" spans="1:7" ht="17.100000000000001" customHeight="1" x14ac:dyDescent="0.25">
      <c r="A41" s="74" t="s">
        <v>94</v>
      </c>
      <c r="B41" s="74">
        <v>34</v>
      </c>
      <c r="C41" s="76">
        <f t="shared" si="1"/>
        <v>5.2599999999999945</v>
      </c>
      <c r="D41" s="76">
        <v>3.55</v>
      </c>
      <c r="E41" s="76">
        <v>2.36</v>
      </c>
      <c r="F41" s="76">
        <v>4.9400000000000004</v>
      </c>
      <c r="G41" s="76">
        <f t="shared" si="0"/>
        <v>16.109999999999996</v>
      </c>
    </row>
    <row r="42" spans="1:7" ht="17.100000000000001" customHeight="1" x14ac:dyDescent="0.25">
      <c r="A42" s="74" t="s">
        <v>95</v>
      </c>
      <c r="B42" s="74">
        <v>35</v>
      </c>
      <c r="C42" s="76">
        <f t="shared" si="1"/>
        <v>5.3099999999999943</v>
      </c>
      <c r="D42" s="76">
        <v>3.55</v>
      </c>
      <c r="E42" s="76">
        <v>2.36</v>
      </c>
      <c r="F42" s="76">
        <v>4.9400000000000004</v>
      </c>
      <c r="G42" s="76">
        <f t="shared" si="0"/>
        <v>16.159999999999993</v>
      </c>
    </row>
  </sheetData>
  <sheetProtection password="C82F" sheet="1"/>
  <mergeCells count="1">
    <mergeCell ref="B4:G4"/>
  </mergeCells>
  <phoneticPr fontId="0" type="noConversion"/>
  <pageMargins left="0.75" right="0.75" top="0.75" bottom="0.5"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33d3cbf2-c60b-4787-aad7-88dee3744c5e">
      <Value>DAHS</Value>
    </Program>
    <Document_x0020_Type xmlns="33d3cbf2-c60b-4787-aad7-88dee3744c5e">Worksheets and Instructions</Document_x0020_Type>
    <Year xmlns="33d3cbf2-c60b-4787-aad7-88dee3744c5e">2022</Year>
    <_dlc_DocId xmlns="ea37a463-b99d-470c-8a85-4153a11441a9">Y2PHC7Y2YW5Y-2117410361-356</_dlc_DocId>
    <_dlc_DocIdUrl xmlns="ea37a463-b99d-470c-8a85-4153a11441a9">
      <Url>https://txhhs.sharepoint.com/sites/hhsc/fs/ra/ltss/_layouts/15/DocIdRedir.aspx?ID=Y2PHC7Y2YW5Y-2117410361-356</Url>
      <Description>Y2PHC7Y2YW5Y-2117410361-356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B1D3A53-6FDB-49D1-AEE3-5D8A8F41F0B3}">
  <ds:schemaRefs>
    <ds:schemaRef ds:uri="http://www.w3.org/XML/1998/namespace"/>
    <ds:schemaRef ds:uri="http://purl.org/dc/elements/1.1/"/>
    <ds:schemaRef ds:uri="ea37a463-b99d-470c-8a85-4153a11441a9"/>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33d3cbf2-c60b-4787-aad7-88dee3744c5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400E4D3-47CA-4154-A467-4A3B68E5A3AD}"/>
</file>

<file path=customXml/itemProps3.xml><?xml version="1.0" encoding="utf-8"?>
<ds:datastoreItem xmlns:ds="http://schemas.openxmlformats.org/officeDocument/2006/customXml" ds:itemID="{46DE104E-0018-4B49-B2EB-5A3E8ED83887}">
  <ds:schemaRefs>
    <ds:schemaRef ds:uri="http://schemas.microsoft.com/sharepoint/v3/contenttype/forms"/>
  </ds:schemaRefs>
</ds:datastoreItem>
</file>

<file path=customXml/itemProps4.xml><?xml version="1.0" encoding="utf-8"?>
<ds:datastoreItem xmlns:ds="http://schemas.openxmlformats.org/officeDocument/2006/customXml" ds:itemID="{479B1F02-3214-44D5-A4F6-910C6EB8AD31}">
  <ds:schemaRefs>
    <ds:schemaRef ds:uri="http://schemas.microsoft.com/sharepoint/events"/>
  </ds:schemaRefs>
</ds:datastoreItem>
</file>

<file path=customXml/itemProps5.xml><?xml version="1.0" encoding="utf-8"?>
<ds:datastoreItem xmlns:ds="http://schemas.openxmlformats.org/officeDocument/2006/customXml" ds:itemID="{DAE153E7-07D1-436F-8579-31593C69E63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DAHS-worksheet</vt:lpstr>
      <vt:lpstr>DAHS-page 2 </vt:lpstr>
      <vt:lpstr>DAHS-page 3</vt:lpstr>
      <vt:lpstr>DAHS Payment Rates</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Pamm</dc:creator>
  <cp:lastModifiedBy>sduban01</cp:lastModifiedBy>
  <cp:lastPrinted>2013-06-28T14:21:14Z</cp:lastPrinted>
  <dcterms:created xsi:type="dcterms:W3CDTF">2000-05-25T17:21:39Z</dcterms:created>
  <dcterms:modified xsi:type="dcterms:W3CDTF">2021-05-10T20:12:14Z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0x01010030B06E28E18C344D9ADFEB5F80A70952</vt:lpwstr>
  </property>
  <property fmtid="{D5CDD505-2E9C-101B-9397-08002B2CF9AE}" pid="3" name="_dlc_DocId">
    <vt:lpwstr>Y2PHC7Y2YW5Y-2117410361-326</vt:lpwstr>
  </property>
  <property fmtid="{D5CDD505-2E9C-101B-9397-08002B2CF9AE}" pid="4" name="_dlc_DocIdItemGuid">
    <vt:lpwstr>f0f7b91c-eb4b-41b8-9d57-07128c619cab</vt:lpwstr>
  </property>
  <property fmtid="{D5CDD505-2E9C-101B-9397-08002B2CF9AE}" pid="5" name="_dlc_DocIdUrl">
    <vt:lpwstr>https://txhhs.sharepoint.com/sites/hhsc/fs/ra/ltss/_layouts/15/DocIdRedir.aspx?ID=Y2PHC7Y2YW5Y-2117410361-326, Y2PHC7Y2YW5Y-2117410361-326</vt:lpwstr>
  </property>
</Properties>
</file>