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9AFF780A-BDFE-4F65-96F9-DB7B8A8BE95C}" xr6:coauthVersionLast="31" xr6:coauthVersionMax="45" xr10:uidLastSave="{00000000-0000-0000-0000-000000000000}"/>
  <bookViews>
    <workbookView xWindow="60" yWindow="384" windowWidth="19140" windowHeight="6996" tabRatio="873" xr2:uid="{00000000-000D-0000-FFFF-FFFF00000000}"/>
  </bookViews>
  <sheets>
    <sheet name="PHC - Priority-worksheet" sheetId="9" r:id="rId1"/>
    <sheet name="PHC - Non-priority-worksheet" sheetId="24" r:id="rId2"/>
    <sheet name="Effective Rates" sheetId="31" r:id="rId3"/>
  </sheets>
  <calcPr calcId="179017"/>
</workbook>
</file>

<file path=xl/calcChain.xml><?xml version="1.0" encoding="utf-8"?>
<calcChain xmlns="http://schemas.openxmlformats.org/spreadsheetml/2006/main">
  <c r="B37" i="24" l="1"/>
  <c r="H27" i="24"/>
  <c r="H26" i="9"/>
  <c r="J6" i="31" l="1"/>
  <c r="L6" i="31" s="1"/>
  <c r="L5" i="31"/>
  <c r="J7" i="31" l="1"/>
  <c r="J8" i="31" l="1"/>
  <c r="L7" i="31"/>
  <c r="E37" i="9"/>
  <c r="L8" i="31" l="1"/>
  <c r="J9" i="31"/>
  <c r="E37" i="24"/>
  <c r="D46" i="24"/>
  <c r="H46" i="24" s="1"/>
  <c r="D46" i="9"/>
  <c r="H46" i="9" s="1"/>
  <c r="G37" i="24" l="1"/>
  <c r="L46" i="24" s="1"/>
  <c r="N46" i="24" s="1"/>
  <c r="L9" i="31"/>
  <c r="J10" i="31"/>
  <c r="B37" i="9"/>
  <c r="J46" i="9"/>
  <c r="J46" i="24"/>
  <c r="G37" i="9" l="1"/>
  <c r="L46" i="9" s="1"/>
  <c r="N46" i="9" s="1"/>
  <c r="L10" i="31"/>
  <c r="J11" i="31"/>
  <c r="C6" i="31"/>
  <c r="F6" i="31" s="1"/>
  <c r="F5" i="31"/>
  <c r="L11" i="31" l="1"/>
  <c r="J12" i="31"/>
  <c r="C7" i="31"/>
  <c r="F7" i="31" s="1"/>
  <c r="C8" i="31" l="1"/>
  <c r="J13" i="31"/>
  <c r="L12" i="31"/>
  <c r="C9" i="31"/>
  <c r="F8" i="31"/>
  <c r="L13" i="31" l="1"/>
  <c r="J14" i="31"/>
  <c r="C10" i="31"/>
  <c r="F9" i="31"/>
  <c r="J15" i="31" l="1"/>
  <c r="L14" i="31"/>
  <c r="C11" i="31"/>
  <c r="F10" i="31"/>
  <c r="J16" i="31" l="1"/>
  <c r="L15" i="31"/>
  <c r="C12" i="31"/>
  <c r="F11" i="31"/>
  <c r="L16" i="31" l="1"/>
  <c r="J17" i="31"/>
  <c r="C13" i="31"/>
  <c r="F12" i="31"/>
  <c r="L17" i="31" l="1"/>
  <c r="J18" i="31"/>
  <c r="F13" i="31"/>
  <c r="C14" i="31"/>
  <c r="J19" i="31" l="1"/>
  <c r="L18" i="31"/>
  <c r="C15" i="31"/>
  <c r="F14" i="31"/>
  <c r="L19" i="31" l="1"/>
  <c r="J20" i="31"/>
  <c r="C16" i="31"/>
  <c r="F15" i="31"/>
  <c r="J21" i="31" l="1"/>
  <c r="L20" i="31"/>
  <c r="C17" i="31"/>
  <c r="F16" i="31"/>
  <c r="J22" i="31" l="1"/>
  <c r="L21" i="31"/>
  <c r="C18" i="31"/>
  <c r="F17" i="31"/>
  <c r="J23" i="31" l="1"/>
  <c r="L22" i="31"/>
  <c r="C19" i="31"/>
  <c r="F18" i="31"/>
  <c r="J24" i="31" l="1"/>
  <c r="L23" i="31"/>
  <c r="C20" i="31"/>
  <c r="F19" i="31"/>
  <c r="L24" i="31" l="1"/>
  <c r="J25" i="31"/>
  <c r="C21" i="31"/>
  <c r="F20" i="31"/>
  <c r="L25" i="31" l="1"/>
  <c r="J26" i="31"/>
  <c r="C22" i="31"/>
  <c r="F21" i="31"/>
  <c r="L26" i="31" l="1"/>
  <c r="J27" i="31"/>
  <c r="C23" i="31"/>
  <c r="F22" i="31"/>
  <c r="L27" i="31" l="1"/>
  <c r="J28" i="31"/>
  <c r="C24" i="31"/>
  <c r="F23" i="31"/>
  <c r="L28" i="31" l="1"/>
  <c r="J29" i="31"/>
  <c r="C25" i="31"/>
  <c r="F24" i="31"/>
  <c r="J30" i="31" l="1"/>
  <c r="L29" i="31"/>
  <c r="F25" i="31"/>
  <c r="C26" i="31"/>
  <c r="J31" i="31" l="1"/>
  <c r="L30" i="31"/>
  <c r="F26" i="31"/>
  <c r="C27" i="31"/>
  <c r="L31" i="31" l="1"/>
  <c r="J32" i="31"/>
  <c r="C28" i="31"/>
  <c r="F27" i="31"/>
  <c r="J33" i="31" l="1"/>
  <c r="L32" i="31"/>
  <c r="F28" i="31"/>
  <c r="C29" i="31"/>
  <c r="L33" i="31" l="1"/>
  <c r="J34" i="31"/>
  <c r="C30" i="31"/>
  <c r="F29" i="31"/>
  <c r="J35" i="31" l="1"/>
  <c r="L34" i="31"/>
  <c r="C31" i="31"/>
  <c r="F30" i="31"/>
  <c r="J36" i="31" l="1"/>
  <c r="L35" i="31"/>
  <c r="F31" i="31"/>
  <c r="C32" i="31"/>
  <c r="J37" i="31" l="1"/>
  <c r="L36" i="31"/>
  <c r="F32" i="31"/>
  <c r="C33" i="31"/>
  <c r="L37" i="31" l="1"/>
  <c r="J38" i="31"/>
  <c r="C34" i="31"/>
  <c r="F33" i="31"/>
  <c r="J39" i="31" l="1"/>
  <c r="L38" i="31"/>
  <c r="F34" i="31"/>
  <c r="C35" i="31"/>
  <c r="J40" i="31" l="1"/>
  <c r="L40" i="31" s="1"/>
  <c r="L39" i="31"/>
  <c r="F35" i="31"/>
  <c r="C36" i="31"/>
  <c r="C37" i="31" l="1"/>
  <c r="F36" i="31"/>
  <c r="F37" i="31" l="1"/>
  <c r="C38" i="31"/>
  <c r="F38" i="31" l="1"/>
  <c r="C39" i="31"/>
  <c r="C40" i="31" s="1"/>
  <c r="F40" i="31" l="1"/>
  <c r="F39" i="31"/>
</calcChain>
</file>

<file path=xl/sharedStrings.xml><?xml version="1.0" encoding="utf-8"?>
<sst xmlns="http://schemas.openxmlformats.org/spreadsheetml/2006/main" count="228" uniqueCount="114">
  <si>
    <t>.00</t>
  </si>
  <si>
    <t>Payroll Taxes</t>
  </si>
  <si>
    <t>State and Federal
Unemployment</t>
  </si>
  <si>
    <t>Workers' Compensation</t>
  </si>
  <si>
    <t>Insurance Premiums</t>
  </si>
  <si>
    <t>Paid Claims</t>
  </si>
  <si>
    <t>Employee Benefits</t>
  </si>
  <si>
    <t>Health Insurance</t>
  </si>
  <si>
    <t>Life Insurance</t>
  </si>
  <si>
    <t>Other Benefits</t>
  </si>
  <si>
    <t>Units of Service</t>
  </si>
  <si>
    <t>units</t>
  </si>
  <si>
    <t>Mileage Reimbursement</t>
  </si>
  <si>
    <t>Total Attendant Cost</t>
  </si>
  <si>
    <t xml:space="preserve"> </t>
  </si>
  <si>
    <t>Box A</t>
  </si>
  <si>
    <t>Box B</t>
  </si>
  <si>
    <t>Box C</t>
  </si>
  <si>
    <t>/</t>
  </si>
  <si>
    <t>=</t>
  </si>
  <si>
    <t>Attendant cost
per unit of service</t>
  </si>
  <si>
    <t>Column A</t>
  </si>
  <si>
    <t>Column B</t>
  </si>
  <si>
    <t>Column C</t>
  </si>
  <si>
    <t>Column D</t>
  </si>
  <si>
    <t>Column E</t>
  </si>
  <si>
    <t>Column F</t>
  </si>
  <si>
    <t>Required Spending Increase
(If less than zero, set to zero)</t>
  </si>
  <si>
    <t>Consider the impact of reduced turnover (due to paying higher wages) on your recruiting and training expenses.</t>
  </si>
  <si>
    <t>Consider the impact of paying higher wages on the quality of care you deliver to your clients.</t>
  </si>
  <si>
    <t>Current Attendant
Spending</t>
  </si>
  <si>
    <t>Consider whether any improvements in the quality of care you deliver would lead more clients to chose your agency to provide their services, thus leading to a higher utilization rate (i.e., more units of service) for your agency.</t>
  </si>
  <si>
    <t>Required
Attendant
Spending</t>
  </si>
  <si>
    <t>Consider your total operational costs against the total rate to determine your ability to meet the attendant spending requirements.</t>
  </si>
  <si>
    <t>Column C minus Column E</t>
  </si>
  <si>
    <t>Attendant Rate Component</t>
  </si>
  <si>
    <t xml:space="preserve">At which level of enhancement will you feel most comfortable, taking into consideration recoupment for failure to meet spending requirements? </t>
  </si>
  <si>
    <t>Difference Between Attendant Rate Component and Required Spending</t>
  </si>
  <si>
    <t>Column B minus Column C</t>
  </si>
  <si>
    <t>FICA &amp; Medicare</t>
  </si>
  <si>
    <t>x</t>
  </si>
  <si>
    <t>Spending Req. Percent</t>
  </si>
  <si>
    <t>Total</t>
  </si>
  <si>
    <t>Nonparticipant</t>
  </si>
  <si>
    <t>Participant - Level 1</t>
  </si>
  <si>
    <t>Participant - Level 2</t>
  </si>
  <si>
    <t>Participant - Level 3</t>
  </si>
  <si>
    <t>Participant - Level 4</t>
  </si>
  <si>
    <t>Participant - Level 5</t>
  </si>
  <si>
    <t>Participant - Level 6</t>
  </si>
  <si>
    <t>Participant - Level 7</t>
  </si>
  <si>
    <t>Participant - Level 8</t>
  </si>
  <si>
    <t>Participant - Level 9</t>
  </si>
  <si>
    <t>Participant - Level 10</t>
  </si>
  <si>
    <t>Participant - Level 11</t>
  </si>
  <si>
    <t>Participant - Level 12</t>
  </si>
  <si>
    <t>Participant - Level 13</t>
  </si>
  <si>
    <t>Participant - Level 14</t>
  </si>
  <si>
    <t>Participant - Level 15</t>
  </si>
  <si>
    <t>Participant - Level 16</t>
  </si>
  <si>
    <t>Participant - Level 17</t>
  </si>
  <si>
    <t>Participant - Level 18</t>
  </si>
  <si>
    <t>Participant - Level 19</t>
  </si>
  <si>
    <t>Participant - Level 20</t>
  </si>
  <si>
    <t>Attendant Cost Area</t>
  </si>
  <si>
    <t>Priority Administration</t>
  </si>
  <si>
    <t>Service Support Cost Area</t>
  </si>
  <si>
    <t>Participant - Level 21</t>
  </si>
  <si>
    <t>Participant - Level 22</t>
  </si>
  <si>
    <t>Participant - Level 23</t>
  </si>
  <si>
    <t>Participant - Level 24</t>
  </si>
  <si>
    <t>Participant - Level 25</t>
  </si>
  <si>
    <t>Priority Payment Rates -- per hour</t>
  </si>
  <si>
    <t>PRIMARY HOME CARE</t>
  </si>
  <si>
    <t xml:space="preserve">Participant - Level 26 </t>
  </si>
  <si>
    <t xml:space="preserve">Participant - Level 27 </t>
  </si>
  <si>
    <t xml:space="preserve">Participant - Level 28 </t>
  </si>
  <si>
    <t xml:space="preserve">Participant - Level 29 </t>
  </si>
  <si>
    <t xml:space="preserve">Participant - Level 30 </t>
  </si>
  <si>
    <t xml:space="preserve">Participant - Level 31 </t>
  </si>
  <si>
    <t xml:space="preserve">Participant - Level 32 </t>
  </si>
  <si>
    <t xml:space="preserve">Participant - Level 33 </t>
  </si>
  <si>
    <t xml:space="preserve">Participant - Level 34 </t>
  </si>
  <si>
    <t xml:space="preserve">Participant - Level 35 </t>
  </si>
  <si>
    <t xml:space="preserve">Attendant Cost Area </t>
  </si>
  <si>
    <t>Priorty Payment Rates</t>
  </si>
  <si>
    <t>Non-Priority Payment Rates -- per hour</t>
  </si>
  <si>
    <t>Non-Priorty Payment Rates</t>
  </si>
  <si>
    <t>Enter Level Participant Status  --HERE--</t>
  </si>
  <si>
    <t xml:space="preserve">Sum Boxes </t>
  </si>
  <si>
    <t>From Box B</t>
  </si>
  <si>
    <t>From Box A</t>
  </si>
  <si>
    <t>From Box C</t>
  </si>
  <si>
    <t>Total Staff and Contracted Attendant Wages</t>
  </si>
  <si>
    <t>Total Priority Units of Service (excluding Star+Plus)</t>
  </si>
  <si>
    <t>Sum Boxes</t>
  </si>
  <si>
    <t>Enter Priority attendant costs and units of service during your selected reporting period</t>
  </si>
  <si>
    <t>Calculate Priority attendant cost per unit of service during your selected reporting period</t>
  </si>
  <si>
    <t>Attendant rate and spending requirement for participating at level</t>
  </si>
  <si>
    <t>Things to consider when making your participation decision</t>
  </si>
  <si>
    <r>
      <rPr>
        <b/>
        <u/>
        <sz val="12"/>
        <rFont val="Arial"/>
        <family val="2"/>
      </rPr>
      <t>Priority Attendants</t>
    </r>
    <r>
      <rPr>
        <sz val="12"/>
        <rFont val="Arial"/>
        <family val="2"/>
      </rPr>
      <t xml:space="preserve">
(exclude all costs for services delivered to Star+Plus clients)</t>
    </r>
  </si>
  <si>
    <t>Calculate Nonpriority attendant cost per unit of service during your selected reporting period</t>
  </si>
  <si>
    <t>Enter Nonpriority attendant costs and units of service during your selected reporting period</t>
  </si>
  <si>
    <r>
      <rPr>
        <b/>
        <u/>
        <sz val="12"/>
        <rFont val="Arial"/>
        <family val="2"/>
      </rPr>
      <t>Nonpriority Attendants</t>
    </r>
    <r>
      <rPr>
        <sz val="12"/>
        <rFont val="Arial"/>
        <family val="2"/>
      </rPr>
      <t xml:space="preserve">
(exclude all costs for services delivered to Star+Plus clients)</t>
    </r>
  </si>
  <si>
    <t>Total Non-Priority Units of Service (excluding Star+Plus)</t>
  </si>
  <si>
    <t>Reporting Period - Ending</t>
  </si>
  <si>
    <t>Reporting Period - Beginning</t>
  </si>
  <si>
    <t xml:space="preserve">Compare your attendant cost per unit of service with the attendant rate component and the required attendant spending for each enhancement level.  At which enhancement level is your attendant cost per unit of service most comparable? </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</si>
  <si>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</si>
  <si>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Units of Service  **Medicaid units only**</t>
  </si>
  <si>
    <t>Units of Service   *Medicaid Units Only*</t>
  </si>
  <si>
    <t>Fiscal Year 2021 Primary Home Care (PHC)
Worksheet:  Priority</t>
  </si>
  <si>
    <t>Fiscal Year 2021 Primary Home Care (PHC)
Worksheet:  Non-Priority</t>
  </si>
  <si>
    <t>Effective September 1, 2019 to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</si>
</sst>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 numFmtId="168" formatCode="m/d/yyyy;@"/>
  </numFmts>
  <fonts count="19" x14ac:knownFonts="1">
    <font>
      <sz val="10"/>
      <name val="Arial"/>
    </font>
    <font>
      <sz val="10"/>
      <name val="Arial"/>
      <family val="2"/>
    </font>
    <font>
      <b/>
      <sz val="10"/>
      <name val="Tms Rmn"/>
    </font>
    <font>
      <sz val="10"/>
      <name val="Tms Rmn"/>
    </font>
    <font>
      <sz val="8"/>
      <name val="Arial"/>
      <family val="2"/>
    </font>
    <font>
      <sz val="7"/>
      <name val="Small Fonts"/>
    </font>
    <font>
      <b/>
      <i/>
      <sz val="16"/>
      <name val="Helv"/>
    </font>
    <font>
      <sz val="12"/>
      <name val="Arial"/>
      <family val="2"/>
    </font>
    <font>
      <b/>
      <sz val="14"/>
      <name val="Arial"/>
      <family val="2"/>
    </font>
    <font>
      <sz val="11"/>
      <name val="Arial"/>
      <family val="2"/>
    </font>
    <font>
      <b/>
      <sz val="11"/>
      <name val="Arial"/>
      <family val="2"/>
    </font>
    <font>
      <b/>
      <sz val="16"/>
      <name val="Arial"/>
      <family val="2"/>
    </font>
    <font>
      <b/>
      <sz val="12"/>
      <name val="Arial"/>
      <family val="2"/>
    </font>
    <font>
      <sz val="20"/>
      <name val="Arial"/>
      <family val="2"/>
    </font>
    <font>
      <b/>
      <u/>
      <sz val="12"/>
      <name val="Arial"/>
      <family val="2"/>
    </font>
    <font>
      <vertAlign val="superscript"/>
      <sz val="12"/>
      <name val="Arial"/>
      <family val="2"/>
    </font>
    <font>
      <vertAlign val="subscript"/>
      <sz val="12"/>
      <name val="Arial"/>
      <family val="2"/>
    </font>
    <font>
      <u/>
      <sz val="12"/>
      <name val="Arial"/>
      <family val="2"/>
    </font>
    <font>
      <b/>
      <sz val="10"/>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cellStyleXfs>
  <cellXfs count="255">
    <xf numFmtId="0" fontId="0" fillId="0" borderId="0" xfId="0"/>
    <xf numFmtId="0" fontId="7" fillId="0" borderId="0" xfId="0" applyFont="1" applyBorder="1" applyAlignment="1">
      <alignment horizontal="left" vertical="center"/>
    </xf>
    <xf numFmtId="0" fontId="9" fillId="0" borderId="2" xfId="0" applyFont="1" applyBorder="1"/>
    <xf numFmtId="0" fontId="9" fillId="0" borderId="0" xfId="0" applyFont="1"/>
    <xf numFmtId="0" fontId="9" fillId="0" borderId="0" xfId="0" applyFont="1" applyAlignment="1">
      <alignment wrapText="1"/>
    </xf>
    <xf numFmtId="165" fontId="9" fillId="0" borderId="2" xfId="0" applyNumberFormat="1" applyFont="1" applyFill="1" applyBorder="1" applyAlignment="1">
      <alignment horizontal="center"/>
    </xf>
    <xf numFmtId="0" fontId="9" fillId="0" borderId="5" xfId="0" applyFont="1" applyBorder="1" applyAlignment="1">
      <alignment horizontal="center" wrapText="1"/>
    </xf>
    <xf numFmtId="0" fontId="0" fillId="0" borderId="0" xfId="0" applyFill="1"/>
    <xf numFmtId="0" fontId="9" fillId="0" borderId="0" xfId="0" applyFont="1" applyFill="1"/>
    <xf numFmtId="0" fontId="9" fillId="0" borderId="0" xfId="0" applyFont="1" applyFill="1" applyAlignment="1"/>
    <xf numFmtId="0" fontId="9" fillId="0" borderId="10" xfId="0" applyFont="1" applyBorder="1" applyAlignment="1">
      <alignment horizontal="center" wrapText="1"/>
    </xf>
    <xf numFmtId="0" fontId="10" fillId="0" borderId="9" xfId="0" applyFont="1" applyBorder="1" applyAlignment="1">
      <alignment horizontal="center" wrapText="1"/>
    </xf>
    <xf numFmtId="0" fontId="9" fillId="0" borderId="2" xfId="0" applyFont="1" applyBorder="1" applyAlignment="1">
      <alignment horizontal="center"/>
    </xf>
    <xf numFmtId="0" fontId="9" fillId="0" borderId="0" xfId="0" applyFont="1" applyAlignment="1">
      <alignment horizontal="center"/>
    </xf>
    <xf numFmtId="0" fontId="12" fillId="0" borderId="0" xfId="0" applyFont="1" applyBorder="1" applyAlignment="1">
      <alignment horizontal="left"/>
    </xf>
    <xf numFmtId="0" fontId="7" fillId="0" borderId="9" xfId="0" applyFont="1" applyBorder="1" applyAlignment="1">
      <alignment horizontal="centerContinuous"/>
    </xf>
    <xf numFmtId="0" fontId="7" fillId="0" borderId="0" xfId="0" applyFont="1" applyBorder="1"/>
    <xf numFmtId="0" fontId="12" fillId="0" borderId="0" xfId="0" applyFont="1" applyBorder="1"/>
    <xf numFmtId="166" fontId="7" fillId="0" borderId="0" xfId="0" applyNumberFormat="1" applyFont="1" applyBorder="1" applyAlignment="1">
      <alignment horizontal="center" vertical="center"/>
    </xf>
    <xf numFmtId="166" fontId="7" fillId="0" borderId="15" xfId="0" applyNumberFormat="1" applyFont="1" applyBorder="1" applyAlignment="1">
      <alignment horizontal="center" vertical="center"/>
    </xf>
    <xf numFmtId="0" fontId="7" fillId="0" borderId="12" xfId="0" applyFont="1" applyBorder="1"/>
    <xf numFmtId="166" fontId="7" fillId="0" borderId="12" xfId="0" applyNumberFormat="1" applyFont="1" applyBorder="1" applyAlignment="1">
      <alignment horizontal="center"/>
    </xf>
    <xf numFmtId="0" fontId="7" fillId="0" borderId="0" xfId="0" applyFont="1"/>
    <xf numFmtId="166" fontId="7" fillId="0" borderId="0" xfId="0" applyNumberFormat="1" applyFont="1" applyAlignment="1">
      <alignment horizontal="center"/>
    </xf>
    <xf numFmtId="0" fontId="7" fillId="0" borderId="9" xfId="0" applyFont="1" applyBorder="1" applyAlignment="1">
      <alignment vertical="top"/>
    </xf>
    <xf numFmtId="0" fontId="7" fillId="0" borderId="9" xfId="0" applyFont="1" applyBorder="1"/>
    <xf numFmtId="0" fontId="7" fillId="0" borderId="10" xfId="0" applyFont="1" applyBorder="1"/>
    <xf numFmtId="0" fontId="7" fillId="0" borderId="0"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wrapText="1"/>
    </xf>
    <xf numFmtId="0" fontId="7" fillId="0" borderId="10" xfId="0" applyFont="1" applyBorder="1" applyAlignment="1">
      <alignment wrapText="1"/>
    </xf>
    <xf numFmtId="44" fontId="7" fillId="0" borderId="15" xfId="0" applyNumberFormat="1" applyFont="1" applyBorder="1" applyAlignment="1">
      <alignment vertical="center"/>
    </xf>
    <xf numFmtId="40" fontId="7" fillId="0" borderId="15" xfId="0" applyNumberFormat="1" applyFont="1" applyBorder="1" applyAlignment="1">
      <alignment vertical="center"/>
    </xf>
    <xf numFmtId="0" fontId="7" fillId="0" borderId="1" xfId="0" applyFont="1" applyBorder="1" applyAlignment="1">
      <alignment vertical="center" wrapText="1"/>
    </xf>
    <xf numFmtId="0" fontId="7" fillId="0" borderId="3" xfId="0" applyFont="1" applyFill="1" applyBorder="1" applyAlignment="1">
      <alignment vertical="center"/>
    </xf>
    <xf numFmtId="0" fontId="12" fillId="0" borderId="0" xfId="0" applyFont="1" applyBorder="1" applyAlignment="1">
      <alignment horizontal="left" vertical="center"/>
    </xf>
    <xf numFmtId="8" fontId="7" fillId="0" borderId="15" xfId="0" applyNumberFormat="1" applyFont="1" applyBorder="1" applyAlignment="1">
      <alignment horizontal="center" vertical="center"/>
    </xf>
    <xf numFmtId="166" fontId="7" fillId="0" borderId="0" xfId="0" applyNumberFormat="1" applyFont="1" applyBorder="1" applyAlignment="1">
      <alignment horizontal="center"/>
    </xf>
    <xf numFmtId="0" fontId="7" fillId="0" borderId="7" xfId="0" applyFont="1" applyBorder="1"/>
    <xf numFmtId="166" fontId="7" fillId="0" borderId="7" xfId="0" applyNumberFormat="1" applyFont="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vertical="center"/>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Continuous"/>
    </xf>
    <xf numFmtId="0" fontId="7" fillId="0" borderId="10" xfId="0" applyFont="1" applyBorder="1" applyAlignment="1">
      <alignment horizontal="centerContinuous"/>
    </xf>
    <xf numFmtId="0" fontId="7" fillId="0" borderId="0" xfId="0" applyFont="1" applyAlignment="1">
      <alignment horizontal="centerContinuous"/>
    </xf>
    <xf numFmtId="0" fontId="7" fillId="0" borderId="10" xfId="0" applyFont="1" applyBorder="1" applyAlignment="1">
      <alignment horizontal="center"/>
    </xf>
    <xf numFmtId="0" fontId="7" fillId="0" borderId="0" xfId="0" applyFont="1" applyBorder="1" applyAlignment="1">
      <alignment horizontal="center" wrapText="1"/>
    </xf>
    <xf numFmtId="0" fontId="7" fillId="0" borderId="9"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1" xfId="0" applyFont="1" applyFill="1" applyBorder="1" applyAlignment="1">
      <alignment vertical="center"/>
    </xf>
    <xf numFmtId="0" fontId="15" fillId="0" borderId="1" xfId="0" quotePrefix="1" applyFont="1" applyFill="1" applyBorder="1" applyAlignment="1">
      <alignment horizontal="left" vertical="center"/>
    </xf>
    <xf numFmtId="0" fontId="15" fillId="0" borderId="3" xfId="0" quotePrefix="1" applyFont="1" applyFill="1" applyBorder="1" applyAlignment="1">
      <alignment horizontal="left" vertical="center"/>
    </xf>
    <xf numFmtId="0" fontId="7" fillId="0" borderId="4" xfId="0" applyFont="1" applyFill="1" applyBorder="1" applyAlignment="1">
      <alignment horizontal="right" vertical="center"/>
    </xf>
    <xf numFmtId="0" fontId="15" fillId="0" borderId="10" xfId="0" quotePrefix="1" applyFont="1" applyFill="1" applyBorder="1" applyAlignment="1">
      <alignment horizontal="left" vertical="center"/>
    </xf>
    <xf numFmtId="0" fontId="7" fillId="0" borderId="0" xfId="0" applyFont="1" applyFill="1" applyBorder="1" applyAlignment="1">
      <alignment horizontal="right" vertical="center"/>
    </xf>
    <xf numFmtId="0" fontId="15" fillId="0" borderId="0" xfId="0" quotePrefix="1" applyFont="1" applyFill="1" applyBorder="1" applyAlignment="1">
      <alignment horizontal="left" vertical="center"/>
    </xf>
    <xf numFmtId="0" fontId="15" fillId="0" borderId="1" xfId="0" applyFont="1" applyBorder="1" applyAlignment="1">
      <alignment horizontal="left" vertical="top"/>
    </xf>
    <xf numFmtId="0" fontId="7" fillId="0" borderId="4" xfId="0" quotePrefix="1" applyFont="1" applyBorder="1" applyAlignment="1">
      <alignment horizontal="right" vertical="center"/>
    </xf>
    <xf numFmtId="0" fontId="7" fillId="0" borderId="0" xfId="0" applyFont="1" applyFill="1" applyBorder="1" applyAlignment="1">
      <alignment vertical="center"/>
    </xf>
    <xf numFmtId="0" fontId="7" fillId="0" borderId="0" xfId="0" quotePrefix="1" applyFont="1" applyFill="1" applyBorder="1" applyAlignment="1">
      <alignment horizontal="right" vertical="center"/>
    </xf>
    <xf numFmtId="0" fontId="7" fillId="0" borderId="2" xfId="0" applyFont="1" applyFill="1" applyBorder="1" applyAlignment="1">
      <alignment vertical="center"/>
    </xf>
    <xf numFmtId="0" fontId="7" fillId="0" borderId="1" xfId="0" applyFont="1" applyFill="1" applyBorder="1" applyAlignment="1">
      <alignment vertical="top"/>
    </xf>
    <xf numFmtId="0" fontId="7" fillId="0" borderId="3" xfId="0" applyFont="1" applyFill="1" applyBorder="1" applyAlignment="1">
      <alignment vertical="top"/>
    </xf>
    <xf numFmtId="0" fontId="7" fillId="0" borderId="4" xfId="0" applyFont="1" applyFill="1" applyBorder="1" applyAlignment="1">
      <alignment vertical="center"/>
    </xf>
    <xf numFmtId="0" fontId="7" fillId="0" borderId="10" xfId="0" applyFont="1" applyFill="1" applyBorder="1" applyAlignment="1">
      <alignment vertical="center"/>
    </xf>
    <xf numFmtId="0" fontId="7" fillId="0" borderId="5" xfId="0" applyFont="1" applyFill="1" applyBorder="1" applyAlignment="1">
      <alignment vertical="center"/>
    </xf>
    <xf numFmtId="0" fontId="15" fillId="0" borderId="11" xfId="0" applyFont="1" applyBorder="1" applyAlignment="1">
      <alignment horizontal="left" vertical="top" wrapText="1"/>
    </xf>
    <xf numFmtId="0" fontId="7" fillId="0" borderId="12" xfId="0" applyFont="1" applyBorder="1" applyAlignment="1">
      <alignment vertical="center"/>
    </xf>
    <xf numFmtId="0" fontId="15" fillId="0" borderId="10" xfId="0" quotePrefix="1" applyFont="1" applyFill="1" applyBorder="1" applyAlignment="1">
      <alignment horizontal="left" vertical="center" wrapText="1"/>
    </xf>
    <xf numFmtId="0" fontId="15" fillId="0" borderId="0" xfId="0" quotePrefix="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15" fillId="0" borderId="1" xfId="0" applyFont="1" applyBorder="1" applyAlignment="1">
      <alignment horizontal="left" vertical="top" wrapText="1"/>
    </xf>
    <xf numFmtId="0" fontId="15" fillId="0" borderId="1" xfId="0" quotePrefix="1" applyFont="1" applyFill="1" applyBorder="1" applyAlignment="1">
      <alignment horizontal="left" vertical="top" wrapText="1"/>
    </xf>
    <xf numFmtId="0" fontId="15" fillId="0" borderId="3" xfId="0" quotePrefix="1" applyFont="1" applyFill="1" applyBorder="1" applyAlignment="1">
      <alignment horizontal="left" vertical="top" wrapText="1"/>
    </xf>
    <xf numFmtId="0" fontId="7" fillId="0" borderId="4" xfId="0" quotePrefix="1" applyFont="1" applyFill="1" applyBorder="1" applyAlignment="1">
      <alignment horizontal="right"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7" fillId="0" borderId="10" xfId="0" quotePrefix="1" applyFont="1" applyBorder="1" applyAlignment="1">
      <alignment horizontal="right"/>
    </xf>
    <xf numFmtId="0" fontId="7" fillId="0" borderId="0" xfId="0" applyFont="1" applyFill="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15" fillId="0" borderId="0" xfId="0" quotePrefix="1" applyFont="1" applyFill="1" applyBorder="1" applyAlignment="1">
      <alignment vertical="center"/>
    </xf>
    <xf numFmtId="0" fontId="16" fillId="0" borderId="0" xfId="0" applyFont="1" applyBorder="1" applyAlignment="1">
      <alignment horizontal="center"/>
    </xf>
    <xf numFmtId="0" fontId="7" fillId="0" borderId="4"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horizontal="right" vertical="center"/>
    </xf>
    <xf numFmtId="0" fontId="7"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15" fillId="0" borderId="0" xfId="0" quotePrefix="1" applyFont="1" applyAlignment="1">
      <alignment horizontal="center"/>
    </xf>
    <xf numFmtId="0" fontId="7" fillId="0" borderId="6"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Continuous" wrapText="1"/>
    </xf>
    <xf numFmtId="0" fontId="12" fillId="0" borderId="0" xfId="0" quotePrefix="1" applyFont="1" applyBorder="1" applyAlignment="1">
      <alignment horizontal="center"/>
    </xf>
    <xf numFmtId="39" fontId="7" fillId="0" borderId="15" xfId="0" applyNumberFormat="1" applyFont="1" applyBorder="1" applyAlignment="1">
      <alignment horizontal="right" vertical="center"/>
    </xf>
    <xf numFmtId="0" fontId="16" fillId="0" borderId="11" xfId="0" applyFont="1" applyBorder="1" applyAlignment="1">
      <alignment horizontal="centerContinuous"/>
    </xf>
    <xf numFmtId="0" fontId="16" fillId="0" borderId="13" xfId="0" applyFont="1" applyBorder="1" applyAlignment="1">
      <alignment horizontal="centerContinuous"/>
    </xf>
    <xf numFmtId="0" fontId="16" fillId="0" borderId="14" xfId="0" applyFont="1" applyBorder="1" applyAlignment="1">
      <alignment horizontal="center"/>
    </xf>
    <xf numFmtId="0" fontId="7" fillId="0" borderId="10" xfId="0" applyFont="1" applyFill="1" applyBorder="1" applyAlignment="1">
      <alignment horizontal="center" vertical="center" wrapText="1"/>
    </xf>
    <xf numFmtId="0" fontId="7" fillId="0" borderId="2" xfId="0" applyFont="1" applyBorder="1" applyAlignment="1">
      <alignment horizontal="center"/>
    </xf>
    <xf numFmtId="0" fontId="12" fillId="5" borderId="2" xfId="0" applyFont="1" applyFill="1" applyBorder="1" applyAlignment="1">
      <alignment horizontal="center" wrapText="1"/>
    </xf>
    <xf numFmtId="0" fontId="7" fillId="0" borderId="2" xfId="0" applyFont="1" applyBorder="1" applyAlignment="1">
      <alignment horizontal="center" wrapText="1"/>
    </xf>
    <xf numFmtId="0" fontId="7" fillId="0" borderId="10" xfId="0" applyFont="1" applyBorder="1" applyAlignment="1">
      <alignment horizontal="center" vertical="center"/>
    </xf>
    <xf numFmtId="0" fontId="7" fillId="0" borderId="0" xfId="0" applyFont="1" applyAlignment="1">
      <alignment horizontal="center" vertical="center"/>
    </xf>
    <xf numFmtId="0" fontId="16" fillId="0" borderId="12" xfId="0" applyFont="1" applyBorder="1" applyAlignment="1">
      <alignment horizontal="center"/>
    </xf>
    <xf numFmtId="165" fontId="7" fillId="0" borderId="12" xfId="0" applyNumberFormat="1" applyFont="1" applyBorder="1" applyAlignment="1">
      <alignment horizontal="center"/>
    </xf>
    <xf numFmtId="0" fontId="16" fillId="0" borderId="0" xfId="0" applyFont="1" applyAlignment="1">
      <alignment horizontal="center"/>
    </xf>
    <xf numFmtId="165" fontId="7" fillId="0" borderId="0" xfId="0" applyNumberFormat="1" applyFont="1" applyAlignment="1">
      <alignment horizontal="center"/>
    </xf>
    <xf numFmtId="0" fontId="7" fillId="0" borderId="8" xfId="0" applyFont="1" applyBorder="1"/>
    <xf numFmtId="0" fontId="17" fillId="0" borderId="0" xfId="0" applyFont="1" applyBorder="1"/>
    <xf numFmtId="0" fontId="7" fillId="0" borderId="0" xfId="0" applyFont="1" applyAlignment="1">
      <alignment vertical="top"/>
    </xf>
    <xf numFmtId="0" fontId="7" fillId="0" borderId="13" xfId="0" applyFont="1" applyBorder="1"/>
    <xf numFmtId="0" fontId="7" fillId="0" borderId="6" xfId="0" applyFont="1" applyFill="1" applyBorder="1" applyAlignment="1">
      <alignment vertical="center"/>
    </xf>
    <xf numFmtId="0" fontId="7" fillId="0" borderId="7" xfId="0" applyFont="1" applyBorder="1" applyAlignment="1">
      <alignment vertical="center"/>
    </xf>
    <xf numFmtId="0" fontId="15" fillId="0" borderId="9" xfId="0" applyFont="1" applyBorder="1" applyAlignment="1">
      <alignment horizontal="left" vertical="top" wrapText="1"/>
    </xf>
    <xf numFmtId="0" fontId="7" fillId="0" borderId="10" xfId="0" quotePrefix="1" applyFont="1" applyBorder="1" applyAlignment="1">
      <alignment horizontal="right" vertical="center"/>
    </xf>
    <xf numFmtId="0" fontId="7" fillId="0" borderId="3" xfId="0" applyFont="1" applyBorder="1" applyAlignment="1"/>
    <xf numFmtId="0" fontId="7" fillId="0" borderId="4" xfId="0" quotePrefix="1" applyFont="1" applyBorder="1" applyAlignment="1">
      <alignment horizontal="right"/>
    </xf>
    <xf numFmtId="0" fontId="15" fillId="0" borderId="3" xfId="0" applyFont="1" applyBorder="1" applyAlignment="1">
      <alignment horizontal="left" vertical="top"/>
    </xf>
    <xf numFmtId="165" fontId="7" fillId="0" borderId="0" xfId="0" applyNumberFormat="1" applyFont="1" applyBorder="1" applyAlignment="1">
      <alignment horizontal="center"/>
    </xf>
    <xf numFmtId="0" fontId="16" fillId="0" borderId="8" xfId="0" applyFont="1" applyBorder="1" applyAlignment="1">
      <alignment horizontal="center"/>
    </xf>
    <xf numFmtId="42" fontId="7" fillId="0" borderId="3" xfId="0" applyNumberFormat="1" applyFont="1" applyFill="1" applyBorder="1" applyAlignment="1">
      <alignment vertical="center"/>
    </xf>
    <xf numFmtId="42" fontId="7" fillId="0" borderId="0" xfId="0" applyNumberFormat="1" applyFont="1" applyFill="1" applyBorder="1" applyAlignment="1">
      <alignment vertical="center"/>
    </xf>
    <xf numFmtId="42" fontId="7" fillId="0" borderId="3" xfId="3" applyNumberFormat="1" applyFont="1" applyFill="1" applyBorder="1" applyAlignment="1">
      <alignment vertical="center"/>
    </xf>
    <xf numFmtId="0" fontId="7" fillId="0" borderId="0"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wrapText="1"/>
    </xf>
    <xf numFmtId="0" fontId="7" fillId="0" borderId="10" xfId="0" applyFont="1" applyBorder="1" applyAlignment="1">
      <alignment wrapText="1"/>
    </xf>
    <xf numFmtId="0" fontId="0" fillId="0" borderId="0" xfId="0" applyAlignment="1"/>
    <xf numFmtId="0" fontId="11" fillId="0" borderId="0" xfId="0" applyFont="1" applyAlignment="1"/>
    <xf numFmtId="0" fontId="7" fillId="0" borderId="0"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15" fillId="0" borderId="0" xfId="0" quotePrefix="1" applyFont="1" applyAlignment="1" applyProtection="1">
      <alignment horizontal="center"/>
    </xf>
    <xf numFmtId="0" fontId="7" fillId="0" borderId="6" xfId="0" applyFont="1" applyBorder="1" applyProtection="1"/>
    <xf numFmtId="0" fontId="7" fillId="0" borderId="7" xfId="0" applyFont="1" applyBorder="1" applyProtection="1"/>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7" fillId="0" borderId="9" xfId="0" applyFont="1" applyBorder="1" applyProtection="1"/>
    <xf numFmtId="0" fontId="12" fillId="0" borderId="0" xfId="0" applyFont="1" applyBorder="1" applyProtection="1"/>
    <xf numFmtId="0" fontId="7" fillId="0" borderId="10" xfId="0" applyFont="1" applyBorder="1" applyAlignment="1" applyProtection="1">
      <alignment horizontal="center"/>
    </xf>
    <xf numFmtId="0" fontId="7" fillId="0" borderId="0" xfId="0" applyFont="1" applyBorder="1" applyAlignment="1" applyProtection="1">
      <alignment horizontal="centerContinuous"/>
    </xf>
    <xf numFmtId="0" fontId="7" fillId="0" borderId="0" xfId="0" applyFont="1" applyBorder="1" applyAlignment="1" applyProtection="1">
      <alignment horizontal="centerContinuous" wrapText="1"/>
    </xf>
    <xf numFmtId="0" fontId="7" fillId="0" borderId="0" xfId="0" applyFont="1" applyAlignment="1" applyProtection="1">
      <alignment horizontal="centerContinuous"/>
    </xf>
    <xf numFmtId="0" fontId="12" fillId="0" borderId="0" xfId="0" quotePrefix="1" applyFont="1" applyBorder="1" applyAlignment="1" applyProtection="1">
      <alignment horizontal="center"/>
    </xf>
    <xf numFmtId="39" fontId="7" fillId="0" borderId="15" xfId="0" applyNumberFormat="1" applyFont="1" applyBorder="1" applyAlignment="1" applyProtection="1">
      <alignment horizontal="center" vertical="center"/>
    </xf>
    <xf numFmtId="0" fontId="16" fillId="0" borderId="11" xfId="0" applyFont="1" applyBorder="1" applyAlignment="1" applyProtection="1">
      <alignment horizontal="centerContinuous"/>
    </xf>
    <xf numFmtId="0" fontId="16" fillId="0" borderId="13" xfId="0" applyFont="1" applyBorder="1" applyAlignment="1" applyProtection="1">
      <alignment horizontal="centerContinuous"/>
    </xf>
    <xf numFmtId="0" fontId="16" fillId="0" borderId="14" xfId="0" applyFont="1" applyBorder="1" applyAlignment="1" applyProtection="1">
      <alignment horizontal="center"/>
    </xf>
    <xf numFmtId="0" fontId="7" fillId="0" borderId="11" xfId="0" applyFont="1" applyBorder="1" applyProtection="1"/>
    <xf numFmtId="0" fontId="7" fillId="0" borderId="12" xfId="0" applyFont="1" applyBorder="1" applyProtection="1"/>
    <xf numFmtId="0" fontId="7" fillId="0" borderId="12" xfId="0" applyFont="1" applyBorder="1" applyAlignment="1" applyProtection="1">
      <alignment horizontal="center"/>
    </xf>
    <xf numFmtId="0" fontId="7" fillId="0" borderId="13" xfId="0" applyFont="1" applyBorder="1" applyAlignment="1" applyProtection="1">
      <alignment horizontal="center"/>
    </xf>
    <xf numFmtId="0" fontId="7" fillId="0" borderId="0" xfId="0" applyFont="1" applyProtection="1"/>
    <xf numFmtId="0" fontId="7" fillId="0" borderId="9"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xf>
    <xf numFmtId="0" fontId="7" fillId="0" borderId="0"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42" fontId="7" fillId="6" borderId="3" xfId="3" applyNumberFormat="1" applyFont="1" applyFill="1" applyBorder="1" applyAlignment="1" applyProtection="1">
      <alignment vertical="center"/>
      <protection locked="0"/>
    </xf>
    <xf numFmtId="39" fontId="7" fillId="6" borderId="3" xfId="3" applyNumberFormat="1" applyFont="1" applyFill="1" applyBorder="1" applyAlignment="1" applyProtection="1">
      <alignment horizontal="right" vertical="center"/>
      <protection locked="0"/>
    </xf>
    <xf numFmtId="14" fontId="7" fillId="6" borderId="2" xfId="0" applyNumberFormat="1" applyFont="1" applyFill="1" applyBorder="1" applyProtection="1">
      <protection locked="0"/>
    </xf>
    <xf numFmtId="42" fontId="7" fillId="6" borderId="0" xfId="3" applyNumberFormat="1" applyFont="1" applyFill="1" applyAlignment="1" applyProtection="1">
      <alignment vertical="center"/>
      <protection locked="0"/>
    </xf>
    <xf numFmtId="42" fontId="7" fillId="6" borderId="12" xfId="3" applyNumberFormat="1" applyFont="1" applyFill="1" applyBorder="1" applyAlignment="1" applyProtection="1">
      <alignment vertical="center"/>
      <protection locked="0"/>
    </xf>
    <xf numFmtId="0" fontId="12" fillId="0" borderId="6" xfId="0" applyFont="1" applyBorder="1" applyAlignment="1"/>
    <xf numFmtId="0" fontId="7" fillId="0" borderId="2" xfId="0" applyFont="1" applyBorder="1" applyAlignment="1">
      <alignment horizontal="right" vertical="center"/>
    </xf>
    <xf numFmtId="0" fontId="7" fillId="0" borderId="2" xfId="0" quotePrefix="1" applyFont="1" applyBorder="1" applyAlignment="1">
      <alignment horizontal="right" vertical="center"/>
    </xf>
    <xf numFmtId="42" fontId="7" fillId="6" borderId="4" xfId="3" applyNumberFormat="1" applyFont="1" applyFill="1" applyBorder="1" applyProtection="1">
      <protection locked="0"/>
    </xf>
    <xf numFmtId="42" fontId="7" fillId="6" borderId="4" xfId="3" applyNumberFormat="1" applyFont="1" applyFill="1" applyBorder="1" applyAlignment="1" applyProtection="1">
      <alignment vertical="center"/>
      <protection locked="0"/>
    </xf>
    <xf numFmtId="42" fontId="7" fillId="0" borderId="0" xfId="3" applyNumberFormat="1" applyFont="1" applyFill="1" applyAlignment="1">
      <alignment vertical="center"/>
    </xf>
    <xf numFmtId="0" fontId="12" fillId="0" borderId="1" xfId="0" applyFont="1" applyBorder="1" applyAlignment="1"/>
    <xf numFmtId="0" fontId="12" fillId="0" borderId="1" xfId="0" applyFont="1" applyBorder="1" applyAlignment="1" applyProtection="1">
      <alignment horizontal="center" vertical="center"/>
    </xf>
    <xf numFmtId="0" fontId="7" fillId="0" borderId="4" xfId="0" applyFont="1" applyBorder="1" applyAlignment="1">
      <alignment horizontal="center" vertical="center"/>
    </xf>
    <xf numFmtId="0" fontId="15" fillId="0" borderId="6" xfId="0" applyFont="1" applyBorder="1" applyAlignment="1">
      <alignment horizontal="left" vertical="center"/>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5" fillId="0" borderId="1" xfId="0" applyFont="1" applyBorder="1" applyAlignment="1">
      <alignment horizontal="left" vertical="center"/>
    </xf>
    <xf numFmtId="0" fontId="7" fillId="0" borderId="3" xfId="0" applyFont="1" applyBorder="1" applyAlignment="1">
      <alignment horizontal="left" vertical="center"/>
    </xf>
    <xf numFmtId="44" fontId="7" fillId="0" borderId="6" xfId="0" applyNumberFormat="1" applyFont="1" applyBorder="1" applyAlignment="1"/>
    <xf numFmtId="0" fontId="7" fillId="0" borderId="8" xfId="0" applyFont="1" applyBorder="1" applyAlignment="1"/>
    <xf numFmtId="0" fontId="15" fillId="0" borderId="11" xfId="0" applyFont="1" applyBorder="1" applyAlignment="1">
      <alignment horizontal="center" vertical="top"/>
    </xf>
    <xf numFmtId="0" fontId="7" fillId="0" borderId="13" xfId="0" applyFont="1" applyBorder="1" applyAlignment="1">
      <alignment horizontal="center" vertical="top"/>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10" xfId="0" applyFont="1" applyBorder="1" applyAlignment="1">
      <alignment vertical="top" wrapText="1"/>
    </xf>
    <xf numFmtId="0" fontId="7" fillId="5" borderId="6" xfId="0" applyFont="1" applyFill="1" applyBorder="1" applyAlignment="1">
      <alignment vertical="center" wrapText="1"/>
    </xf>
    <xf numFmtId="0" fontId="7" fillId="5" borderId="7" xfId="0" applyFont="1" applyFill="1" applyBorder="1" applyAlignment="1">
      <alignment vertical="center"/>
    </xf>
    <xf numFmtId="0" fontId="7" fillId="5" borderId="8" xfId="0" applyFont="1" applyFill="1" applyBorder="1" applyAlignment="1">
      <alignment vertical="center"/>
    </xf>
    <xf numFmtId="0" fontId="7" fillId="5" borderId="9" xfId="0" applyFont="1" applyFill="1" applyBorder="1" applyAlignment="1">
      <alignment vertical="center"/>
    </xf>
    <xf numFmtId="0" fontId="7" fillId="5" borderId="0" xfId="0" applyFont="1" applyFill="1" applyBorder="1" applyAlignment="1">
      <alignment vertical="center"/>
    </xf>
    <xf numFmtId="0" fontId="7" fillId="5" borderId="10" xfId="0" applyFont="1" applyFill="1" applyBorder="1" applyAlignment="1">
      <alignment vertical="center"/>
    </xf>
    <xf numFmtId="0" fontId="7" fillId="5" borderId="11" xfId="0" applyFont="1" applyFill="1" applyBorder="1" applyAlignment="1">
      <alignment vertical="center"/>
    </xf>
    <xf numFmtId="0" fontId="7" fillId="5" borderId="12" xfId="0" applyFont="1" applyFill="1" applyBorder="1" applyAlignment="1">
      <alignment vertical="center"/>
    </xf>
    <xf numFmtId="0" fontId="7" fillId="5" borderId="13" xfId="0" applyFont="1" applyFill="1" applyBorder="1" applyAlignment="1">
      <alignment vertical="center"/>
    </xf>
    <xf numFmtId="166" fontId="7" fillId="0" borderId="15" xfId="0" applyNumberFormat="1"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wrapText="1"/>
    </xf>
    <xf numFmtId="2" fontId="7" fillId="0" borderId="15" xfId="0" quotePrefix="1" applyNumberFormat="1" applyFont="1" applyBorder="1" applyAlignment="1">
      <alignment horizontal="center" vertical="center"/>
    </xf>
    <xf numFmtId="2" fontId="7" fillId="0" borderId="14" xfId="0" applyNumberFormat="1" applyFont="1" applyBorder="1" applyAlignment="1">
      <alignment horizontal="center" vertical="center"/>
    </xf>
    <xf numFmtId="0" fontId="7" fillId="6" borderId="15" xfId="0" applyFont="1" applyFill="1" applyBorder="1" applyAlignment="1" applyProtection="1">
      <alignment horizontal="center" vertical="center"/>
      <protection locked="0"/>
    </xf>
    <xf numFmtId="0" fontId="7" fillId="6" borderId="14" xfId="0" applyFont="1" applyFill="1" applyBorder="1" applyAlignment="1" applyProtection="1">
      <alignment horizontal="center" vertical="center"/>
      <protection locked="0"/>
    </xf>
    <xf numFmtId="0" fontId="7" fillId="0" borderId="0" xfId="0" applyFont="1" applyAlignment="1">
      <alignment horizontal="center" wrapText="1"/>
    </xf>
    <xf numFmtId="0" fontId="7" fillId="0" borderId="0" xfId="0" applyFont="1" applyAlignment="1"/>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6" fillId="0" borderId="12" xfId="0" applyFont="1" applyBorder="1" applyAlignment="1">
      <alignment horizontal="center"/>
    </xf>
    <xf numFmtId="0" fontId="7" fillId="0" borderId="13" xfId="0" applyFont="1" applyBorder="1" applyAlignment="1">
      <alignment horizontal="center"/>
    </xf>
    <xf numFmtId="0" fontId="7" fillId="0" borderId="1" xfId="0" applyFont="1" applyFill="1" applyBorder="1" applyAlignment="1">
      <alignment vertical="center" wrapText="1"/>
    </xf>
    <xf numFmtId="0" fontId="7" fillId="0" borderId="4" xfId="0" applyFont="1" applyFill="1" applyBorder="1" applyAlignment="1">
      <alignment vertical="center" wrapText="1"/>
    </xf>
    <xf numFmtId="168" fontId="7" fillId="6" borderId="1" xfId="0" applyNumberFormat="1" applyFont="1" applyFill="1" applyBorder="1" applyAlignment="1" applyProtection="1">
      <protection locked="0"/>
    </xf>
    <xf numFmtId="168" fontId="7" fillId="0" borderId="4" xfId="0" applyNumberFormat="1" applyFont="1" applyBorder="1" applyAlignment="1" applyProtection="1">
      <protection locked="0"/>
    </xf>
    <xf numFmtId="0" fontId="12" fillId="0" borderId="1" xfId="0" applyFont="1" applyBorder="1" applyAlignment="1">
      <alignment vertical="center"/>
    </xf>
    <xf numFmtId="0" fontId="12" fillId="0" borderId="4" xfId="0" applyFont="1" applyBorder="1" applyAlignment="1">
      <alignment vertical="center"/>
    </xf>
    <xf numFmtId="39" fontId="7" fillId="7" borderId="1" xfId="3" applyNumberFormat="1" applyFont="1" applyFill="1" applyBorder="1" applyAlignment="1" applyProtection="1">
      <alignment vertical="center"/>
      <protection locked="0"/>
    </xf>
    <xf numFmtId="39" fontId="7" fillId="7" borderId="4" xfId="3" applyNumberFormat="1" applyFont="1" applyFill="1" applyBorder="1" applyAlignment="1" applyProtection="1">
      <alignment vertical="center"/>
      <protection locked="0"/>
    </xf>
    <xf numFmtId="44" fontId="7" fillId="0" borderId="6" xfId="0" applyNumberFormat="1" applyFont="1" applyBorder="1" applyAlignment="1" applyProtection="1"/>
    <xf numFmtId="0" fontId="7" fillId="0" borderId="8" xfId="0" applyFont="1" applyBorder="1" applyAlignment="1" applyProtection="1"/>
    <xf numFmtId="0" fontId="16" fillId="0" borderId="11" xfId="0" applyFont="1" applyBorder="1" applyAlignment="1" applyProtection="1">
      <alignment horizontal="center"/>
    </xf>
    <xf numFmtId="0" fontId="16" fillId="0" borderId="13" xfId="0" applyFont="1" applyBorder="1" applyAlignment="1" applyProtection="1">
      <alignment horizontal="center"/>
    </xf>
    <xf numFmtId="166" fontId="7" fillId="0" borderId="15"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12" fillId="0" borderId="0" xfId="0" applyFont="1" applyBorder="1" applyAlignment="1" applyProtection="1">
      <alignment horizontal="left" vertical="center"/>
    </xf>
    <xf numFmtId="0" fontId="12" fillId="0" borderId="0" xfId="0" applyFont="1" applyAlignment="1" applyProtection="1">
      <alignment vertical="center"/>
    </xf>
    <xf numFmtId="0" fontId="10" fillId="5" borderId="7" xfId="0" applyFont="1" applyFill="1" applyBorder="1" applyAlignment="1">
      <alignment horizontal="center"/>
    </xf>
    <xf numFmtId="0" fontId="18" fillId="5" borderId="7" xfId="0" applyFont="1" applyFill="1" applyBorder="1" applyAlignment="1">
      <alignment horizontal="center"/>
    </xf>
    <xf numFmtId="0" fontId="10" fillId="5" borderId="6" xfId="0" applyFont="1" applyFill="1" applyBorder="1" applyAlignment="1">
      <alignment horizontal="center"/>
    </xf>
    <xf numFmtId="0" fontId="18" fillId="5" borderId="8" xfId="0" applyFont="1" applyFill="1" applyBorder="1" applyAlignment="1">
      <alignment horizontal="center"/>
    </xf>
    <xf numFmtId="0" fontId="8" fillId="5" borderId="0" xfId="0" applyFont="1" applyFill="1" applyAlignment="1">
      <alignment horizontal="center"/>
    </xf>
    <xf numFmtId="0" fontId="11" fillId="5" borderId="12" xfId="0" applyFont="1" applyFill="1" applyBorder="1" applyAlignment="1">
      <alignment horizontal="center"/>
    </xf>
  </cellXfs>
  <cellStyles count="9">
    <cellStyle name="COSTREPORT" xfId="1" xr:uid="{00000000-0005-0000-0000-000000000000}"/>
    <cellStyle name="cr" xfId="2" xr:uid="{00000000-0005-0000-0000-000001000000}"/>
    <cellStyle name="Currency" xfId="3" builtinId="4"/>
    <cellStyle name="Grey" xfId="4" xr:uid="{00000000-0005-0000-0000-000003000000}"/>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310515</xdr:colOff>
      <xdr:row>4</xdr:row>
      <xdr:rowOff>106679</xdr:rowOff>
    </xdr:from>
    <xdr:to>
      <xdr:col>1</xdr:col>
      <xdr:colOff>967740</xdr:colOff>
      <xdr:row>6</xdr:row>
      <xdr:rowOff>104774</xdr:rowOff>
    </xdr:to>
    <xdr:grpSp>
      <xdr:nvGrpSpPr>
        <xdr:cNvPr id="4488" name="Group 27">
          <a:extLst>
            <a:ext uri="{FF2B5EF4-FFF2-40B4-BE49-F238E27FC236}">
              <a16:creationId xmlns:a16="http://schemas.microsoft.com/office/drawing/2014/main" id="{00000000-0008-0000-0000-000088110000}"/>
            </a:ext>
          </a:extLst>
        </xdr:cNvPr>
        <xdr:cNvGrpSpPr>
          <a:grpSpLocks/>
        </xdr:cNvGrpSpPr>
      </xdr:nvGrpSpPr>
      <xdr:grpSpPr bwMode="auto">
        <a:xfrm>
          <a:off x="310515" y="1112519"/>
          <a:ext cx="969645" cy="501015"/>
          <a:chOff x="14" y="101"/>
          <a:chExt cx="91" cy="34"/>
        </a:xfrm>
      </xdr:grpSpPr>
      <xdr:sp macro="" textlink="">
        <xdr:nvSpPr>
          <xdr:cNvPr id="4492" name="Oval 24">
            <a:extLst>
              <a:ext uri="{FF2B5EF4-FFF2-40B4-BE49-F238E27FC236}">
                <a16:creationId xmlns:a16="http://schemas.microsoft.com/office/drawing/2014/main" id="{00000000-0008-0000-0000-00008C11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121" name="Text Box 25">
            <a:extLst>
              <a:ext uri="{FF2B5EF4-FFF2-40B4-BE49-F238E27FC236}">
                <a16:creationId xmlns:a16="http://schemas.microsoft.com/office/drawing/2014/main" id="{00000000-0008-0000-0000-000019100000}"/>
              </a:ext>
            </a:extLst>
          </xdr:cNvPr>
          <xdr:cNvSpPr txBox="1">
            <a:spLocks noChangeArrowheads="1"/>
          </xdr:cNvSpPr>
        </xdr:nvSpPr>
        <xdr:spPr bwMode="auto">
          <a:xfrm>
            <a:off x="25" y="108"/>
            <a:ext cx="70" cy="1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0</xdr:col>
      <xdr:colOff>367665</xdr:colOff>
      <xdr:row>32</xdr:row>
      <xdr:rowOff>161925</xdr:rowOff>
    </xdr:from>
    <xdr:to>
      <xdr:col>1</xdr:col>
      <xdr:colOff>762000</xdr:colOff>
      <xdr:row>35</xdr:row>
      <xdr:rowOff>0</xdr:rowOff>
    </xdr:to>
    <xdr:grpSp>
      <xdr:nvGrpSpPr>
        <xdr:cNvPr id="4489" name="Group 31">
          <a:extLst>
            <a:ext uri="{FF2B5EF4-FFF2-40B4-BE49-F238E27FC236}">
              <a16:creationId xmlns:a16="http://schemas.microsoft.com/office/drawing/2014/main" id="{00000000-0008-0000-0000-000089110000}"/>
            </a:ext>
          </a:extLst>
        </xdr:cNvPr>
        <xdr:cNvGrpSpPr>
          <a:grpSpLocks/>
        </xdr:cNvGrpSpPr>
      </xdr:nvGrpSpPr>
      <xdr:grpSpPr bwMode="auto">
        <a:xfrm>
          <a:off x="314325" y="7690485"/>
          <a:ext cx="760095" cy="462915"/>
          <a:chOff x="16" y="747"/>
          <a:chExt cx="91" cy="34"/>
        </a:xfrm>
      </xdr:grpSpPr>
      <xdr:sp macro="" textlink="">
        <xdr:nvSpPr>
          <xdr:cNvPr id="4490" name="Oval 29">
            <a:extLst>
              <a:ext uri="{FF2B5EF4-FFF2-40B4-BE49-F238E27FC236}">
                <a16:creationId xmlns:a16="http://schemas.microsoft.com/office/drawing/2014/main" id="{00000000-0008-0000-0000-00008A110000}"/>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4126" name="Text Box 30">
            <a:extLst>
              <a:ext uri="{FF2B5EF4-FFF2-40B4-BE49-F238E27FC236}">
                <a16:creationId xmlns:a16="http://schemas.microsoft.com/office/drawing/2014/main" id="{00000000-0008-0000-0000-00001E100000}"/>
              </a:ext>
            </a:extLst>
          </xdr:cNvPr>
          <xdr:cNvSpPr txBox="1">
            <a:spLocks noChangeArrowheads="1"/>
          </xdr:cNvSpPr>
        </xdr:nvSpPr>
        <xdr:spPr bwMode="auto">
          <a:xfrm>
            <a:off x="27" y="754"/>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0</xdr:col>
      <xdr:colOff>209550</xdr:colOff>
      <xdr:row>40</xdr:row>
      <xdr:rowOff>57149</xdr:rowOff>
    </xdr:from>
    <xdr:to>
      <xdr:col>1</xdr:col>
      <xdr:colOff>666750</xdr:colOff>
      <xdr:row>42</xdr:row>
      <xdr:rowOff>161925</xdr:rowOff>
    </xdr:to>
    <xdr:grpSp>
      <xdr:nvGrpSpPr>
        <xdr:cNvPr id="26" name="Group 7">
          <a:extLst>
            <a:ext uri="{FF2B5EF4-FFF2-40B4-BE49-F238E27FC236}">
              <a16:creationId xmlns:a16="http://schemas.microsoft.com/office/drawing/2014/main" id="{C93D2036-D5CC-42A2-8154-D6C43EF94640}"/>
            </a:ext>
          </a:extLst>
        </xdr:cNvPr>
        <xdr:cNvGrpSpPr>
          <a:grpSpLocks/>
        </xdr:cNvGrpSpPr>
      </xdr:nvGrpSpPr>
      <xdr:grpSpPr bwMode="auto">
        <a:xfrm>
          <a:off x="209550" y="9444989"/>
          <a:ext cx="769620" cy="493396"/>
          <a:chOff x="0" y="84"/>
          <a:chExt cx="74" cy="34"/>
        </a:xfrm>
      </xdr:grpSpPr>
      <xdr:sp macro="" textlink="">
        <xdr:nvSpPr>
          <xdr:cNvPr id="27" name="Oval 8">
            <a:extLst>
              <a:ext uri="{FF2B5EF4-FFF2-40B4-BE49-F238E27FC236}">
                <a16:creationId xmlns:a16="http://schemas.microsoft.com/office/drawing/2014/main" id="{E36B721C-E046-4886-91E4-82041AD5B6D4}"/>
              </a:ext>
            </a:extLst>
          </xdr:cNvPr>
          <xdr:cNvSpPr>
            <a:spLocks noChangeArrowheads="1"/>
          </xdr:cNvSpPr>
        </xdr:nvSpPr>
        <xdr:spPr bwMode="auto">
          <a:xfrm>
            <a:off x="0" y="84"/>
            <a:ext cx="74" cy="34"/>
          </a:xfrm>
          <a:prstGeom prst="ellipse">
            <a:avLst/>
          </a:prstGeom>
          <a:solidFill>
            <a:srgbClr val="FFCC99"/>
          </a:solidFill>
          <a:ln w="9525">
            <a:solidFill>
              <a:srgbClr val="000000"/>
            </a:solidFill>
            <a:round/>
            <a:headEnd/>
            <a:tailEnd/>
          </a:ln>
        </xdr:spPr>
      </xdr:sp>
      <xdr:sp macro="" textlink="">
        <xdr:nvSpPr>
          <xdr:cNvPr id="28" name="Text Box 9">
            <a:extLst>
              <a:ext uri="{FF2B5EF4-FFF2-40B4-BE49-F238E27FC236}">
                <a16:creationId xmlns:a16="http://schemas.microsoft.com/office/drawing/2014/main" id="{6B36B0C7-7568-458D-9615-57A5E17BA222}"/>
              </a:ext>
            </a:extLst>
          </xdr:cNvPr>
          <xdr:cNvSpPr txBox="1">
            <a:spLocks noChangeArrowheads="1"/>
          </xdr:cNvSpPr>
        </xdr:nvSpPr>
        <xdr:spPr bwMode="auto">
          <a:xfrm>
            <a:off x="9" y="91"/>
            <a:ext cx="57"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257175</xdr:colOff>
      <xdr:row>47</xdr:row>
      <xdr:rowOff>28575</xdr:rowOff>
    </xdr:from>
    <xdr:to>
      <xdr:col>1</xdr:col>
      <xdr:colOff>466725</xdr:colOff>
      <xdr:row>49</xdr:row>
      <xdr:rowOff>57150</xdr:rowOff>
    </xdr:to>
    <xdr:sp macro="" textlink="">
      <xdr:nvSpPr>
        <xdr:cNvPr id="38" name="Arrow: Up 37">
          <a:extLst>
            <a:ext uri="{FF2B5EF4-FFF2-40B4-BE49-F238E27FC236}">
              <a16:creationId xmlns:a16="http://schemas.microsoft.com/office/drawing/2014/main" id="{6DD4B3E4-2470-472F-A019-53B7B3253B5C}"/>
            </a:ext>
          </a:extLst>
        </xdr:cNvPr>
        <xdr:cNvSpPr/>
      </xdr:nvSpPr>
      <xdr:spPr bwMode="auto">
        <a:xfrm>
          <a:off x="1009650" y="11249025"/>
          <a:ext cx="209550" cy="523875"/>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147501</xdr:colOff>
      <xdr:row>4</xdr:row>
      <xdr:rowOff>125730</xdr:rowOff>
    </xdr:from>
    <xdr:to>
      <xdr:col>1</xdr:col>
      <xdr:colOff>791391</xdr:colOff>
      <xdr:row>5</xdr:row>
      <xdr:rowOff>201930</xdr:rowOff>
    </xdr:to>
    <xdr:grpSp>
      <xdr:nvGrpSpPr>
        <xdr:cNvPr id="18799" name="Group 1">
          <a:extLst>
            <a:ext uri="{FF2B5EF4-FFF2-40B4-BE49-F238E27FC236}">
              <a16:creationId xmlns:a16="http://schemas.microsoft.com/office/drawing/2014/main" id="{00000000-0008-0000-0400-00006F490000}"/>
            </a:ext>
          </a:extLst>
        </xdr:cNvPr>
        <xdr:cNvGrpSpPr>
          <a:grpSpLocks/>
        </xdr:cNvGrpSpPr>
      </xdr:nvGrpSpPr>
      <xdr:grpSpPr bwMode="auto">
        <a:xfrm>
          <a:off x="147501" y="1131570"/>
          <a:ext cx="895350" cy="327660"/>
          <a:chOff x="-4" y="103"/>
          <a:chExt cx="91" cy="34"/>
        </a:xfrm>
      </xdr:grpSpPr>
      <xdr:sp macro="" textlink="">
        <xdr:nvSpPr>
          <xdr:cNvPr id="18803" name="Oval 2">
            <a:extLst>
              <a:ext uri="{FF2B5EF4-FFF2-40B4-BE49-F238E27FC236}">
                <a16:creationId xmlns:a16="http://schemas.microsoft.com/office/drawing/2014/main" id="{00000000-0008-0000-0400-000073490000}"/>
              </a:ext>
            </a:extLst>
          </xdr:cNvPr>
          <xdr:cNvSpPr>
            <a:spLocks noChangeArrowheads="1"/>
          </xdr:cNvSpPr>
        </xdr:nvSpPr>
        <xdr:spPr bwMode="auto">
          <a:xfrm>
            <a:off x="-4" y="103"/>
            <a:ext cx="91" cy="34"/>
          </a:xfrm>
          <a:prstGeom prst="ellipse">
            <a:avLst/>
          </a:prstGeom>
          <a:solidFill>
            <a:srgbClr val="FFCC99"/>
          </a:solidFill>
          <a:ln w="9525">
            <a:solidFill>
              <a:srgbClr val="000000"/>
            </a:solidFill>
            <a:round/>
            <a:headEnd/>
            <a:tailEnd/>
          </a:ln>
        </xdr:spPr>
      </xdr:sp>
      <xdr:sp macro="" textlink="">
        <xdr:nvSpPr>
          <xdr:cNvPr id="18435" name="Text Box 3">
            <a:extLst>
              <a:ext uri="{FF2B5EF4-FFF2-40B4-BE49-F238E27FC236}">
                <a16:creationId xmlns:a16="http://schemas.microsoft.com/office/drawing/2014/main" id="{00000000-0008-0000-0400-000003480000}"/>
              </a:ext>
            </a:extLst>
          </xdr:cNvPr>
          <xdr:cNvSpPr txBox="1">
            <a:spLocks noChangeArrowheads="1"/>
          </xdr:cNvSpPr>
        </xdr:nvSpPr>
        <xdr:spPr bwMode="auto">
          <a:xfrm>
            <a:off x="8" y="109"/>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0</xdr:col>
      <xdr:colOff>224790</xdr:colOff>
      <xdr:row>32</xdr:row>
      <xdr:rowOff>142874</xdr:rowOff>
    </xdr:from>
    <xdr:to>
      <xdr:col>2</xdr:col>
      <xdr:colOff>9525</xdr:colOff>
      <xdr:row>34</xdr:row>
      <xdr:rowOff>114299</xdr:rowOff>
    </xdr:to>
    <xdr:grpSp>
      <xdr:nvGrpSpPr>
        <xdr:cNvPr id="18800" name="Group 4">
          <a:extLst>
            <a:ext uri="{FF2B5EF4-FFF2-40B4-BE49-F238E27FC236}">
              <a16:creationId xmlns:a16="http://schemas.microsoft.com/office/drawing/2014/main" id="{00000000-0008-0000-0400-000070490000}"/>
            </a:ext>
          </a:extLst>
        </xdr:cNvPr>
        <xdr:cNvGrpSpPr>
          <a:grpSpLocks/>
        </xdr:cNvGrpSpPr>
      </xdr:nvGrpSpPr>
      <xdr:grpSpPr bwMode="auto">
        <a:xfrm>
          <a:off x="224790" y="7686674"/>
          <a:ext cx="1057275" cy="474345"/>
          <a:chOff x="16" y="747"/>
          <a:chExt cx="91" cy="34"/>
        </a:xfrm>
      </xdr:grpSpPr>
      <xdr:sp macro="" textlink="">
        <xdr:nvSpPr>
          <xdr:cNvPr id="18801" name="Oval 5">
            <a:extLst>
              <a:ext uri="{FF2B5EF4-FFF2-40B4-BE49-F238E27FC236}">
                <a16:creationId xmlns:a16="http://schemas.microsoft.com/office/drawing/2014/main" id="{00000000-0008-0000-0400-000071490000}"/>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18438" name="Text Box 6">
            <a:extLst>
              <a:ext uri="{FF2B5EF4-FFF2-40B4-BE49-F238E27FC236}">
                <a16:creationId xmlns:a16="http://schemas.microsoft.com/office/drawing/2014/main" id="{00000000-0008-0000-0400-000006480000}"/>
              </a:ext>
            </a:extLst>
          </xdr:cNvPr>
          <xdr:cNvSpPr txBox="1">
            <a:spLocks noChangeArrowheads="1"/>
          </xdr:cNvSpPr>
        </xdr:nvSpPr>
        <xdr:spPr bwMode="auto">
          <a:xfrm>
            <a:off x="27" y="754"/>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0</xdr:col>
      <xdr:colOff>171449</xdr:colOff>
      <xdr:row>40</xdr:row>
      <xdr:rowOff>57149</xdr:rowOff>
    </xdr:from>
    <xdr:to>
      <xdr:col>1</xdr:col>
      <xdr:colOff>962024</xdr:colOff>
      <xdr:row>42</xdr:row>
      <xdr:rowOff>95249</xdr:rowOff>
    </xdr:to>
    <xdr:grpSp>
      <xdr:nvGrpSpPr>
        <xdr:cNvPr id="32" name="Group 23">
          <a:extLst>
            <a:ext uri="{FF2B5EF4-FFF2-40B4-BE49-F238E27FC236}">
              <a16:creationId xmlns:a16="http://schemas.microsoft.com/office/drawing/2014/main" id="{29CE1A55-6546-440D-9DFE-F6356C566B08}"/>
            </a:ext>
          </a:extLst>
        </xdr:cNvPr>
        <xdr:cNvGrpSpPr>
          <a:grpSpLocks/>
        </xdr:cNvGrpSpPr>
      </xdr:nvGrpSpPr>
      <xdr:grpSpPr bwMode="auto">
        <a:xfrm>
          <a:off x="171449" y="9437369"/>
          <a:ext cx="1042035" cy="426720"/>
          <a:chOff x="0" y="84"/>
          <a:chExt cx="74" cy="34"/>
        </a:xfrm>
      </xdr:grpSpPr>
      <xdr:sp macro="" textlink="">
        <xdr:nvSpPr>
          <xdr:cNvPr id="33" name="Oval 24">
            <a:extLst>
              <a:ext uri="{FF2B5EF4-FFF2-40B4-BE49-F238E27FC236}">
                <a16:creationId xmlns:a16="http://schemas.microsoft.com/office/drawing/2014/main" id="{7C3FE1AF-12B1-4555-AC6B-F72645FE89C9}"/>
              </a:ext>
            </a:extLst>
          </xdr:cNvPr>
          <xdr:cNvSpPr>
            <a:spLocks noChangeArrowheads="1"/>
          </xdr:cNvSpPr>
        </xdr:nvSpPr>
        <xdr:spPr bwMode="auto">
          <a:xfrm>
            <a:off x="0" y="84"/>
            <a:ext cx="74" cy="34"/>
          </a:xfrm>
          <a:prstGeom prst="ellipse">
            <a:avLst/>
          </a:prstGeom>
          <a:solidFill>
            <a:srgbClr val="FFCC99"/>
          </a:solidFill>
          <a:ln w="9525">
            <a:solidFill>
              <a:srgbClr val="000000"/>
            </a:solidFill>
            <a:round/>
            <a:headEnd/>
            <a:tailEnd/>
          </a:ln>
        </xdr:spPr>
      </xdr:sp>
      <xdr:sp macro="" textlink="">
        <xdr:nvSpPr>
          <xdr:cNvPr id="34" name="Text Box 25">
            <a:extLst>
              <a:ext uri="{FF2B5EF4-FFF2-40B4-BE49-F238E27FC236}">
                <a16:creationId xmlns:a16="http://schemas.microsoft.com/office/drawing/2014/main" id="{4CE44981-3555-4BFA-9886-32DB146E7232}"/>
              </a:ext>
            </a:extLst>
          </xdr:cNvPr>
          <xdr:cNvSpPr txBox="1">
            <a:spLocks noChangeArrowheads="1"/>
          </xdr:cNvSpPr>
        </xdr:nvSpPr>
        <xdr:spPr bwMode="auto">
          <a:xfrm>
            <a:off x="9" y="91"/>
            <a:ext cx="57"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314325</xdr:colOff>
      <xdr:row>47</xdr:row>
      <xdr:rowOff>0</xdr:rowOff>
    </xdr:from>
    <xdr:to>
      <xdr:col>1</xdr:col>
      <xdr:colOff>619125</xdr:colOff>
      <xdr:row>49</xdr:row>
      <xdr:rowOff>123825</xdr:rowOff>
    </xdr:to>
    <xdr:sp macro="" textlink="">
      <xdr:nvSpPr>
        <xdr:cNvPr id="35" name="Arrow: Up 34">
          <a:extLst>
            <a:ext uri="{FF2B5EF4-FFF2-40B4-BE49-F238E27FC236}">
              <a16:creationId xmlns:a16="http://schemas.microsoft.com/office/drawing/2014/main" id="{D9CD8614-6128-4E68-9F35-5B5CE40190D1}"/>
            </a:ext>
          </a:extLst>
        </xdr:cNvPr>
        <xdr:cNvSpPr/>
      </xdr:nvSpPr>
      <xdr:spPr bwMode="auto">
        <a:xfrm>
          <a:off x="561975" y="11487150"/>
          <a:ext cx="304800" cy="523875"/>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
  <sheetViews>
    <sheetView tabSelected="1" workbookViewId="0">
      <selection activeCell="H46" sqref="H46:H47"/>
    </sheetView>
  </sheetViews>
  <sheetFormatPr defaultColWidth="11.33203125" defaultRowHeight="15" x14ac:dyDescent="0.25"/>
  <cols>
    <col min="1" max="1" width="4.5546875" style="22" customWidth="1"/>
    <col min="2" max="2" width="14.88671875" style="22" customWidth="1"/>
    <col min="3" max="3" width="6.44140625" style="22" customWidth="1"/>
    <col min="4" max="4" width="12.88671875" style="22" customWidth="1"/>
    <col min="5" max="5" width="30.44140625" style="22" customWidth="1"/>
    <col min="6" max="6" width="10.88671875" style="22" customWidth="1"/>
    <col min="7" max="7" width="4.33203125" style="22" customWidth="1"/>
    <col min="8" max="8" width="27.5546875" style="22" customWidth="1"/>
    <col min="9" max="9" width="6" style="48" customWidth="1"/>
    <col min="10" max="10" width="26.5546875" style="48" customWidth="1"/>
    <col min="11" max="11" width="4.109375" style="48" customWidth="1"/>
    <col min="12" max="12" width="14" style="48" customWidth="1"/>
    <col min="13" max="13" width="5" style="48" customWidth="1"/>
    <col min="14" max="14" width="20.109375" style="48" customWidth="1"/>
    <col min="15" max="18" width="11.33203125" style="48"/>
    <col min="19" max="16384" width="11.33203125" style="22"/>
  </cols>
  <sheetData>
    <row r="1" spans="1:18" s="43" customFormat="1" ht="20.100000000000001" customHeight="1" x14ac:dyDescent="0.25">
      <c r="A1" s="220" t="s">
        <v>111</v>
      </c>
      <c r="B1" s="221"/>
      <c r="C1" s="221"/>
      <c r="D1" s="221"/>
      <c r="E1" s="221"/>
      <c r="F1" s="221"/>
      <c r="G1" s="221"/>
      <c r="H1" s="221"/>
      <c r="I1" s="221"/>
      <c r="J1" s="222"/>
      <c r="K1" s="40"/>
      <c r="L1" s="41"/>
      <c r="M1" s="41"/>
      <c r="N1" s="42"/>
      <c r="O1" s="42"/>
      <c r="P1" s="40"/>
    </row>
    <row r="2" spans="1:18" s="43" customFormat="1" ht="20.100000000000001" customHeight="1" x14ac:dyDescent="0.25">
      <c r="A2" s="223"/>
      <c r="B2" s="224"/>
      <c r="C2" s="224"/>
      <c r="D2" s="224"/>
      <c r="E2" s="224"/>
      <c r="F2" s="224"/>
      <c r="G2" s="224"/>
      <c r="H2" s="224"/>
      <c r="I2" s="224"/>
      <c r="J2" s="225"/>
      <c r="K2" s="40"/>
      <c r="L2" s="41"/>
      <c r="M2" s="41"/>
      <c r="N2" s="42"/>
      <c r="O2" s="42"/>
      <c r="P2" s="40"/>
    </row>
    <row r="3" spans="1:18" s="43" customFormat="1" ht="20.100000000000001" customHeight="1" x14ac:dyDescent="0.25">
      <c r="A3" s="226"/>
      <c r="B3" s="227"/>
      <c r="C3" s="227"/>
      <c r="D3" s="227"/>
      <c r="E3" s="227"/>
      <c r="F3" s="227"/>
      <c r="G3" s="227"/>
      <c r="H3" s="227"/>
      <c r="I3" s="227"/>
      <c r="J3" s="228"/>
      <c r="K3" s="40"/>
      <c r="L3" s="41"/>
      <c r="M3" s="41"/>
      <c r="N3" s="42"/>
      <c r="O3" s="42"/>
      <c r="P3" s="40"/>
    </row>
    <row r="4" spans="1:18" s="43" customFormat="1" ht="20.100000000000001" customHeight="1" x14ac:dyDescent="0.25">
      <c r="B4" s="40"/>
      <c r="C4" s="40"/>
      <c r="D4" s="40"/>
      <c r="E4" s="40"/>
      <c r="F4" s="40"/>
      <c r="G4" s="40"/>
      <c r="H4" s="40"/>
      <c r="I4" s="40"/>
      <c r="J4" s="40"/>
      <c r="K4" s="40"/>
      <c r="L4" s="40"/>
      <c r="M4" s="41"/>
      <c r="N4" s="41"/>
      <c r="O4" s="42"/>
      <c r="P4" s="42"/>
      <c r="Q4" s="40"/>
    </row>
    <row r="5" spans="1:18" ht="20.100000000000001" customHeight="1" x14ac:dyDescent="0.25">
      <c r="A5" s="44"/>
      <c r="B5" s="38"/>
      <c r="C5" s="38"/>
      <c r="D5" s="45"/>
      <c r="E5" s="45"/>
      <c r="F5" s="45"/>
      <c r="G5" s="45"/>
      <c r="H5" s="45"/>
      <c r="I5" s="45"/>
      <c r="J5" s="46"/>
      <c r="K5" s="47"/>
    </row>
    <row r="6" spans="1:18" ht="20.100000000000001" customHeight="1" x14ac:dyDescent="0.3">
      <c r="A6" s="15"/>
      <c r="B6" s="16"/>
      <c r="C6" s="14" t="s">
        <v>96</v>
      </c>
      <c r="D6" s="49"/>
      <c r="E6" s="49"/>
      <c r="F6" s="49"/>
      <c r="G6" s="49"/>
      <c r="H6" s="49"/>
      <c r="I6" s="49"/>
      <c r="J6" s="50"/>
      <c r="K6" s="47"/>
    </row>
    <row r="7" spans="1:18" ht="9.9" customHeight="1" x14ac:dyDescent="0.25">
      <c r="A7" s="15"/>
      <c r="B7" s="49"/>
      <c r="C7" s="49"/>
      <c r="D7" s="51"/>
      <c r="E7" s="49"/>
      <c r="F7" s="49"/>
      <c r="G7" s="49"/>
      <c r="H7" s="49"/>
      <c r="I7" s="49"/>
      <c r="J7" s="50"/>
      <c r="R7" s="22"/>
    </row>
    <row r="8" spans="1:18" ht="20.100000000000001" customHeight="1" x14ac:dyDescent="0.25">
      <c r="A8" s="25"/>
      <c r="E8" s="175"/>
      <c r="F8" s="16"/>
      <c r="G8" s="235"/>
      <c r="H8" s="236"/>
      <c r="I8" s="47"/>
      <c r="J8" s="52"/>
      <c r="R8" s="22"/>
    </row>
    <row r="9" spans="1:18" ht="15" customHeight="1" x14ac:dyDescent="0.25">
      <c r="A9" s="25"/>
      <c r="D9" s="16"/>
      <c r="E9" s="53" t="s">
        <v>106</v>
      </c>
      <c r="F9" s="16"/>
      <c r="G9" s="218" t="s">
        <v>105</v>
      </c>
      <c r="H9" s="219"/>
      <c r="I9" s="47"/>
      <c r="J9" s="52"/>
      <c r="R9" s="22"/>
    </row>
    <row r="10" spans="1:18" ht="5.0999999999999996" customHeight="1" x14ac:dyDescent="0.25">
      <c r="A10" s="25"/>
      <c r="B10" s="16"/>
      <c r="C10" s="16"/>
      <c r="D10" s="16"/>
      <c r="E10" s="16"/>
      <c r="F10" s="16"/>
      <c r="G10" s="16"/>
      <c r="H10" s="16"/>
      <c r="I10" s="47"/>
      <c r="J10" s="52"/>
      <c r="K10" s="47"/>
    </row>
    <row r="11" spans="1:18" s="43" customFormat="1" ht="45.75" customHeight="1" x14ac:dyDescent="0.25">
      <c r="A11" s="54"/>
      <c r="B11" s="55"/>
      <c r="C11" s="55"/>
      <c r="D11" s="56"/>
      <c r="E11" s="57"/>
      <c r="F11" s="197" t="s">
        <v>100</v>
      </c>
      <c r="G11" s="229"/>
      <c r="H11" s="230"/>
      <c r="I11" s="186"/>
      <c r="J11" s="26"/>
      <c r="K11" s="16"/>
      <c r="L11" s="22"/>
      <c r="M11" s="22"/>
      <c r="N11" s="42"/>
      <c r="O11" s="22"/>
      <c r="P11" s="22"/>
      <c r="Q11" s="22"/>
      <c r="R11" s="22"/>
    </row>
    <row r="12" spans="1:18" ht="12.75" customHeight="1" x14ac:dyDescent="0.25">
      <c r="A12" s="25"/>
      <c r="B12" s="16"/>
      <c r="C12" s="16"/>
      <c r="D12" s="58"/>
      <c r="E12" s="34"/>
      <c r="F12" s="59"/>
      <c r="G12" s="60"/>
      <c r="H12" s="34"/>
      <c r="I12" s="61"/>
      <c r="J12" s="62"/>
      <c r="K12" s="63"/>
      <c r="L12" s="63"/>
      <c r="M12" s="63"/>
      <c r="N12" s="64"/>
      <c r="O12" s="64"/>
      <c r="P12" s="63"/>
      <c r="Q12" s="63"/>
      <c r="R12" s="63"/>
    </row>
    <row r="13" spans="1:18" ht="28.5" customHeight="1" x14ac:dyDescent="0.25">
      <c r="A13" s="25"/>
      <c r="B13" s="16"/>
      <c r="C13" s="16"/>
      <c r="D13" s="233" t="s">
        <v>93</v>
      </c>
      <c r="E13" s="234"/>
      <c r="F13" s="65"/>
      <c r="G13" s="57"/>
      <c r="H13" s="181"/>
      <c r="I13" s="66" t="s">
        <v>0</v>
      </c>
      <c r="J13" s="62"/>
      <c r="K13" s="67"/>
      <c r="L13" s="67"/>
      <c r="M13" s="68"/>
      <c r="N13" s="64"/>
      <c r="O13" s="64"/>
      <c r="P13" s="67"/>
      <c r="Q13" s="67"/>
      <c r="R13" s="68"/>
    </row>
    <row r="14" spans="1:18" s="43" customFormat="1" x14ac:dyDescent="0.25">
      <c r="A14" s="54"/>
      <c r="B14" s="55"/>
      <c r="C14" s="55"/>
      <c r="D14" s="69" t="s">
        <v>1</v>
      </c>
      <c r="E14" s="58"/>
      <c r="F14" s="70"/>
      <c r="G14" s="71"/>
      <c r="H14" s="34"/>
      <c r="I14" s="72"/>
      <c r="J14" s="73"/>
      <c r="K14" s="67"/>
      <c r="L14" s="67"/>
      <c r="M14" s="67"/>
      <c r="N14" s="67"/>
      <c r="O14" s="67"/>
      <c r="P14" s="67"/>
      <c r="Q14" s="67"/>
      <c r="R14" s="67"/>
    </row>
    <row r="15" spans="1:18" s="43" customFormat="1" ht="20.100000000000001" customHeight="1" x14ac:dyDescent="0.25">
      <c r="A15" s="54"/>
      <c r="B15" s="55"/>
      <c r="C15" s="55"/>
      <c r="D15" s="74"/>
      <c r="E15" s="56" t="s">
        <v>39</v>
      </c>
      <c r="F15" s="65"/>
      <c r="G15" s="57"/>
      <c r="H15" s="182"/>
      <c r="I15" s="66" t="s">
        <v>0</v>
      </c>
      <c r="J15" s="62"/>
      <c r="K15" s="67"/>
      <c r="L15" s="67"/>
      <c r="M15" s="68"/>
      <c r="N15" s="64"/>
      <c r="O15" s="64"/>
      <c r="P15" s="67"/>
      <c r="Q15" s="67"/>
      <c r="R15" s="68"/>
    </row>
    <row r="16" spans="1:18" s="43" customFormat="1" ht="30" x14ac:dyDescent="0.25">
      <c r="A16" s="54"/>
      <c r="B16" s="55"/>
      <c r="C16" s="55"/>
      <c r="D16" s="74"/>
      <c r="E16" s="33" t="s">
        <v>2</v>
      </c>
      <c r="F16" s="75"/>
      <c r="G16" s="76"/>
      <c r="H16" s="176"/>
      <c r="I16" s="180" t="s">
        <v>0</v>
      </c>
      <c r="J16" s="77"/>
      <c r="K16" s="67"/>
      <c r="L16" s="67"/>
      <c r="M16" s="68"/>
      <c r="N16" s="78"/>
      <c r="O16" s="78"/>
      <c r="P16" s="67"/>
      <c r="Q16" s="67"/>
      <c r="R16" s="68"/>
    </row>
    <row r="17" spans="1:18" s="43" customFormat="1" x14ac:dyDescent="0.25">
      <c r="A17" s="54"/>
      <c r="B17" s="55"/>
      <c r="C17" s="55"/>
      <c r="D17" s="58" t="s">
        <v>3</v>
      </c>
      <c r="E17" s="34"/>
      <c r="F17" s="70" t="s">
        <v>14</v>
      </c>
      <c r="G17" s="71"/>
      <c r="H17" s="34"/>
      <c r="I17" s="79"/>
      <c r="J17" s="80"/>
      <c r="K17" s="81"/>
      <c r="L17" s="81"/>
      <c r="M17" s="81"/>
      <c r="N17" s="81"/>
      <c r="O17" s="81"/>
      <c r="P17" s="81"/>
      <c r="Q17" s="81"/>
      <c r="R17" s="81"/>
    </row>
    <row r="18" spans="1:18" s="43" customFormat="1" ht="20.100000000000001" customHeight="1" x14ac:dyDescent="0.25">
      <c r="A18" s="54"/>
      <c r="B18" s="55"/>
      <c r="C18" s="55"/>
      <c r="D18" s="74"/>
      <c r="E18" s="56" t="s">
        <v>4</v>
      </c>
      <c r="F18" s="82"/>
      <c r="G18" s="57"/>
      <c r="H18" s="177"/>
      <c r="I18" s="180" t="s">
        <v>0</v>
      </c>
      <c r="J18" s="77"/>
      <c r="K18" s="67"/>
      <c r="L18" s="67"/>
      <c r="M18" s="68"/>
      <c r="N18" s="78"/>
      <c r="O18" s="78"/>
      <c r="P18" s="67"/>
      <c r="Q18" s="67"/>
      <c r="R18" s="68"/>
    </row>
    <row r="19" spans="1:18" s="43" customFormat="1" ht="20.100000000000001" customHeight="1" x14ac:dyDescent="0.25">
      <c r="A19" s="54"/>
      <c r="B19" s="55"/>
      <c r="C19" s="55"/>
      <c r="D19" s="74"/>
      <c r="E19" s="56" t="s">
        <v>5</v>
      </c>
      <c r="F19" s="75"/>
      <c r="G19" s="76"/>
      <c r="H19" s="176"/>
      <c r="I19" s="180" t="s">
        <v>0</v>
      </c>
      <c r="J19" s="77"/>
      <c r="K19" s="67"/>
      <c r="L19" s="67"/>
      <c r="M19" s="68"/>
      <c r="N19" s="78"/>
      <c r="O19" s="78"/>
      <c r="P19" s="67"/>
      <c r="Q19" s="67"/>
      <c r="R19" s="68"/>
    </row>
    <row r="20" spans="1:18" s="43" customFormat="1" x14ac:dyDescent="0.25">
      <c r="A20" s="54"/>
      <c r="B20" s="55"/>
      <c r="C20" s="55"/>
      <c r="D20" s="58" t="s">
        <v>6</v>
      </c>
      <c r="E20" s="34"/>
      <c r="F20" s="70"/>
      <c r="G20" s="71"/>
      <c r="H20" s="34"/>
      <c r="I20" s="79"/>
      <c r="J20" s="80"/>
      <c r="K20" s="81"/>
      <c r="L20" s="81"/>
      <c r="M20" s="81"/>
      <c r="N20" s="81"/>
      <c r="O20" s="81"/>
      <c r="P20" s="81"/>
      <c r="Q20" s="81"/>
      <c r="R20" s="81"/>
    </row>
    <row r="21" spans="1:18" s="43" customFormat="1" ht="20.100000000000001" customHeight="1" x14ac:dyDescent="0.25">
      <c r="A21" s="54"/>
      <c r="B21" s="55"/>
      <c r="C21" s="55"/>
      <c r="D21" s="74"/>
      <c r="E21" s="56" t="s">
        <v>7</v>
      </c>
      <c r="F21" s="82"/>
      <c r="G21" s="57"/>
      <c r="H21" s="182"/>
      <c r="I21" s="66" t="s">
        <v>0</v>
      </c>
      <c r="J21" s="77"/>
      <c r="K21" s="67"/>
      <c r="L21" s="67"/>
      <c r="M21" s="68"/>
      <c r="N21" s="78"/>
      <c r="O21" s="78"/>
      <c r="P21" s="67"/>
      <c r="Q21" s="67"/>
      <c r="R21" s="68"/>
    </row>
    <row r="22" spans="1:18" s="43" customFormat="1" ht="20.100000000000001" customHeight="1" x14ac:dyDescent="0.25">
      <c r="A22" s="54"/>
      <c r="B22" s="55"/>
      <c r="C22" s="55"/>
      <c r="D22" s="74"/>
      <c r="E22" s="56" t="s">
        <v>8</v>
      </c>
      <c r="F22" s="82"/>
      <c r="G22" s="57"/>
      <c r="H22" s="182"/>
      <c r="I22" s="66" t="s">
        <v>0</v>
      </c>
      <c r="J22" s="77"/>
      <c r="K22" s="67"/>
      <c r="L22" s="67"/>
      <c r="M22" s="68"/>
      <c r="N22" s="78"/>
      <c r="O22" s="78"/>
      <c r="P22" s="67"/>
      <c r="Q22" s="67"/>
      <c r="R22" s="68"/>
    </row>
    <row r="23" spans="1:18" s="43" customFormat="1" ht="20.100000000000001" customHeight="1" x14ac:dyDescent="0.25">
      <c r="A23" s="54"/>
      <c r="B23" s="55"/>
      <c r="C23" s="55"/>
      <c r="D23" s="74"/>
      <c r="E23" s="56" t="s">
        <v>9</v>
      </c>
      <c r="F23" s="75"/>
      <c r="G23" s="76"/>
      <c r="H23" s="176"/>
      <c r="I23" s="180" t="s">
        <v>0</v>
      </c>
      <c r="J23" s="77"/>
      <c r="K23" s="67"/>
      <c r="L23" s="67"/>
      <c r="M23" s="68"/>
      <c r="N23" s="78"/>
      <c r="O23" s="78"/>
      <c r="P23" s="67"/>
      <c r="Q23" s="67"/>
      <c r="R23" s="68"/>
    </row>
    <row r="24" spans="1:18" s="43" customFormat="1" ht="12.75" customHeight="1" x14ac:dyDescent="0.25">
      <c r="A24" s="54"/>
      <c r="B24" s="55"/>
      <c r="C24" s="55"/>
      <c r="D24" s="58"/>
      <c r="E24" s="34"/>
      <c r="F24" s="83"/>
      <c r="G24" s="84"/>
      <c r="H24" s="34"/>
      <c r="I24" s="85"/>
      <c r="J24" s="77"/>
      <c r="K24" s="67"/>
      <c r="L24" s="67"/>
      <c r="M24" s="68"/>
      <c r="N24" s="78"/>
      <c r="O24" s="78"/>
      <c r="P24" s="67"/>
      <c r="Q24" s="67"/>
      <c r="R24" s="68"/>
    </row>
    <row r="25" spans="1:18" s="43" customFormat="1" ht="20.100000000000001" customHeight="1" x14ac:dyDescent="0.25">
      <c r="A25" s="54"/>
      <c r="B25" s="55"/>
      <c r="C25" s="55"/>
      <c r="D25" s="58" t="s">
        <v>12</v>
      </c>
      <c r="E25" s="57"/>
      <c r="F25" s="82"/>
      <c r="G25" s="57"/>
      <c r="H25" s="173"/>
      <c r="I25" s="180" t="s">
        <v>0</v>
      </c>
      <c r="J25" s="77"/>
      <c r="K25" s="67"/>
      <c r="L25" s="67"/>
      <c r="M25" s="68"/>
      <c r="N25" s="78"/>
      <c r="O25" s="78"/>
      <c r="P25" s="67"/>
      <c r="Q25" s="67"/>
      <c r="R25" s="68"/>
    </row>
    <row r="26" spans="1:18" s="89" customFormat="1" ht="17.100000000000001" customHeight="1" x14ac:dyDescent="0.3">
      <c r="A26" s="86"/>
      <c r="B26" s="67"/>
      <c r="C26" s="67"/>
      <c r="D26" s="178" t="s">
        <v>13</v>
      </c>
      <c r="E26" s="87"/>
      <c r="F26" s="187" t="s">
        <v>15</v>
      </c>
      <c r="G26" s="188"/>
      <c r="H26" s="183">
        <f>SUM(H13:H25)</f>
        <v>0</v>
      </c>
      <c r="I26" s="88" t="s">
        <v>0</v>
      </c>
      <c r="J26" s="77"/>
      <c r="K26" s="67"/>
      <c r="L26" s="67"/>
      <c r="M26" s="68"/>
      <c r="N26" s="78"/>
      <c r="O26" s="78"/>
      <c r="P26" s="67"/>
      <c r="Q26" s="67"/>
      <c r="R26" s="68"/>
    </row>
    <row r="27" spans="1:18" s="43" customFormat="1" ht="9.75" customHeight="1" x14ac:dyDescent="0.4">
      <c r="A27" s="54"/>
      <c r="B27" s="55"/>
      <c r="C27" s="55"/>
      <c r="D27" s="90"/>
      <c r="E27" s="91"/>
      <c r="F27" s="189"/>
      <c r="G27" s="190"/>
      <c r="H27" s="231" t="s">
        <v>89</v>
      </c>
      <c r="I27" s="232"/>
      <c r="J27" s="62"/>
      <c r="K27" s="16"/>
      <c r="L27" s="22"/>
      <c r="M27" s="22"/>
      <c r="N27" s="92"/>
      <c r="O27" s="92"/>
      <c r="P27" s="22"/>
      <c r="Q27" s="22"/>
      <c r="R27" s="22"/>
    </row>
    <row r="28" spans="1:18" s="43" customFormat="1" ht="8.1" customHeight="1" x14ac:dyDescent="0.4">
      <c r="A28" s="54"/>
      <c r="B28" s="55"/>
      <c r="C28" s="55"/>
      <c r="D28" s="55"/>
      <c r="E28" s="55"/>
      <c r="F28" s="55"/>
      <c r="G28" s="55"/>
      <c r="H28" s="93"/>
      <c r="I28" s="47"/>
      <c r="J28" s="62"/>
      <c r="K28" s="16"/>
      <c r="L28" s="22"/>
      <c r="M28" s="22"/>
      <c r="N28" s="92"/>
      <c r="O28" s="92"/>
      <c r="P28" s="22"/>
      <c r="Q28" s="22"/>
      <c r="R28" s="22"/>
    </row>
    <row r="29" spans="1:18" s="43" customFormat="1" ht="20.25" customHeight="1" x14ac:dyDescent="0.25">
      <c r="A29" s="54"/>
      <c r="B29" s="55"/>
      <c r="C29" s="55"/>
      <c r="D29" s="185" t="s">
        <v>110</v>
      </c>
      <c r="E29" s="186"/>
      <c r="F29" s="56"/>
      <c r="G29" s="57"/>
      <c r="H29" s="57"/>
      <c r="I29" s="94"/>
      <c r="J29" s="95"/>
      <c r="K29" s="55"/>
    </row>
    <row r="30" spans="1:18" ht="44.25" customHeight="1" x14ac:dyDescent="0.25">
      <c r="A30" s="25"/>
      <c r="B30" s="16"/>
      <c r="C30" s="16"/>
      <c r="D30" s="197" t="s">
        <v>94</v>
      </c>
      <c r="E30" s="198"/>
      <c r="F30" s="191" t="s">
        <v>16</v>
      </c>
      <c r="G30" s="192"/>
      <c r="H30" s="174"/>
      <c r="I30" s="179" t="s">
        <v>11</v>
      </c>
      <c r="J30" s="62"/>
      <c r="K30" s="63"/>
      <c r="L30" s="63"/>
      <c r="M30" s="63"/>
      <c r="N30" s="64"/>
      <c r="O30" s="64"/>
      <c r="P30" s="63"/>
      <c r="Q30" s="63"/>
      <c r="R30" s="63"/>
    </row>
    <row r="31" spans="1:18" ht="5.0999999999999996" customHeight="1" x14ac:dyDescent="0.25">
      <c r="A31" s="97"/>
      <c r="B31" s="20"/>
      <c r="C31" s="20"/>
      <c r="D31" s="20"/>
      <c r="E31" s="20"/>
      <c r="F31" s="20"/>
      <c r="G31" s="20"/>
      <c r="H31" s="20"/>
      <c r="I31" s="98"/>
      <c r="J31" s="99"/>
      <c r="K31" s="47"/>
      <c r="O31" s="100"/>
      <c r="P31" s="47"/>
      <c r="Q31" s="47"/>
      <c r="R31" s="47"/>
    </row>
    <row r="32" spans="1:18" ht="9.9" customHeight="1" x14ac:dyDescent="0.25">
      <c r="A32" s="16"/>
      <c r="B32" s="16"/>
      <c r="C32" s="16"/>
      <c r="D32" s="16"/>
      <c r="E32" s="16"/>
      <c r="F32" s="16"/>
      <c r="G32" s="16"/>
      <c r="H32" s="16"/>
      <c r="I32" s="47"/>
      <c r="J32" s="47"/>
      <c r="K32" s="47"/>
      <c r="O32" s="100"/>
      <c r="P32" s="47"/>
      <c r="Q32" s="47"/>
      <c r="R32" s="47"/>
    </row>
    <row r="33" spans="1:18" ht="20.100000000000001" customHeight="1" x14ac:dyDescent="0.25">
      <c r="A33" s="101"/>
      <c r="B33" s="38"/>
      <c r="C33" s="38"/>
      <c r="D33" s="38"/>
      <c r="E33" s="38"/>
      <c r="F33" s="38"/>
      <c r="G33" s="38"/>
      <c r="H33" s="38"/>
      <c r="I33" s="102"/>
      <c r="J33" s="103"/>
      <c r="K33" s="47"/>
    </row>
    <row r="34" spans="1:18" ht="20.100000000000001" customHeight="1" x14ac:dyDescent="0.3">
      <c r="A34" s="25"/>
      <c r="B34" s="16"/>
      <c r="C34" s="17" t="s">
        <v>97</v>
      </c>
      <c r="D34" s="16"/>
      <c r="E34" s="16"/>
      <c r="F34" s="16"/>
      <c r="G34" s="16"/>
      <c r="H34" s="16"/>
      <c r="I34" s="47"/>
      <c r="J34" s="52"/>
      <c r="K34" s="47"/>
    </row>
    <row r="35" spans="1:18" ht="9.9" customHeight="1" x14ac:dyDescent="0.25">
      <c r="A35" s="25"/>
      <c r="B35" s="16"/>
      <c r="C35" s="16"/>
      <c r="D35" s="16"/>
      <c r="E35" s="16"/>
      <c r="F35" s="16"/>
      <c r="G35" s="16"/>
      <c r="H35" s="16"/>
      <c r="I35" s="47"/>
      <c r="J35" s="52"/>
      <c r="K35" s="47"/>
    </row>
    <row r="36" spans="1:18" ht="27.75" customHeight="1" x14ac:dyDescent="0.25">
      <c r="A36" s="25"/>
      <c r="B36" s="49" t="s">
        <v>13</v>
      </c>
      <c r="C36" s="49"/>
      <c r="D36" s="47"/>
      <c r="E36" s="47" t="s">
        <v>10</v>
      </c>
      <c r="F36" s="16"/>
      <c r="G36" s="104" t="s">
        <v>20</v>
      </c>
      <c r="H36" s="51"/>
      <c r="I36" s="47"/>
      <c r="J36" s="52"/>
      <c r="K36" s="47"/>
      <c r="N36" s="47"/>
      <c r="O36" s="47"/>
      <c r="P36" s="47"/>
      <c r="Q36" s="22"/>
      <c r="R36" s="22"/>
    </row>
    <row r="37" spans="1:18" ht="24.9" customHeight="1" x14ac:dyDescent="0.3">
      <c r="A37" s="25"/>
      <c r="B37" s="193">
        <f>H26</f>
        <v>0</v>
      </c>
      <c r="C37" s="194"/>
      <c r="D37" s="105" t="s">
        <v>18</v>
      </c>
      <c r="E37" s="106">
        <f>H30</f>
        <v>0</v>
      </c>
      <c r="F37" s="105" t="s">
        <v>19</v>
      </c>
      <c r="G37" s="193">
        <f>IFERROR(ROUND(B37/E37,2),0)</f>
        <v>0</v>
      </c>
      <c r="H37" s="194"/>
      <c r="I37" s="47"/>
      <c r="J37" s="52"/>
      <c r="K37" s="47"/>
      <c r="Q37" s="22"/>
      <c r="R37" s="22"/>
    </row>
    <row r="38" spans="1:18" ht="15" customHeight="1" x14ac:dyDescent="0.4">
      <c r="A38" s="25"/>
      <c r="B38" s="107" t="s">
        <v>91</v>
      </c>
      <c r="C38" s="108"/>
      <c r="D38" s="105"/>
      <c r="E38" s="109" t="s">
        <v>90</v>
      </c>
      <c r="F38" s="105"/>
      <c r="G38" s="195" t="s">
        <v>17</v>
      </c>
      <c r="H38" s="196"/>
      <c r="I38" s="47"/>
      <c r="J38" s="52"/>
      <c r="K38" s="47"/>
      <c r="Q38" s="22"/>
      <c r="R38" s="22"/>
    </row>
    <row r="39" spans="1:18" x14ac:dyDescent="0.25">
      <c r="A39" s="97"/>
      <c r="B39" s="20"/>
      <c r="C39" s="20"/>
      <c r="D39" s="20"/>
      <c r="E39" s="20"/>
      <c r="F39" s="20"/>
      <c r="G39" s="20"/>
      <c r="H39" s="20"/>
      <c r="I39" s="98"/>
      <c r="J39" s="99"/>
      <c r="K39" s="47"/>
    </row>
    <row r="40" spans="1:18" x14ac:dyDescent="0.25">
      <c r="K40" s="47"/>
    </row>
    <row r="41" spans="1:18" x14ac:dyDescent="0.25">
      <c r="A41" s="101"/>
      <c r="B41" s="38"/>
      <c r="C41" s="38"/>
      <c r="D41" s="102"/>
      <c r="E41" s="102"/>
      <c r="F41" s="102"/>
      <c r="G41" s="102"/>
      <c r="H41" s="102"/>
      <c r="I41" s="102"/>
      <c r="J41" s="102"/>
      <c r="K41" s="102"/>
      <c r="L41" s="102"/>
      <c r="M41" s="38"/>
      <c r="N41" s="102"/>
      <c r="O41" s="103"/>
    </row>
    <row r="42" spans="1:18" ht="15.6" x14ac:dyDescent="0.25">
      <c r="A42" s="25"/>
      <c r="B42" s="40"/>
      <c r="C42" s="35" t="s">
        <v>98</v>
      </c>
      <c r="D42" s="1"/>
      <c r="E42" s="1"/>
      <c r="F42" s="1"/>
      <c r="G42" s="1"/>
      <c r="H42" s="1"/>
      <c r="I42" s="1"/>
      <c r="J42" s="1"/>
      <c r="K42" s="55"/>
      <c r="L42" s="16"/>
      <c r="M42" s="55"/>
      <c r="N42" s="42"/>
      <c r="O42" s="110"/>
      <c r="P42" s="40"/>
    </row>
    <row r="43" spans="1:18" x14ac:dyDescent="0.25">
      <c r="A43" s="25"/>
      <c r="B43" s="40"/>
      <c r="C43" s="40"/>
      <c r="D43" s="1"/>
      <c r="E43" s="1"/>
      <c r="F43" s="1"/>
      <c r="G43" s="1"/>
      <c r="H43" s="1"/>
      <c r="I43" s="1"/>
      <c r="J43" s="1"/>
      <c r="K43" s="1"/>
      <c r="L43" s="41"/>
      <c r="M43" s="55"/>
      <c r="N43" s="42"/>
      <c r="O43" s="110"/>
      <c r="P43" s="40"/>
    </row>
    <row r="44" spans="1:18" x14ac:dyDescent="0.25">
      <c r="A44" s="25"/>
      <c r="B44" s="111" t="s">
        <v>21</v>
      </c>
      <c r="C44" s="16"/>
      <c r="D44" s="111" t="s">
        <v>22</v>
      </c>
      <c r="E44" s="47"/>
      <c r="F44" s="47"/>
      <c r="G44" s="47"/>
      <c r="H44" s="111" t="s">
        <v>23</v>
      </c>
      <c r="I44" s="47"/>
      <c r="J44" s="111" t="s">
        <v>24</v>
      </c>
      <c r="K44" s="47"/>
      <c r="L44" s="111" t="s">
        <v>25</v>
      </c>
      <c r="M44" s="16"/>
      <c r="N44" s="111" t="s">
        <v>26</v>
      </c>
      <c r="O44" s="52"/>
    </row>
    <row r="45" spans="1:18" ht="71.25" customHeight="1" x14ac:dyDescent="0.3">
      <c r="A45" s="25"/>
      <c r="B45" s="112" t="s">
        <v>88</v>
      </c>
      <c r="C45" s="16"/>
      <c r="D45" s="113" t="s">
        <v>35</v>
      </c>
      <c r="E45" s="47"/>
      <c r="F45" s="113" t="s">
        <v>41</v>
      </c>
      <c r="G45" s="47"/>
      <c r="H45" s="113" t="s">
        <v>32</v>
      </c>
      <c r="I45" s="53"/>
      <c r="J45" s="113" t="s">
        <v>37</v>
      </c>
      <c r="K45" s="47"/>
      <c r="L45" s="113" t="s">
        <v>30</v>
      </c>
      <c r="M45" s="16"/>
      <c r="N45" s="113" t="s">
        <v>27</v>
      </c>
      <c r="O45" s="52"/>
    </row>
    <row r="46" spans="1:18" ht="18.75" customHeight="1" x14ac:dyDescent="0.25">
      <c r="A46" s="25"/>
      <c r="B46" s="216"/>
      <c r="C46" s="55"/>
      <c r="D46" s="211">
        <f>VLOOKUP(B46,'Effective Rates'!B5:C40,2,FALSE)</f>
        <v>9.31</v>
      </c>
      <c r="E46" s="213" t="s">
        <v>40</v>
      </c>
      <c r="F46" s="214">
        <v>0.9</v>
      </c>
      <c r="G46" s="213" t="s">
        <v>19</v>
      </c>
      <c r="H46" s="211">
        <f>ROUND(D46*F46,2)</f>
        <v>8.3800000000000008</v>
      </c>
      <c r="I46" s="18"/>
      <c r="J46" s="19">
        <f>SUM(D46-H46)</f>
        <v>0.92999999999999972</v>
      </c>
      <c r="K46" s="47"/>
      <c r="L46" s="31">
        <f>IFERROR(G37,0)</f>
        <v>0</v>
      </c>
      <c r="M46" s="55"/>
      <c r="N46" s="32">
        <f>MAX(0,H46-L46)</f>
        <v>8.3800000000000008</v>
      </c>
      <c r="O46" s="114"/>
      <c r="P46" s="115"/>
    </row>
    <row r="47" spans="1:18" ht="18.75" customHeight="1" x14ac:dyDescent="0.4">
      <c r="A47" s="25"/>
      <c r="B47" s="217"/>
      <c r="C47" s="55"/>
      <c r="D47" s="212"/>
      <c r="E47" s="213"/>
      <c r="F47" s="215"/>
      <c r="G47" s="213"/>
      <c r="H47" s="212"/>
      <c r="I47" s="18"/>
      <c r="J47" s="109" t="s">
        <v>38</v>
      </c>
      <c r="K47" s="47"/>
      <c r="L47" s="109" t="s">
        <v>92</v>
      </c>
      <c r="M47" s="55"/>
      <c r="N47" s="109" t="s">
        <v>34</v>
      </c>
      <c r="O47" s="114"/>
      <c r="P47" s="115"/>
    </row>
    <row r="48" spans="1:18" ht="18.600000000000001" x14ac:dyDescent="0.4">
      <c r="A48" s="97"/>
      <c r="B48" s="20"/>
      <c r="C48" s="20"/>
      <c r="D48" s="21"/>
      <c r="E48" s="98"/>
      <c r="F48" s="98"/>
      <c r="G48" s="98"/>
      <c r="H48" s="21"/>
      <c r="I48" s="21"/>
      <c r="J48" s="21"/>
      <c r="K48" s="98"/>
      <c r="L48" s="116"/>
      <c r="M48" s="20"/>
      <c r="N48" s="117"/>
      <c r="O48" s="99"/>
    </row>
    <row r="49" spans="1:14" ht="18.600000000000001" x14ac:dyDescent="0.4">
      <c r="D49" s="23"/>
      <c r="E49" s="48"/>
      <c r="F49" s="48"/>
      <c r="G49" s="48"/>
      <c r="H49" s="23"/>
      <c r="I49" s="23"/>
      <c r="J49" s="23"/>
      <c r="L49" s="118"/>
      <c r="M49" s="22"/>
      <c r="N49" s="119"/>
    </row>
    <row r="50" spans="1:14" x14ac:dyDescent="0.25">
      <c r="I50" s="22"/>
      <c r="J50" s="22"/>
      <c r="K50" s="22"/>
      <c r="L50" s="22"/>
    </row>
    <row r="51" spans="1:14" x14ac:dyDescent="0.25">
      <c r="A51" s="101"/>
      <c r="B51" s="38"/>
      <c r="C51" s="38"/>
      <c r="D51" s="38"/>
      <c r="E51" s="38"/>
      <c r="F51" s="38"/>
      <c r="G51" s="38"/>
      <c r="H51" s="38"/>
      <c r="I51" s="38"/>
      <c r="J51" s="38"/>
      <c r="K51" s="120"/>
      <c r="L51" s="22"/>
    </row>
    <row r="52" spans="1:14" x14ac:dyDescent="0.25">
      <c r="A52" s="25"/>
      <c r="B52" s="16"/>
      <c r="C52" s="121" t="s">
        <v>99</v>
      </c>
      <c r="D52" s="121"/>
      <c r="E52" s="121"/>
      <c r="F52" s="121"/>
      <c r="G52" s="121"/>
      <c r="H52" s="121"/>
      <c r="I52" s="16"/>
      <c r="J52" s="16"/>
      <c r="K52" s="26"/>
      <c r="L52" s="22"/>
    </row>
    <row r="53" spans="1:14" x14ac:dyDescent="0.25">
      <c r="A53" s="25"/>
      <c r="B53" s="16"/>
      <c r="C53" s="16"/>
      <c r="D53" s="16"/>
      <c r="E53" s="16"/>
      <c r="F53" s="16"/>
      <c r="G53" s="16"/>
      <c r="H53" s="16"/>
      <c r="I53" s="16"/>
      <c r="J53" s="16"/>
      <c r="K53" s="26"/>
      <c r="L53" s="22"/>
    </row>
    <row r="54" spans="1:14" x14ac:dyDescent="0.25">
      <c r="A54" s="25"/>
      <c r="B54" s="16"/>
      <c r="C54" s="16"/>
      <c r="D54" s="16"/>
      <c r="E54" s="16"/>
      <c r="F54" s="16"/>
      <c r="G54" s="16"/>
      <c r="H54" s="16"/>
      <c r="I54" s="16"/>
      <c r="J54" s="16"/>
      <c r="K54" s="26"/>
      <c r="L54" s="22"/>
    </row>
    <row r="55" spans="1:14" ht="15" customHeight="1" x14ac:dyDescent="0.25">
      <c r="A55" s="24">
        <v>1</v>
      </c>
      <c r="B55" s="199" t="s">
        <v>107</v>
      </c>
      <c r="C55" s="199"/>
      <c r="D55" s="199"/>
      <c r="E55" s="199"/>
      <c r="F55" s="199"/>
      <c r="G55" s="199"/>
      <c r="H55" s="199"/>
      <c r="I55" s="199"/>
      <c r="J55" s="199"/>
      <c r="K55" s="201"/>
      <c r="L55" s="22"/>
    </row>
    <row r="56" spans="1:14" x14ac:dyDescent="0.25">
      <c r="A56" s="25"/>
      <c r="B56" s="199"/>
      <c r="C56" s="199"/>
      <c r="D56" s="199"/>
      <c r="E56" s="199"/>
      <c r="F56" s="199"/>
      <c r="G56" s="199"/>
      <c r="H56" s="199"/>
      <c r="I56" s="199"/>
      <c r="J56" s="199"/>
      <c r="K56" s="201"/>
      <c r="L56" s="22"/>
    </row>
    <row r="57" spans="1:14" x14ac:dyDescent="0.25">
      <c r="A57" s="25"/>
      <c r="B57" s="16"/>
      <c r="C57" s="16"/>
      <c r="D57" s="16"/>
      <c r="E57" s="16"/>
      <c r="F57" s="16"/>
      <c r="G57" s="16"/>
      <c r="H57" s="16"/>
      <c r="I57" s="16"/>
      <c r="J57" s="16"/>
      <c r="K57" s="26"/>
      <c r="L57" s="22"/>
    </row>
    <row r="58" spans="1:14" x14ac:dyDescent="0.25">
      <c r="A58" s="25">
        <v>2</v>
      </c>
      <c r="B58" s="199" t="s">
        <v>36</v>
      </c>
      <c r="C58" s="200"/>
      <c r="D58" s="200"/>
      <c r="E58" s="200"/>
      <c r="F58" s="200"/>
      <c r="G58" s="200"/>
      <c r="H58" s="200"/>
      <c r="I58" s="200"/>
      <c r="J58" s="200"/>
      <c r="K58" s="201"/>
      <c r="L58" s="22"/>
    </row>
    <row r="59" spans="1:14" x14ac:dyDescent="0.25">
      <c r="A59" s="25"/>
      <c r="B59" s="200"/>
      <c r="C59" s="200"/>
      <c r="D59" s="200"/>
      <c r="E59" s="200"/>
      <c r="F59" s="200"/>
      <c r="G59" s="200"/>
      <c r="H59" s="200"/>
      <c r="I59" s="200"/>
      <c r="J59" s="200"/>
      <c r="K59" s="201"/>
      <c r="L59" s="22"/>
    </row>
    <row r="60" spans="1:14" x14ac:dyDescent="0.25">
      <c r="A60" s="25"/>
      <c r="B60" s="16"/>
      <c r="C60" s="16"/>
      <c r="D60" s="16"/>
      <c r="E60" s="16"/>
      <c r="F60" s="16"/>
      <c r="G60" s="16"/>
      <c r="H60" s="16"/>
      <c r="I60" s="16"/>
      <c r="J60" s="16"/>
      <c r="K60" s="26"/>
      <c r="L60" s="22"/>
    </row>
    <row r="61" spans="1:14" x14ac:dyDescent="0.25">
      <c r="A61" s="25">
        <v>3</v>
      </c>
      <c r="B61" s="199" t="s">
        <v>28</v>
      </c>
      <c r="C61" s="199"/>
      <c r="D61" s="199"/>
      <c r="E61" s="199"/>
      <c r="F61" s="199"/>
      <c r="G61" s="199"/>
      <c r="H61" s="199"/>
      <c r="I61" s="199"/>
      <c r="J61" s="199"/>
      <c r="K61" s="201"/>
      <c r="L61" s="22"/>
    </row>
    <row r="62" spans="1:14" x14ac:dyDescent="0.25">
      <c r="A62" s="25"/>
      <c r="B62" s="199"/>
      <c r="C62" s="199"/>
      <c r="D62" s="199"/>
      <c r="E62" s="199"/>
      <c r="F62" s="199"/>
      <c r="G62" s="199"/>
      <c r="H62" s="199"/>
      <c r="I62" s="199"/>
      <c r="J62" s="199"/>
      <c r="K62" s="201"/>
      <c r="L62" s="22"/>
    </row>
    <row r="63" spans="1:14" x14ac:dyDescent="0.25">
      <c r="A63" s="25"/>
      <c r="B63" s="16"/>
      <c r="C63" s="16"/>
      <c r="D63" s="16"/>
      <c r="E63" s="16"/>
      <c r="F63" s="16"/>
      <c r="G63" s="16"/>
      <c r="H63" s="16"/>
      <c r="I63" s="16"/>
      <c r="J63" s="16"/>
      <c r="K63" s="26"/>
      <c r="L63" s="22"/>
    </row>
    <row r="64" spans="1:14" x14ac:dyDescent="0.25">
      <c r="A64" s="25">
        <v>4</v>
      </c>
      <c r="B64" s="199" t="s">
        <v>29</v>
      </c>
      <c r="C64" s="200"/>
      <c r="D64" s="200"/>
      <c r="E64" s="200"/>
      <c r="F64" s="200"/>
      <c r="G64" s="200"/>
      <c r="H64" s="200"/>
      <c r="I64" s="200"/>
      <c r="J64" s="200"/>
      <c r="K64" s="201"/>
      <c r="L64" s="22"/>
    </row>
    <row r="65" spans="1:12" x14ac:dyDescent="0.25">
      <c r="A65" s="25"/>
      <c r="B65" s="27"/>
      <c r="C65" s="27"/>
      <c r="D65" s="27"/>
      <c r="E65" s="27"/>
      <c r="F65" s="27"/>
      <c r="G65" s="27"/>
      <c r="H65" s="27"/>
      <c r="I65" s="27"/>
      <c r="J65" s="27"/>
      <c r="K65" s="28"/>
      <c r="L65" s="22"/>
    </row>
    <row r="66" spans="1:12" x14ac:dyDescent="0.25">
      <c r="A66" s="24">
        <v>5</v>
      </c>
      <c r="B66" s="199" t="s">
        <v>31</v>
      </c>
      <c r="C66" s="199"/>
      <c r="D66" s="199"/>
      <c r="E66" s="199"/>
      <c r="F66" s="199"/>
      <c r="G66" s="199"/>
      <c r="H66" s="199"/>
      <c r="I66" s="199"/>
      <c r="J66" s="199"/>
      <c r="K66" s="201"/>
      <c r="L66" s="122"/>
    </row>
    <row r="67" spans="1:12" x14ac:dyDescent="0.25">
      <c r="A67" s="24"/>
      <c r="B67" s="199"/>
      <c r="C67" s="199"/>
      <c r="D67" s="199"/>
      <c r="E67" s="199"/>
      <c r="F67" s="199"/>
      <c r="G67" s="199"/>
      <c r="H67" s="199"/>
      <c r="I67" s="199"/>
      <c r="J67" s="199"/>
      <c r="K67" s="201"/>
      <c r="L67" s="122"/>
    </row>
    <row r="68" spans="1:12" x14ac:dyDescent="0.25">
      <c r="A68" s="25"/>
      <c r="B68" s="29"/>
      <c r="C68" s="29"/>
      <c r="D68" s="29"/>
      <c r="E68" s="29"/>
      <c r="F68" s="29"/>
      <c r="G68" s="29"/>
      <c r="H68" s="29"/>
      <c r="I68" s="29"/>
      <c r="J68" s="29"/>
      <c r="K68" s="30"/>
      <c r="L68" s="22"/>
    </row>
    <row r="69" spans="1:12" x14ac:dyDescent="0.25">
      <c r="A69" s="24">
        <v>6</v>
      </c>
      <c r="B69" s="199" t="s">
        <v>33</v>
      </c>
      <c r="C69" s="200"/>
      <c r="D69" s="200"/>
      <c r="E69" s="200"/>
      <c r="F69" s="200"/>
      <c r="G69" s="200"/>
      <c r="H69" s="200"/>
      <c r="I69" s="200"/>
      <c r="J69" s="200"/>
      <c r="K69" s="201"/>
      <c r="L69" s="22"/>
    </row>
    <row r="70" spans="1:12" x14ac:dyDescent="0.25">
      <c r="A70" s="25"/>
      <c r="B70" s="200"/>
      <c r="C70" s="200"/>
      <c r="D70" s="200"/>
      <c r="E70" s="200"/>
      <c r="F70" s="200"/>
      <c r="G70" s="200"/>
      <c r="H70" s="200"/>
      <c r="I70" s="200"/>
      <c r="J70" s="200"/>
      <c r="K70" s="201"/>
      <c r="L70" s="22"/>
    </row>
    <row r="71" spans="1:12" x14ac:dyDescent="0.25">
      <c r="A71" s="97"/>
      <c r="B71" s="20"/>
      <c r="C71" s="20"/>
      <c r="D71" s="20"/>
      <c r="E71" s="20"/>
      <c r="F71" s="20"/>
      <c r="G71" s="20"/>
      <c r="H71" s="20"/>
      <c r="I71" s="20"/>
      <c r="J71" s="20"/>
      <c r="K71" s="123"/>
      <c r="L71" s="22"/>
    </row>
    <row r="72" spans="1:12" x14ac:dyDescent="0.25">
      <c r="I72" s="22"/>
      <c r="J72" s="22"/>
      <c r="K72" s="22"/>
      <c r="L72" s="22"/>
    </row>
    <row r="73" spans="1:12" x14ac:dyDescent="0.25">
      <c r="A73" s="202" t="s">
        <v>108</v>
      </c>
      <c r="B73" s="203"/>
      <c r="C73" s="203"/>
      <c r="D73" s="203"/>
      <c r="E73" s="203"/>
      <c r="F73" s="203"/>
      <c r="G73" s="203"/>
      <c r="H73" s="203"/>
      <c r="I73" s="203"/>
      <c r="J73" s="203"/>
      <c r="K73" s="204"/>
      <c r="L73" s="22"/>
    </row>
    <row r="74" spans="1:12" x14ac:dyDescent="0.25">
      <c r="A74" s="205"/>
      <c r="B74" s="206"/>
      <c r="C74" s="206"/>
      <c r="D74" s="206"/>
      <c r="E74" s="206"/>
      <c r="F74" s="206"/>
      <c r="G74" s="206"/>
      <c r="H74" s="206"/>
      <c r="I74" s="206"/>
      <c r="J74" s="206"/>
      <c r="K74" s="207"/>
      <c r="L74" s="22"/>
    </row>
    <row r="75" spans="1:12" x14ac:dyDescent="0.25">
      <c r="A75" s="205"/>
      <c r="B75" s="206"/>
      <c r="C75" s="206"/>
      <c r="D75" s="206"/>
      <c r="E75" s="206"/>
      <c r="F75" s="206"/>
      <c r="G75" s="206"/>
      <c r="H75" s="206"/>
      <c r="I75" s="206"/>
      <c r="J75" s="206"/>
      <c r="K75" s="207"/>
      <c r="L75" s="22"/>
    </row>
    <row r="76" spans="1:12" x14ac:dyDescent="0.25">
      <c r="A76" s="208"/>
      <c r="B76" s="209"/>
      <c r="C76" s="209"/>
      <c r="D76" s="209"/>
      <c r="E76" s="209"/>
      <c r="F76" s="209"/>
      <c r="G76" s="209"/>
      <c r="H76" s="209"/>
      <c r="I76" s="209"/>
      <c r="J76" s="209"/>
      <c r="K76" s="210"/>
      <c r="L76" s="22"/>
    </row>
    <row r="77" spans="1:12" x14ac:dyDescent="0.25">
      <c r="I77" s="22"/>
      <c r="J77" s="22"/>
      <c r="K77" s="22"/>
      <c r="L77" s="22"/>
    </row>
  </sheetData>
  <sheetProtection algorithmName="SHA-512" hashValue="9O3/JkBq1vbTTVFlI2IEv8H+xwcQbb5ZEfthUGBwwLkp9eFJzoKxyidDwXC3UdjswwylWDKJ3NCDBVvhQqY0hQ==" saltValue="HCyJnmzhjsjyUp2QNFKfhA==" spinCount="100000" sheet="1" objects="1" scenarios="1"/>
  <mergeCells count="26">
    <mergeCell ref="G9:H9"/>
    <mergeCell ref="A1:J3"/>
    <mergeCell ref="F11:I11"/>
    <mergeCell ref="H27:I27"/>
    <mergeCell ref="D13:E13"/>
    <mergeCell ref="G8:H8"/>
    <mergeCell ref="B69:K70"/>
    <mergeCell ref="A73:K76"/>
    <mergeCell ref="D46:D47"/>
    <mergeCell ref="E46:E47"/>
    <mergeCell ref="F46:F47"/>
    <mergeCell ref="G46:G47"/>
    <mergeCell ref="B46:B47"/>
    <mergeCell ref="H46:H47"/>
    <mergeCell ref="B55:K56"/>
    <mergeCell ref="B58:K59"/>
    <mergeCell ref="B61:K62"/>
    <mergeCell ref="B64:K64"/>
    <mergeCell ref="B66:K67"/>
    <mergeCell ref="D29:E29"/>
    <mergeCell ref="F26:G27"/>
    <mergeCell ref="F30:G30"/>
    <mergeCell ref="B37:C37"/>
    <mergeCell ref="G38:H38"/>
    <mergeCell ref="G37:H37"/>
    <mergeCell ref="D30:E30"/>
  </mergeCells>
  <phoneticPr fontId="0" type="noConversion"/>
  <printOptions horizontalCentered="1"/>
  <pageMargins left="0.25" right="0.25" top="0.5" bottom="0.69" header="0" footer="0.25"/>
  <pageSetup scale="53" orientation="portrait" verticalDpi="300" r:id="rId1"/>
  <headerFooter alignWithMargins="0">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8"/>
  <sheetViews>
    <sheetView zoomScaleNormal="100" workbookViewId="0">
      <selection activeCell="B46" sqref="B46:B47"/>
    </sheetView>
  </sheetViews>
  <sheetFormatPr defaultColWidth="9.109375" defaultRowHeight="15" x14ac:dyDescent="0.25"/>
  <cols>
    <col min="1" max="1" width="3.6640625" style="22" customWidth="1"/>
    <col min="2" max="2" width="14.88671875" style="22" customWidth="1"/>
    <col min="3" max="3" width="3.6640625" style="22" customWidth="1"/>
    <col min="4" max="4" width="13.44140625" style="22" customWidth="1"/>
    <col min="5" max="5" width="30.5546875" style="22" customWidth="1"/>
    <col min="6" max="6" width="10.88671875" style="22" customWidth="1"/>
    <col min="7" max="7" width="4.6640625" style="22" customWidth="1"/>
    <col min="8" max="8" width="25.88671875" style="22" customWidth="1"/>
    <col min="9" max="9" width="5.33203125" style="48" customWidth="1"/>
    <col min="10" max="10" width="23.88671875" style="48" customWidth="1"/>
    <col min="11" max="11" width="4.5546875" style="48" customWidth="1"/>
    <col min="12" max="12" width="13.88671875" style="48" customWidth="1"/>
    <col min="13" max="13" width="3.5546875" style="48" customWidth="1"/>
    <col min="14" max="14" width="18" style="48" customWidth="1"/>
    <col min="15" max="15" width="4.88671875" style="48" customWidth="1"/>
    <col min="16" max="16" width="7.6640625" style="48" customWidth="1"/>
    <col min="17" max="17" width="1.6640625" style="48" customWidth="1"/>
    <col min="18" max="18" width="7.6640625" style="48" customWidth="1"/>
    <col min="19" max="16384" width="9.109375" style="22"/>
  </cols>
  <sheetData>
    <row r="1" spans="1:18" s="43" customFormat="1" ht="20.100000000000001" customHeight="1" x14ac:dyDescent="0.25">
      <c r="A1" s="220" t="s">
        <v>112</v>
      </c>
      <c r="B1" s="221"/>
      <c r="C1" s="221"/>
      <c r="D1" s="221"/>
      <c r="E1" s="221"/>
      <c r="F1" s="221"/>
      <c r="G1" s="221"/>
      <c r="H1" s="221"/>
      <c r="I1" s="221"/>
      <c r="J1" s="222"/>
      <c r="K1" s="40"/>
      <c r="L1" s="41"/>
      <c r="M1" s="41"/>
      <c r="N1" s="42"/>
      <c r="O1" s="42"/>
      <c r="P1" s="40"/>
    </row>
    <row r="2" spans="1:18" s="43" customFormat="1" ht="20.100000000000001" customHeight="1" x14ac:dyDescent="0.25">
      <c r="A2" s="223"/>
      <c r="B2" s="224"/>
      <c r="C2" s="224"/>
      <c r="D2" s="224"/>
      <c r="E2" s="224"/>
      <c r="F2" s="224"/>
      <c r="G2" s="224"/>
      <c r="H2" s="224"/>
      <c r="I2" s="224"/>
      <c r="J2" s="225"/>
      <c r="K2" s="40"/>
      <c r="L2" s="41"/>
      <c r="M2" s="41"/>
      <c r="N2" s="42"/>
      <c r="O2" s="42"/>
      <c r="P2" s="40"/>
    </row>
    <row r="3" spans="1:18" s="43" customFormat="1" ht="20.100000000000001" customHeight="1" x14ac:dyDescent="0.25">
      <c r="A3" s="226"/>
      <c r="B3" s="227"/>
      <c r="C3" s="227"/>
      <c r="D3" s="227"/>
      <c r="E3" s="227"/>
      <c r="F3" s="227"/>
      <c r="G3" s="227"/>
      <c r="H3" s="227"/>
      <c r="I3" s="227"/>
      <c r="J3" s="228"/>
      <c r="K3" s="40"/>
      <c r="L3" s="41"/>
      <c r="M3" s="41"/>
      <c r="N3" s="42"/>
      <c r="O3" s="42"/>
      <c r="P3" s="40"/>
    </row>
    <row r="4" spans="1:18" s="43" customFormat="1" ht="20.100000000000001" customHeight="1" x14ac:dyDescent="0.25">
      <c r="B4" s="40"/>
      <c r="C4" s="40"/>
      <c r="D4" s="40"/>
      <c r="E4" s="40"/>
      <c r="F4" s="40"/>
      <c r="G4" s="40"/>
      <c r="H4" s="40"/>
      <c r="I4" s="40"/>
      <c r="J4" s="40"/>
      <c r="K4" s="40"/>
      <c r="L4" s="40"/>
      <c r="M4" s="41"/>
      <c r="N4" s="41"/>
      <c r="O4" s="42"/>
      <c r="P4" s="42"/>
      <c r="Q4" s="40"/>
    </row>
    <row r="5" spans="1:18" ht="20.100000000000001" customHeight="1" x14ac:dyDescent="0.25">
      <c r="A5" s="44"/>
      <c r="B5" s="38"/>
      <c r="C5" s="38"/>
      <c r="D5" s="45"/>
      <c r="E5" s="45"/>
      <c r="F5" s="45"/>
      <c r="G5" s="45"/>
      <c r="H5" s="45"/>
      <c r="I5" s="45"/>
      <c r="J5" s="46"/>
      <c r="K5" s="47"/>
    </row>
    <row r="6" spans="1:18" ht="20.100000000000001" customHeight="1" x14ac:dyDescent="0.3">
      <c r="A6" s="15"/>
      <c r="B6" s="16"/>
      <c r="C6" s="16"/>
      <c r="D6" s="14" t="s">
        <v>102</v>
      </c>
      <c r="E6" s="49"/>
      <c r="F6" s="49"/>
      <c r="G6" s="49"/>
      <c r="H6" s="49"/>
      <c r="I6" s="49"/>
      <c r="J6" s="50"/>
      <c r="K6" s="47"/>
    </row>
    <row r="7" spans="1:18" ht="9.9" customHeight="1" x14ac:dyDescent="0.25">
      <c r="A7" s="15"/>
      <c r="B7" s="49"/>
      <c r="C7" s="49"/>
      <c r="D7" s="51"/>
      <c r="E7" s="49"/>
      <c r="F7" s="49"/>
      <c r="G7" s="49"/>
      <c r="H7" s="49"/>
      <c r="I7" s="49"/>
      <c r="J7" s="50"/>
      <c r="R7" s="22"/>
    </row>
    <row r="8" spans="1:18" ht="20.100000000000001" customHeight="1" x14ac:dyDescent="0.25">
      <c r="A8" s="25"/>
      <c r="E8" s="175"/>
      <c r="F8" s="16"/>
      <c r="G8" s="235"/>
      <c r="H8" s="236"/>
      <c r="I8" s="47"/>
      <c r="J8" s="52"/>
      <c r="R8" s="22"/>
    </row>
    <row r="9" spans="1:18" ht="15" customHeight="1" x14ac:dyDescent="0.25">
      <c r="A9" s="25"/>
      <c r="D9" s="16"/>
      <c r="E9" s="53" t="s">
        <v>106</v>
      </c>
      <c r="F9" s="16"/>
      <c r="G9" s="218" t="s">
        <v>105</v>
      </c>
      <c r="H9" s="219"/>
      <c r="I9" s="47"/>
      <c r="J9" s="52"/>
      <c r="R9" s="22"/>
    </row>
    <row r="10" spans="1:18" ht="5.0999999999999996" customHeight="1" x14ac:dyDescent="0.25">
      <c r="A10" s="25"/>
      <c r="B10" s="16"/>
      <c r="C10" s="16"/>
      <c r="D10" s="16"/>
      <c r="E10" s="16"/>
      <c r="F10" s="16"/>
      <c r="G10" s="16"/>
      <c r="H10" s="16"/>
      <c r="I10" s="47"/>
      <c r="J10" s="52"/>
      <c r="K10" s="47"/>
    </row>
    <row r="11" spans="1:18" s="43" customFormat="1" ht="45.75" customHeight="1" x14ac:dyDescent="0.25">
      <c r="A11" s="54"/>
      <c r="B11" s="55"/>
      <c r="C11" s="55"/>
      <c r="D11" s="56"/>
      <c r="E11" s="57"/>
      <c r="F11" s="197" t="s">
        <v>103</v>
      </c>
      <c r="G11" s="229"/>
      <c r="H11" s="230"/>
      <c r="I11" s="186"/>
      <c r="J11" s="26"/>
      <c r="K11" s="16"/>
      <c r="L11" s="22"/>
      <c r="M11" s="22"/>
      <c r="N11" s="42"/>
      <c r="O11" s="22"/>
      <c r="P11" s="22"/>
      <c r="Q11" s="22"/>
      <c r="R11" s="22"/>
    </row>
    <row r="12" spans="1:18" ht="12.75" customHeight="1" x14ac:dyDescent="0.25">
      <c r="A12" s="25"/>
      <c r="B12" s="16"/>
      <c r="C12" s="16"/>
      <c r="D12" s="58"/>
      <c r="E12" s="34"/>
      <c r="F12" s="59"/>
      <c r="G12" s="60"/>
      <c r="H12" s="34"/>
      <c r="I12" s="61"/>
      <c r="J12" s="62"/>
      <c r="K12" s="63"/>
      <c r="L12" s="63"/>
      <c r="M12" s="63"/>
      <c r="N12" s="64"/>
      <c r="O12" s="64"/>
      <c r="P12" s="63"/>
      <c r="Q12" s="63"/>
      <c r="R12" s="63"/>
    </row>
    <row r="13" spans="1:18" ht="29.25" customHeight="1" x14ac:dyDescent="0.25">
      <c r="A13" s="25"/>
      <c r="B13" s="16"/>
      <c r="C13" s="16"/>
      <c r="D13" s="233" t="s">
        <v>93</v>
      </c>
      <c r="E13" s="234"/>
      <c r="F13" s="65"/>
      <c r="G13" s="57"/>
      <c r="H13" s="177">
        <v>0</v>
      </c>
      <c r="I13" s="180" t="s">
        <v>0</v>
      </c>
      <c r="J13" s="62"/>
      <c r="K13" s="67"/>
      <c r="L13" s="67"/>
      <c r="M13" s="68"/>
      <c r="N13" s="64"/>
      <c r="O13" s="64"/>
      <c r="P13" s="67"/>
      <c r="Q13" s="67"/>
      <c r="R13" s="68"/>
    </row>
    <row r="14" spans="1:18" s="43" customFormat="1" ht="16.5" customHeight="1" x14ac:dyDescent="0.25">
      <c r="A14" s="54"/>
      <c r="B14" s="55"/>
      <c r="C14" s="55"/>
      <c r="D14" s="69" t="s">
        <v>1</v>
      </c>
      <c r="E14" s="58"/>
      <c r="F14" s="70"/>
      <c r="G14" s="71"/>
      <c r="H14" s="133"/>
      <c r="I14" s="72"/>
      <c r="J14" s="73"/>
      <c r="K14" s="67"/>
      <c r="L14" s="67"/>
      <c r="M14" s="67"/>
      <c r="N14" s="67"/>
      <c r="O14" s="67"/>
      <c r="P14" s="67"/>
      <c r="Q14" s="67"/>
      <c r="R14" s="67"/>
    </row>
    <row r="15" spans="1:18" s="43" customFormat="1" ht="20.100000000000001" customHeight="1" x14ac:dyDescent="0.25">
      <c r="A15" s="54"/>
      <c r="B15" s="55"/>
      <c r="C15" s="55"/>
      <c r="D15" s="74"/>
      <c r="E15" s="56" t="s">
        <v>39</v>
      </c>
      <c r="F15" s="65"/>
      <c r="G15" s="57"/>
      <c r="H15" s="177">
        <v>0</v>
      </c>
      <c r="I15" s="180" t="s">
        <v>0</v>
      </c>
      <c r="J15" s="62"/>
      <c r="K15" s="67"/>
      <c r="L15" s="67"/>
      <c r="M15" s="68"/>
      <c r="N15" s="64"/>
      <c r="O15" s="64"/>
      <c r="P15" s="67"/>
      <c r="Q15" s="67"/>
      <c r="R15" s="68"/>
    </row>
    <row r="16" spans="1:18" s="43" customFormat="1" ht="30" customHeight="1" x14ac:dyDescent="0.25">
      <c r="A16" s="54"/>
      <c r="B16" s="55"/>
      <c r="C16" s="55"/>
      <c r="D16" s="74"/>
      <c r="E16" s="33" t="s">
        <v>2</v>
      </c>
      <c r="F16" s="75"/>
      <c r="G16" s="76"/>
      <c r="H16" s="177">
        <v>0</v>
      </c>
      <c r="I16" s="180" t="s">
        <v>0</v>
      </c>
      <c r="J16" s="62"/>
      <c r="K16" s="67"/>
      <c r="L16" s="67"/>
      <c r="M16" s="68"/>
      <c r="N16" s="64"/>
      <c r="O16" s="64"/>
      <c r="P16" s="67"/>
      <c r="Q16" s="67"/>
      <c r="R16" s="68"/>
    </row>
    <row r="17" spans="1:18" s="43" customFormat="1" ht="16.5" customHeight="1" x14ac:dyDescent="0.25">
      <c r="A17" s="54"/>
      <c r="B17" s="55"/>
      <c r="C17" s="55"/>
      <c r="D17" s="58" t="s">
        <v>3</v>
      </c>
      <c r="E17" s="34"/>
      <c r="F17" s="70"/>
      <c r="G17" s="71"/>
      <c r="H17" s="133"/>
      <c r="I17" s="79"/>
      <c r="J17" s="77"/>
      <c r="K17" s="67"/>
      <c r="L17" s="67"/>
      <c r="M17" s="68"/>
      <c r="N17" s="78"/>
      <c r="O17" s="78"/>
      <c r="P17" s="67"/>
      <c r="Q17" s="67"/>
      <c r="R17" s="68"/>
    </row>
    <row r="18" spans="1:18" s="43" customFormat="1" ht="16.5" customHeight="1" x14ac:dyDescent="0.25">
      <c r="A18" s="54"/>
      <c r="B18" s="55"/>
      <c r="C18" s="55"/>
      <c r="D18" s="74"/>
      <c r="E18" s="56" t="s">
        <v>4</v>
      </c>
      <c r="F18" s="82"/>
      <c r="G18" s="57"/>
      <c r="H18" s="177">
        <v>0</v>
      </c>
      <c r="I18" s="180" t="s">
        <v>0</v>
      </c>
      <c r="J18" s="80"/>
      <c r="K18" s="81"/>
      <c r="L18" s="81"/>
      <c r="M18" s="81"/>
      <c r="N18" s="81"/>
      <c r="O18" s="81"/>
      <c r="P18" s="81"/>
      <c r="Q18" s="81"/>
      <c r="R18" s="81"/>
    </row>
    <row r="19" spans="1:18" s="43" customFormat="1" ht="20.100000000000001" customHeight="1" x14ac:dyDescent="0.25">
      <c r="A19" s="54"/>
      <c r="B19" s="55"/>
      <c r="C19" s="55"/>
      <c r="D19" s="74"/>
      <c r="E19" s="56" t="s">
        <v>5</v>
      </c>
      <c r="F19" s="75"/>
      <c r="G19" s="76"/>
      <c r="H19" s="176">
        <v>0</v>
      </c>
      <c r="I19" s="180" t="s">
        <v>0</v>
      </c>
      <c r="J19" s="77"/>
      <c r="K19" s="67"/>
      <c r="L19" s="67"/>
      <c r="M19" s="68"/>
      <c r="N19" s="78"/>
      <c r="O19" s="78"/>
      <c r="P19" s="67"/>
      <c r="Q19" s="67"/>
      <c r="R19" s="68"/>
    </row>
    <row r="20" spans="1:18" s="43" customFormat="1" ht="16.5" customHeight="1" x14ac:dyDescent="0.25">
      <c r="A20" s="54"/>
      <c r="B20" s="55"/>
      <c r="C20" s="55"/>
      <c r="D20" s="58" t="s">
        <v>6</v>
      </c>
      <c r="E20" s="34"/>
      <c r="F20" s="70"/>
      <c r="G20" s="71"/>
      <c r="H20" s="133"/>
      <c r="I20" s="79"/>
      <c r="J20" s="77"/>
      <c r="K20" s="67"/>
      <c r="L20" s="67"/>
      <c r="M20" s="68"/>
      <c r="N20" s="78"/>
      <c r="O20" s="78"/>
      <c r="P20" s="67"/>
      <c r="Q20" s="67"/>
      <c r="R20" s="68"/>
    </row>
    <row r="21" spans="1:18" s="43" customFormat="1" ht="18.75" customHeight="1" x14ac:dyDescent="0.25">
      <c r="A21" s="54"/>
      <c r="B21" s="55"/>
      <c r="C21" s="55"/>
      <c r="D21" s="74"/>
      <c r="E21" s="56" t="s">
        <v>7</v>
      </c>
      <c r="F21" s="82"/>
      <c r="G21" s="57"/>
      <c r="H21" s="173">
        <v>0</v>
      </c>
      <c r="I21" s="180" t="s">
        <v>0</v>
      </c>
      <c r="J21" s="80"/>
      <c r="K21" s="81"/>
      <c r="L21" s="81"/>
      <c r="M21" s="81"/>
      <c r="N21" s="81"/>
      <c r="O21" s="81"/>
      <c r="P21" s="81"/>
      <c r="Q21" s="81"/>
      <c r="R21" s="81"/>
    </row>
    <row r="22" spans="1:18" s="43" customFormat="1" ht="20.100000000000001" customHeight="1" x14ac:dyDescent="0.25">
      <c r="A22" s="54"/>
      <c r="B22" s="55"/>
      <c r="C22" s="55"/>
      <c r="D22" s="74"/>
      <c r="E22" s="56" t="s">
        <v>8</v>
      </c>
      <c r="F22" s="82"/>
      <c r="G22" s="57"/>
      <c r="H22" s="173">
        <v>0</v>
      </c>
      <c r="I22" s="180" t="s">
        <v>0</v>
      </c>
      <c r="J22" s="77"/>
      <c r="K22" s="67"/>
      <c r="L22" s="67"/>
      <c r="M22" s="68"/>
      <c r="N22" s="78"/>
      <c r="O22" s="78"/>
      <c r="P22" s="67"/>
      <c r="Q22" s="67"/>
      <c r="R22" s="68"/>
    </row>
    <row r="23" spans="1:18" s="43" customFormat="1" ht="20.100000000000001" customHeight="1" x14ac:dyDescent="0.25">
      <c r="A23" s="54"/>
      <c r="B23" s="55"/>
      <c r="C23" s="55"/>
      <c r="D23" s="74"/>
      <c r="E23" s="56" t="s">
        <v>9</v>
      </c>
      <c r="F23" s="75"/>
      <c r="G23" s="76"/>
      <c r="H23" s="176">
        <v>0</v>
      </c>
      <c r="I23" s="180" t="s">
        <v>0</v>
      </c>
      <c r="J23" s="77"/>
      <c r="K23" s="67"/>
      <c r="L23" s="67"/>
      <c r="M23" s="68"/>
      <c r="N23" s="78"/>
      <c r="O23" s="78"/>
      <c r="P23" s="67"/>
      <c r="Q23" s="67"/>
      <c r="R23" s="68"/>
    </row>
    <row r="24" spans="1:18" s="43" customFormat="1" ht="20.100000000000001" customHeight="1" x14ac:dyDescent="0.25">
      <c r="A24" s="54"/>
      <c r="B24" s="55"/>
      <c r="C24" s="55"/>
      <c r="D24" s="58"/>
      <c r="E24" s="34"/>
      <c r="F24" s="83"/>
      <c r="G24" s="84"/>
      <c r="H24" s="133"/>
      <c r="I24" s="85"/>
      <c r="J24" s="77"/>
      <c r="K24" s="67"/>
      <c r="L24" s="67"/>
      <c r="M24" s="68"/>
      <c r="N24" s="78"/>
      <c r="O24" s="78"/>
      <c r="P24" s="67"/>
      <c r="Q24" s="67"/>
      <c r="R24" s="68"/>
    </row>
    <row r="25" spans="1:18" s="43" customFormat="1" ht="19.5" customHeight="1" x14ac:dyDescent="0.25">
      <c r="A25" s="54"/>
      <c r="B25" s="55"/>
      <c r="C25" s="55"/>
      <c r="D25" s="58" t="s">
        <v>12</v>
      </c>
      <c r="E25" s="57"/>
      <c r="F25" s="82"/>
      <c r="G25" s="57"/>
      <c r="H25" s="173">
        <v>0</v>
      </c>
      <c r="I25" s="180" t="s">
        <v>0</v>
      </c>
      <c r="J25" s="77"/>
      <c r="K25" s="67"/>
      <c r="L25" s="67"/>
      <c r="M25" s="68"/>
      <c r="N25" s="78"/>
      <c r="O25" s="78"/>
      <c r="P25" s="67"/>
      <c r="Q25" s="67"/>
      <c r="R25" s="68"/>
    </row>
    <row r="26" spans="1:18" s="43" customFormat="1" ht="10.5" customHeight="1" x14ac:dyDescent="0.25">
      <c r="A26" s="54"/>
      <c r="B26" s="55"/>
      <c r="C26" s="55"/>
      <c r="D26" s="124"/>
      <c r="E26" s="125"/>
      <c r="F26" s="126"/>
      <c r="G26" s="55"/>
      <c r="H26" s="134"/>
      <c r="I26" s="127"/>
      <c r="J26" s="77"/>
      <c r="K26" s="67"/>
      <c r="L26" s="67"/>
      <c r="M26" s="68"/>
      <c r="N26" s="78"/>
      <c r="O26" s="78"/>
      <c r="P26" s="67"/>
      <c r="Q26" s="67"/>
      <c r="R26" s="68"/>
    </row>
    <row r="27" spans="1:18" s="43" customFormat="1" ht="20.100000000000001" customHeight="1" x14ac:dyDescent="0.3">
      <c r="A27" s="54"/>
      <c r="B27" s="55"/>
      <c r="C27" s="55"/>
      <c r="D27" s="184" t="s">
        <v>13</v>
      </c>
      <c r="E27" s="72"/>
      <c r="F27" s="65" t="s">
        <v>15</v>
      </c>
      <c r="G27" s="128"/>
      <c r="H27" s="135">
        <f>SUM(H13:H25)</f>
        <v>0</v>
      </c>
      <c r="I27" s="129" t="s">
        <v>0</v>
      </c>
      <c r="J27" s="77"/>
      <c r="K27" s="67"/>
      <c r="L27" s="67"/>
      <c r="M27" s="68"/>
      <c r="N27" s="78"/>
      <c r="O27" s="78"/>
      <c r="P27" s="67"/>
      <c r="Q27" s="67"/>
      <c r="R27" s="68"/>
    </row>
    <row r="28" spans="1:18" s="89" customFormat="1" ht="9.75" customHeight="1" x14ac:dyDescent="0.4">
      <c r="A28" s="86"/>
      <c r="B28" s="67"/>
      <c r="C28" s="67"/>
      <c r="D28" s="90"/>
      <c r="E28" s="91"/>
      <c r="F28" s="90"/>
      <c r="G28" s="76"/>
      <c r="H28" s="231" t="s">
        <v>95</v>
      </c>
      <c r="I28" s="232"/>
      <c r="J28" s="77"/>
      <c r="K28" s="67"/>
      <c r="L28" s="67"/>
      <c r="M28" s="68"/>
      <c r="N28" s="78"/>
      <c r="O28" s="78"/>
      <c r="P28" s="67"/>
      <c r="Q28" s="67"/>
      <c r="R28" s="68"/>
    </row>
    <row r="29" spans="1:18" s="89" customFormat="1" ht="23.25" customHeight="1" x14ac:dyDescent="0.25">
      <c r="A29" s="86"/>
      <c r="B29" s="67"/>
      <c r="C29" s="67"/>
      <c r="D29" s="237" t="s">
        <v>109</v>
      </c>
      <c r="E29" s="238"/>
      <c r="F29" s="65"/>
      <c r="G29" s="239"/>
      <c r="H29" s="240"/>
      <c r="I29" s="96"/>
      <c r="J29" s="77"/>
      <c r="K29" s="67"/>
      <c r="L29" s="67"/>
      <c r="M29" s="68"/>
      <c r="N29" s="78"/>
      <c r="O29" s="78"/>
      <c r="P29" s="67"/>
      <c r="Q29" s="67"/>
      <c r="R29" s="68"/>
    </row>
    <row r="30" spans="1:18" ht="30.75" customHeight="1" x14ac:dyDescent="0.25">
      <c r="A30" s="25"/>
      <c r="B30" s="16"/>
      <c r="C30" s="16"/>
      <c r="D30" s="197" t="s">
        <v>104</v>
      </c>
      <c r="E30" s="198"/>
      <c r="F30" s="65" t="s">
        <v>16</v>
      </c>
      <c r="G30" s="130"/>
      <c r="H30" s="174"/>
      <c r="I30" s="179" t="s">
        <v>11</v>
      </c>
      <c r="J30" s="62"/>
      <c r="K30" s="63"/>
      <c r="L30" s="63"/>
      <c r="M30" s="63"/>
      <c r="N30" s="64"/>
      <c r="O30" s="64"/>
      <c r="P30" s="63"/>
      <c r="Q30" s="63"/>
      <c r="R30" s="63"/>
    </row>
    <row r="31" spans="1:18" ht="5.0999999999999996" customHeight="1" x14ac:dyDescent="0.25">
      <c r="A31" s="97"/>
      <c r="B31" s="20"/>
      <c r="C31" s="20"/>
      <c r="D31" s="20"/>
      <c r="E31" s="20"/>
      <c r="F31" s="20"/>
      <c r="G31" s="20"/>
      <c r="H31" s="20"/>
      <c r="I31" s="98"/>
      <c r="J31" s="99"/>
      <c r="K31" s="47"/>
      <c r="O31" s="100"/>
      <c r="P31" s="47"/>
      <c r="Q31" s="47"/>
      <c r="R31" s="47"/>
    </row>
    <row r="32" spans="1:18" ht="9.9" customHeight="1" x14ac:dyDescent="0.25">
      <c r="A32" s="142"/>
      <c r="B32" s="142"/>
      <c r="C32" s="142"/>
      <c r="D32" s="142"/>
      <c r="E32" s="142"/>
      <c r="F32" s="142"/>
      <c r="G32" s="142"/>
      <c r="H32" s="142"/>
      <c r="I32" s="143"/>
      <c r="J32" s="143"/>
      <c r="K32" s="143"/>
      <c r="L32" s="144"/>
      <c r="M32" s="144"/>
      <c r="N32" s="144"/>
      <c r="O32" s="145"/>
      <c r="P32" s="47"/>
      <c r="Q32" s="47"/>
      <c r="R32" s="47"/>
    </row>
    <row r="33" spans="1:18" ht="20.100000000000001" customHeight="1" x14ac:dyDescent="0.25">
      <c r="A33" s="146"/>
      <c r="B33" s="147"/>
      <c r="C33" s="147"/>
      <c r="D33" s="147"/>
      <c r="E33" s="147"/>
      <c r="F33" s="147"/>
      <c r="G33" s="147"/>
      <c r="H33" s="147"/>
      <c r="I33" s="148"/>
      <c r="J33" s="149"/>
      <c r="K33" s="143"/>
      <c r="L33" s="144"/>
      <c r="M33" s="144"/>
      <c r="N33" s="144"/>
      <c r="O33" s="144"/>
    </row>
    <row r="34" spans="1:18" ht="20.100000000000001" customHeight="1" x14ac:dyDescent="0.3">
      <c r="A34" s="150"/>
      <c r="B34" s="142"/>
      <c r="C34" s="142"/>
      <c r="D34" s="151" t="s">
        <v>101</v>
      </c>
      <c r="E34" s="142"/>
      <c r="F34" s="142"/>
      <c r="G34" s="142"/>
      <c r="H34" s="142"/>
      <c r="I34" s="143"/>
      <c r="J34" s="152"/>
      <c r="K34" s="143"/>
      <c r="L34" s="144"/>
      <c r="M34" s="144"/>
      <c r="N34" s="144"/>
      <c r="O34" s="144"/>
    </row>
    <row r="35" spans="1:18" ht="9.9" customHeight="1" x14ac:dyDescent="0.25">
      <c r="A35" s="150"/>
      <c r="B35" s="142"/>
      <c r="C35" s="142"/>
      <c r="D35" s="142"/>
      <c r="E35" s="142"/>
      <c r="F35" s="142"/>
      <c r="G35" s="142"/>
      <c r="H35" s="142"/>
      <c r="I35" s="143"/>
      <c r="J35" s="152"/>
      <c r="K35" s="143"/>
      <c r="L35" s="144"/>
      <c r="M35" s="144"/>
      <c r="N35" s="144"/>
      <c r="O35" s="144"/>
    </row>
    <row r="36" spans="1:18" ht="28.5" customHeight="1" x14ac:dyDescent="0.25">
      <c r="A36" s="150"/>
      <c r="B36" s="153" t="s">
        <v>13</v>
      </c>
      <c r="C36" s="153"/>
      <c r="D36" s="143"/>
      <c r="E36" s="143" t="s">
        <v>10</v>
      </c>
      <c r="F36" s="142"/>
      <c r="G36" s="154" t="s">
        <v>20</v>
      </c>
      <c r="H36" s="155"/>
      <c r="I36" s="143"/>
      <c r="J36" s="152"/>
      <c r="K36" s="143"/>
      <c r="L36" s="144"/>
      <c r="M36" s="144"/>
      <c r="N36" s="143"/>
      <c r="O36" s="143"/>
      <c r="P36" s="47"/>
      <c r="Q36" s="22"/>
      <c r="R36" s="22"/>
    </row>
    <row r="37" spans="1:18" ht="24.9" customHeight="1" x14ac:dyDescent="0.3">
      <c r="A37" s="150"/>
      <c r="B37" s="241">
        <f>H27</f>
        <v>0</v>
      </c>
      <c r="C37" s="242"/>
      <c r="D37" s="156" t="s">
        <v>18</v>
      </c>
      <c r="E37" s="157">
        <f>H30</f>
        <v>0</v>
      </c>
      <c r="F37" s="156" t="s">
        <v>19</v>
      </c>
      <c r="G37" s="241">
        <f>IFERROR(ROUND(B37/E37,2),0)</f>
        <v>0</v>
      </c>
      <c r="H37" s="242"/>
      <c r="I37" s="143"/>
      <c r="J37" s="152"/>
      <c r="K37" s="143"/>
      <c r="L37" s="144"/>
      <c r="M37" s="144"/>
      <c r="N37" s="144"/>
      <c r="O37" s="144"/>
      <c r="Q37" s="22"/>
      <c r="R37" s="22"/>
    </row>
    <row r="38" spans="1:18" ht="12.75" customHeight="1" x14ac:dyDescent="0.4">
      <c r="A38" s="150"/>
      <c r="B38" s="158" t="s">
        <v>91</v>
      </c>
      <c r="C38" s="159"/>
      <c r="D38" s="156"/>
      <c r="E38" s="160" t="s">
        <v>90</v>
      </c>
      <c r="F38" s="156"/>
      <c r="G38" s="243" t="s">
        <v>17</v>
      </c>
      <c r="H38" s="244"/>
      <c r="I38" s="143"/>
      <c r="J38" s="152"/>
      <c r="K38" s="143"/>
      <c r="L38" s="144"/>
      <c r="M38" s="144"/>
      <c r="N38" s="144"/>
      <c r="O38" s="144"/>
      <c r="Q38" s="22"/>
      <c r="R38" s="22"/>
    </row>
    <row r="39" spans="1:18" x14ac:dyDescent="0.25">
      <c r="A39" s="161"/>
      <c r="B39" s="162"/>
      <c r="C39" s="162"/>
      <c r="D39" s="162"/>
      <c r="E39" s="162"/>
      <c r="F39" s="162"/>
      <c r="G39" s="162"/>
      <c r="H39" s="162"/>
      <c r="I39" s="163"/>
      <c r="J39" s="164"/>
      <c r="K39" s="143"/>
      <c r="L39" s="144"/>
      <c r="M39" s="144"/>
      <c r="N39" s="144"/>
      <c r="O39" s="144"/>
    </row>
    <row r="40" spans="1:18" x14ac:dyDescent="0.25">
      <c r="A40" s="165"/>
      <c r="B40" s="165"/>
      <c r="C40" s="165"/>
      <c r="D40" s="165"/>
      <c r="E40" s="165"/>
      <c r="F40" s="165"/>
      <c r="G40" s="165"/>
      <c r="H40" s="165"/>
      <c r="I40" s="144"/>
      <c r="J40" s="144"/>
      <c r="K40" s="143"/>
      <c r="L40" s="144"/>
      <c r="M40" s="144"/>
      <c r="N40" s="144"/>
      <c r="O40" s="144"/>
    </row>
    <row r="41" spans="1:18" x14ac:dyDescent="0.25">
      <c r="A41" s="146"/>
      <c r="B41" s="147"/>
      <c r="C41" s="147"/>
      <c r="D41" s="148"/>
      <c r="E41" s="148"/>
      <c r="F41" s="148"/>
      <c r="G41" s="148"/>
      <c r="H41" s="148"/>
      <c r="I41" s="148"/>
      <c r="J41" s="148"/>
      <c r="K41" s="148"/>
      <c r="L41" s="148"/>
      <c r="M41" s="147"/>
      <c r="N41" s="148"/>
      <c r="O41" s="149"/>
    </row>
    <row r="42" spans="1:18" ht="15.6" x14ac:dyDescent="0.25">
      <c r="A42" s="166"/>
      <c r="B42" s="167"/>
      <c r="C42" s="167"/>
      <c r="D42" s="247" t="s">
        <v>98</v>
      </c>
      <c r="E42" s="247"/>
      <c r="F42" s="247"/>
      <c r="G42" s="247"/>
      <c r="H42" s="247"/>
      <c r="I42" s="247"/>
      <c r="J42" s="247"/>
      <c r="K42" s="247"/>
      <c r="L42" s="248"/>
      <c r="M42" s="168"/>
      <c r="N42" s="169"/>
      <c r="O42" s="170"/>
      <c r="P42" s="40"/>
    </row>
    <row r="43" spans="1:18" x14ac:dyDescent="0.25">
      <c r="A43" s="166"/>
      <c r="B43" s="167"/>
      <c r="C43" s="167"/>
      <c r="D43" s="171"/>
      <c r="E43" s="171"/>
      <c r="F43" s="171"/>
      <c r="G43" s="171"/>
      <c r="H43" s="171"/>
      <c r="I43" s="171"/>
      <c r="J43" s="171"/>
      <c r="K43" s="171"/>
      <c r="L43" s="172"/>
      <c r="M43" s="168"/>
      <c r="N43" s="169"/>
      <c r="O43" s="170"/>
      <c r="P43" s="40"/>
    </row>
    <row r="44" spans="1:18" x14ac:dyDescent="0.25">
      <c r="A44" s="25"/>
      <c r="B44" s="111" t="s">
        <v>21</v>
      </c>
      <c r="C44" s="16"/>
      <c r="D44" s="111" t="s">
        <v>22</v>
      </c>
      <c r="E44" s="47"/>
      <c r="F44" s="47"/>
      <c r="G44" s="47"/>
      <c r="H44" s="111" t="s">
        <v>23</v>
      </c>
      <c r="I44" s="47"/>
      <c r="J44" s="111" t="s">
        <v>24</v>
      </c>
      <c r="K44" s="47"/>
      <c r="L44" s="111" t="s">
        <v>25</v>
      </c>
      <c r="M44" s="16"/>
      <c r="N44" s="111" t="s">
        <v>26</v>
      </c>
      <c r="O44" s="52"/>
    </row>
    <row r="45" spans="1:18" ht="85.5" customHeight="1" x14ac:dyDescent="0.3">
      <c r="A45" s="25"/>
      <c r="B45" s="112" t="s">
        <v>88</v>
      </c>
      <c r="C45" s="16"/>
      <c r="D45" s="113" t="s">
        <v>35</v>
      </c>
      <c r="E45" s="47"/>
      <c r="F45" s="113" t="s">
        <v>41</v>
      </c>
      <c r="G45" s="47"/>
      <c r="H45" s="113" t="s">
        <v>32</v>
      </c>
      <c r="I45" s="53"/>
      <c r="J45" s="113" t="s">
        <v>37</v>
      </c>
      <c r="K45" s="47"/>
      <c r="L45" s="113" t="s">
        <v>30</v>
      </c>
      <c r="M45" s="16"/>
      <c r="N45" s="113" t="s">
        <v>27</v>
      </c>
      <c r="O45" s="52"/>
    </row>
    <row r="46" spans="1:18" ht="18.75" customHeight="1" x14ac:dyDescent="0.25">
      <c r="A46" s="54"/>
      <c r="B46" s="216"/>
      <c r="C46" s="55"/>
      <c r="D46" s="245">
        <f>VLOOKUP(B46,'Effective Rates'!I5:J40,2,FALSE)</f>
        <v>9.27</v>
      </c>
      <c r="E46" s="213" t="s">
        <v>40</v>
      </c>
      <c r="F46" s="214">
        <v>0.9</v>
      </c>
      <c r="G46" s="213" t="s">
        <v>19</v>
      </c>
      <c r="H46" s="211">
        <f>ROUND(D46*F46,2)</f>
        <v>8.34</v>
      </c>
      <c r="I46" s="18"/>
      <c r="J46" s="19">
        <f>SUM(D46-H46)</f>
        <v>0.92999999999999972</v>
      </c>
      <c r="K46" s="47"/>
      <c r="L46" s="31">
        <f>G37</f>
        <v>0</v>
      </c>
      <c r="M46" s="55"/>
      <c r="N46" s="36">
        <f>MAX(0,H46-L46)</f>
        <v>8.34</v>
      </c>
      <c r="O46" s="114"/>
      <c r="P46" s="115"/>
    </row>
    <row r="47" spans="1:18" ht="17.25" customHeight="1" x14ac:dyDescent="0.4">
      <c r="A47" s="54"/>
      <c r="B47" s="217"/>
      <c r="C47" s="55"/>
      <c r="D47" s="246"/>
      <c r="E47" s="213"/>
      <c r="F47" s="215"/>
      <c r="G47" s="213"/>
      <c r="H47" s="212"/>
      <c r="I47" s="18"/>
      <c r="J47" s="109" t="s">
        <v>38</v>
      </c>
      <c r="K47" s="47"/>
      <c r="L47" s="109" t="s">
        <v>92</v>
      </c>
      <c r="M47" s="55"/>
      <c r="N47" s="109" t="s">
        <v>34</v>
      </c>
      <c r="O47" s="114"/>
      <c r="P47" s="115"/>
    </row>
    <row r="48" spans="1:18" ht="18.600000000000001" x14ac:dyDescent="0.4">
      <c r="A48" s="97"/>
      <c r="B48" s="20"/>
      <c r="C48" s="20"/>
      <c r="D48" s="21"/>
      <c r="E48" s="98"/>
      <c r="F48" s="98"/>
      <c r="G48" s="98"/>
      <c r="H48" s="21"/>
      <c r="I48" s="21"/>
      <c r="J48" s="98"/>
      <c r="K48" s="98"/>
      <c r="L48" s="116"/>
      <c r="M48" s="20"/>
      <c r="N48" s="117"/>
      <c r="O48" s="99"/>
    </row>
    <row r="49" spans="1:15" ht="12" customHeight="1" x14ac:dyDescent="0.4">
      <c r="A49" s="16"/>
      <c r="B49" s="16"/>
      <c r="C49" s="16"/>
      <c r="D49" s="37"/>
      <c r="E49" s="47"/>
      <c r="F49" s="47"/>
      <c r="G49" s="47"/>
      <c r="H49" s="37"/>
      <c r="I49" s="37"/>
      <c r="J49" s="47"/>
      <c r="K49" s="47"/>
      <c r="L49" s="93"/>
      <c r="M49" s="16"/>
      <c r="N49" s="131"/>
      <c r="O49" s="47"/>
    </row>
    <row r="50" spans="1:15" ht="12.75" customHeight="1" x14ac:dyDescent="0.4">
      <c r="A50" s="101"/>
      <c r="B50" s="38"/>
      <c r="C50" s="38"/>
      <c r="D50" s="39"/>
      <c r="E50" s="102"/>
      <c r="F50" s="102"/>
      <c r="G50" s="102"/>
      <c r="H50" s="39"/>
      <c r="I50" s="39"/>
      <c r="J50" s="39"/>
      <c r="K50" s="102"/>
      <c r="L50" s="132"/>
      <c r="M50" s="22"/>
      <c r="N50" s="119"/>
    </row>
    <row r="51" spans="1:15" x14ac:dyDescent="0.25">
      <c r="A51" s="101"/>
      <c r="B51" s="38"/>
      <c r="C51" s="38"/>
      <c r="D51" s="38"/>
      <c r="E51" s="38"/>
      <c r="F51" s="38"/>
      <c r="G51" s="38"/>
      <c r="H51" s="38"/>
      <c r="I51" s="38"/>
      <c r="J51" s="38"/>
      <c r="K51" s="120"/>
      <c r="L51" s="26"/>
    </row>
    <row r="52" spans="1:15" x14ac:dyDescent="0.25">
      <c r="A52" s="25"/>
      <c r="B52" s="16"/>
      <c r="C52" s="121" t="s">
        <v>99</v>
      </c>
      <c r="D52" s="121"/>
      <c r="E52" s="121"/>
      <c r="F52" s="121"/>
      <c r="G52" s="121"/>
      <c r="H52" s="121"/>
      <c r="I52" s="16"/>
      <c r="J52" s="16"/>
      <c r="K52" s="26"/>
      <c r="L52" s="26"/>
    </row>
    <row r="53" spans="1:15" x14ac:dyDescent="0.25">
      <c r="A53" s="25"/>
      <c r="B53" s="16"/>
      <c r="C53" s="16"/>
      <c r="D53" s="16"/>
      <c r="E53" s="16"/>
      <c r="F53" s="16"/>
      <c r="G53" s="16"/>
      <c r="H53" s="16"/>
      <c r="I53" s="16"/>
      <c r="J53" s="16"/>
      <c r="K53" s="26"/>
      <c r="L53" s="26"/>
    </row>
    <row r="54" spans="1:15" x14ac:dyDescent="0.25">
      <c r="A54" s="25"/>
      <c r="B54" s="16"/>
      <c r="C54" s="16"/>
      <c r="D54" s="16"/>
      <c r="E54" s="16"/>
      <c r="F54" s="16"/>
      <c r="G54" s="16"/>
      <c r="H54" s="16"/>
      <c r="I54" s="16"/>
      <c r="J54" s="16"/>
      <c r="K54" s="26"/>
      <c r="L54" s="26"/>
    </row>
    <row r="55" spans="1:15" ht="15" customHeight="1" x14ac:dyDescent="0.25">
      <c r="A55" s="24">
        <v>1</v>
      </c>
      <c r="B55" s="199" t="s">
        <v>107</v>
      </c>
      <c r="C55" s="199"/>
      <c r="D55" s="199"/>
      <c r="E55" s="199"/>
      <c r="F55" s="199"/>
      <c r="G55" s="199"/>
      <c r="H55" s="199"/>
      <c r="I55" s="199"/>
      <c r="J55" s="199"/>
      <c r="K55" s="201"/>
      <c r="L55" s="26"/>
    </row>
    <row r="56" spans="1:15" x14ac:dyDescent="0.25">
      <c r="A56" s="25"/>
      <c r="B56" s="199"/>
      <c r="C56" s="199"/>
      <c r="D56" s="199"/>
      <c r="E56" s="199"/>
      <c r="F56" s="199"/>
      <c r="G56" s="199"/>
      <c r="H56" s="199"/>
      <c r="I56" s="199"/>
      <c r="J56" s="199"/>
      <c r="K56" s="201"/>
      <c r="L56" s="26"/>
    </row>
    <row r="57" spans="1:15" x14ac:dyDescent="0.25">
      <c r="A57" s="25"/>
      <c r="B57" s="16"/>
      <c r="C57" s="16"/>
      <c r="D57" s="16"/>
      <c r="E57" s="16"/>
      <c r="F57" s="16"/>
      <c r="G57" s="16"/>
      <c r="H57" s="16"/>
      <c r="I57" s="16"/>
      <c r="J57" s="16"/>
      <c r="K57" s="26"/>
      <c r="L57" s="26"/>
    </row>
    <row r="58" spans="1:15" ht="15" customHeight="1" x14ac:dyDescent="0.25">
      <c r="A58" s="25">
        <v>2</v>
      </c>
      <c r="B58" s="199" t="s">
        <v>36</v>
      </c>
      <c r="C58" s="200"/>
      <c r="D58" s="200"/>
      <c r="E58" s="200"/>
      <c r="F58" s="200"/>
      <c r="G58" s="200"/>
      <c r="H58" s="200"/>
      <c r="I58" s="200"/>
      <c r="J58" s="200"/>
      <c r="K58" s="201"/>
      <c r="L58" s="26"/>
    </row>
    <row r="59" spans="1:15" x14ac:dyDescent="0.25">
      <c r="A59" s="25"/>
      <c r="B59" s="200"/>
      <c r="C59" s="200"/>
      <c r="D59" s="200"/>
      <c r="E59" s="200"/>
      <c r="F59" s="200"/>
      <c r="G59" s="200"/>
      <c r="H59" s="200"/>
      <c r="I59" s="200"/>
      <c r="J59" s="200"/>
      <c r="K59" s="201"/>
      <c r="L59" s="26"/>
    </row>
    <row r="60" spans="1:15" x14ac:dyDescent="0.25">
      <c r="A60" s="25"/>
      <c r="B60" s="16"/>
      <c r="C60" s="16"/>
      <c r="D60" s="16"/>
      <c r="E60" s="16"/>
      <c r="F60" s="16"/>
      <c r="G60" s="16"/>
      <c r="H60" s="16"/>
      <c r="I60" s="16"/>
      <c r="J60" s="16"/>
      <c r="K60" s="26"/>
      <c r="L60" s="26"/>
    </row>
    <row r="61" spans="1:15" ht="15" customHeight="1" x14ac:dyDescent="0.25">
      <c r="A61" s="25">
        <v>3</v>
      </c>
      <c r="B61" s="199" t="s">
        <v>28</v>
      </c>
      <c r="C61" s="199"/>
      <c r="D61" s="199"/>
      <c r="E61" s="199"/>
      <c r="F61" s="199"/>
      <c r="G61" s="199"/>
      <c r="H61" s="199"/>
      <c r="I61" s="199"/>
      <c r="J61" s="199"/>
      <c r="K61" s="201"/>
      <c r="L61" s="26"/>
    </row>
    <row r="62" spans="1:15" x14ac:dyDescent="0.25">
      <c r="A62" s="25"/>
      <c r="B62" s="199"/>
      <c r="C62" s="199"/>
      <c r="D62" s="199"/>
      <c r="E62" s="199"/>
      <c r="F62" s="199"/>
      <c r="G62" s="199"/>
      <c r="H62" s="199"/>
      <c r="I62" s="199"/>
      <c r="J62" s="199"/>
      <c r="K62" s="201"/>
      <c r="L62" s="26"/>
    </row>
    <row r="63" spans="1:15" x14ac:dyDescent="0.25">
      <c r="A63" s="25"/>
      <c r="B63" s="16"/>
      <c r="C63" s="16"/>
      <c r="D63" s="16"/>
      <c r="E63" s="16"/>
      <c r="F63" s="16"/>
      <c r="G63" s="16"/>
      <c r="H63" s="16"/>
      <c r="I63" s="16"/>
      <c r="J63" s="16"/>
      <c r="K63" s="26"/>
      <c r="L63" s="26"/>
    </row>
    <row r="64" spans="1:15" ht="15" customHeight="1" x14ac:dyDescent="0.25">
      <c r="A64" s="25">
        <v>4</v>
      </c>
      <c r="B64" s="199" t="s">
        <v>29</v>
      </c>
      <c r="C64" s="200"/>
      <c r="D64" s="200"/>
      <c r="E64" s="200"/>
      <c r="F64" s="200"/>
      <c r="G64" s="200"/>
      <c r="H64" s="200"/>
      <c r="I64" s="200"/>
      <c r="J64" s="200"/>
      <c r="K64" s="201"/>
      <c r="L64" s="26"/>
    </row>
    <row r="65" spans="1:12" x14ac:dyDescent="0.25">
      <c r="A65" s="25"/>
      <c r="B65" s="136"/>
      <c r="C65" s="136"/>
      <c r="D65" s="136"/>
      <c r="E65" s="136"/>
      <c r="F65" s="136"/>
      <c r="G65" s="136"/>
      <c r="H65" s="136"/>
      <c r="I65" s="136"/>
      <c r="J65" s="136"/>
      <c r="K65" s="137"/>
      <c r="L65" s="26"/>
    </row>
    <row r="66" spans="1:12" ht="15" customHeight="1" x14ac:dyDescent="0.25">
      <c r="A66" s="24">
        <v>5</v>
      </c>
      <c r="B66" s="199" t="s">
        <v>31</v>
      </c>
      <c r="C66" s="199"/>
      <c r="D66" s="199"/>
      <c r="E66" s="199"/>
      <c r="F66" s="199"/>
      <c r="G66" s="199"/>
      <c r="H66" s="199"/>
      <c r="I66" s="199"/>
      <c r="J66" s="199"/>
      <c r="K66" s="201"/>
      <c r="L66" s="26"/>
    </row>
    <row r="67" spans="1:12" x14ac:dyDescent="0.25">
      <c r="A67" s="24"/>
      <c r="B67" s="199"/>
      <c r="C67" s="199"/>
      <c r="D67" s="199"/>
      <c r="E67" s="199"/>
      <c r="F67" s="199"/>
      <c r="G67" s="199"/>
      <c r="H67" s="199"/>
      <c r="I67" s="199"/>
      <c r="J67" s="199"/>
      <c r="K67" s="201"/>
      <c r="L67" s="26"/>
    </row>
    <row r="68" spans="1:12" x14ac:dyDescent="0.25">
      <c r="A68" s="25"/>
      <c r="B68" s="138"/>
      <c r="C68" s="138"/>
      <c r="D68" s="138"/>
      <c r="E68" s="138"/>
      <c r="F68" s="138"/>
      <c r="G68" s="138"/>
      <c r="H68" s="138"/>
      <c r="I68" s="138"/>
      <c r="J68" s="138"/>
      <c r="K68" s="139"/>
      <c r="L68" s="26"/>
    </row>
    <row r="69" spans="1:12" ht="15" customHeight="1" x14ac:dyDescent="0.25">
      <c r="A69" s="24">
        <v>6</v>
      </c>
      <c r="B69" s="199" t="s">
        <v>33</v>
      </c>
      <c r="C69" s="200"/>
      <c r="D69" s="200"/>
      <c r="E69" s="200"/>
      <c r="F69" s="200"/>
      <c r="G69" s="200"/>
      <c r="H69" s="200"/>
      <c r="I69" s="200"/>
      <c r="J69" s="200"/>
      <c r="K69" s="201"/>
      <c r="L69" s="26"/>
    </row>
    <row r="70" spans="1:12" x14ac:dyDescent="0.25">
      <c r="A70" s="25"/>
      <c r="B70" s="200"/>
      <c r="C70" s="200"/>
      <c r="D70" s="200"/>
      <c r="E70" s="200"/>
      <c r="F70" s="200"/>
      <c r="G70" s="200"/>
      <c r="H70" s="200"/>
      <c r="I70" s="200"/>
      <c r="J70" s="200"/>
      <c r="K70" s="201"/>
      <c r="L70" s="26"/>
    </row>
    <row r="71" spans="1:12" x14ac:dyDescent="0.25">
      <c r="A71" s="97"/>
      <c r="B71" s="20"/>
      <c r="C71" s="20"/>
      <c r="D71" s="20"/>
      <c r="E71" s="20"/>
      <c r="F71" s="20"/>
      <c r="G71" s="20"/>
      <c r="H71" s="20"/>
      <c r="I71" s="20"/>
      <c r="J71" s="20"/>
      <c r="K71" s="123"/>
      <c r="L71" s="26"/>
    </row>
    <row r="72" spans="1:12" x14ac:dyDescent="0.25">
      <c r="I72" s="22"/>
      <c r="J72" s="22"/>
      <c r="K72" s="22"/>
      <c r="L72" s="26"/>
    </row>
    <row r="73" spans="1:12" ht="15" customHeight="1" x14ac:dyDescent="0.25">
      <c r="A73" s="202" t="s">
        <v>108</v>
      </c>
      <c r="B73" s="203"/>
      <c r="C73" s="203"/>
      <c r="D73" s="203"/>
      <c r="E73" s="203"/>
      <c r="F73" s="203"/>
      <c r="G73" s="203"/>
      <c r="H73" s="203"/>
      <c r="I73" s="203"/>
      <c r="J73" s="203"/>
      <c r="K73" s="204"/>
      <c r="L73" s="26"/>
    </row>
    <row r="74" spans="1:12" x14ac:dyDescent="0.25">
      <c r="A74" s="205"/>
      <c r="B74" s="206"/>
      <c r="C74" s="206"/>
      <c r="D74" s="206"/>
      <c r="E74" s="206"/>
      <c r="F74" s="206"/>
      <c r="G74" s="206"/>
      <c r="H74" s="206"/>
      <c r="I74" s="206"/>
      <c r="J74" s="206"/>
      <c r="K74" s="207"/>
      <c r="L74" s="26"/>
    </row>
    <row r="75" spans="1:12" x14ac:dyDescent="0.25">
      <c r="A75" s="205"/>
      <c r="B75" s="206"/>
      <c r="C75" s="206"/>
      <c r="D75" s="206"/>
      <c r="E75" s="206"/>
      <c r="F75" s="206"/>
      <c r="G75" s="206"/>
      <c r="H75" s="206"/>
      <c r="I75" s="206"/>
      <c r="J75" s="206"/>
      <c r="K75" s="207"/>
      <c r="L75" s="26"/>
    </row>
    <row r="76" spans="1:12" x14ac:dyDescent="0.25">
      <c r="A76" s="208"/>
      <c r="B76" s="209"/>
      <c r="C76" s="209"/>
      <c r="D76" s="209"/>
      <c r="E76" s="209"/>
      <c r="F76" s="209"/>
      <c r="G76" s="209"/>
      <c r="H76" s="209"/>
      <c r="I76" s="209"/>
      <c r="J76" s="209"/>
      <c r="K76" s="210"/>
      <c r="L76" s="26"/>
    </row>
    <row r="77" spans="1:12" x14ac:dyDescent="0.25">
      <c r="A77" s="25"/>
      <c r="B77" s="16"/>
      <c r="C77" s="16"/>
      <c r="D77" s="16"/>
      <c r="E77" s="16"/>
      <c r="F77" s="16"/>
      <c r="G77" s="16"/>
      <c r="H77" s="16"/>
      <c r="I77" s="16"/>
      <c r="J77" s="16"/>
      <c r="K77" s="16"/>
      <c r="L77" s="26"/>
    </row>
    <row r="78" spans="1:12" x14ac:dyDescent="0.25">
      <c r="A78" s="97"/>
      <c r="B78" s="20"/>
      <c r="C78" s="20"/>
      <c r="D78" s="20"/>
      <c r="E78" s="20"/>
      <c r="F78" s="20"/>
      <c r="G78" s="20"/>
      <c r="H78" s="20"/>
      <c r="I78" s="98"/>
      <c r="J78" s="98"/>
      <c r="K78" s="98"/>
      <c r="L78" s="99"/>
    </row>
  </sheetData>
  <sheetProtection algorithmName="SHA-512" hashValue="t2CGRd9qTDfXpWpodP/04pEFaAN6hKvE0P4Fzs0m31g698VghvMdDQo/1PMCtSeerT2B4X3yJ2QQ6q7qKdBwlg==" saltValue="svn7+jBg4qQRNHZrEBw6DA==" spinCount="100000" sheet="1" objects="1" scenarios="1"/>
  <mergeCells count="26">
    <mergeCell ref="G9:H9"/>
    <mergeCell ref="A1:J3"/>
    <mergeCell ref="F11:I11"/>
    <mergeCell ref="H28:I28"/>
    <mergeCell ref="D13:E13"/>
    <mergeCell ref="G8:H8"/>
    <mergeCell ref="A73:K76"/>
    <mergeCell ref="G37:H37"/>
    <mergeCell ref="G38:H38"/>
    <mergeCell ref="B37:C37"/>
    <mergeCell ref="B46:B47"/>
    <mergeCell ref="D46:D47"/>
    <mergeCell ref="B55:K56"/>
    <mergeCell ref="B58:K59"/>
    <mergeCell ref="B61:K62"/>
    <mergeCell ref="E46:E47"/>
    <mergeCell ref="F46:F47"/>
    <mergeCell ref="G46:G47"/>
    <mergeCell ref="H46:H47"/>
    <mergeCell ref="D42:L42"/>
    <mergeCell ref="D29:E29"/>
    <mergeCell ref="G29:H29"/>
    <mergeCell ref="B64:K64"/>
    <mergeCell ref="B66:K67"/>
    <mergeCell ref="B69:K70"/>
    <mergeCell ref="D30:E30"/>
  </mergeCells>
  <phoneticPr fontId="0" type="noConversion"/>
  <printOptions horizontalCentered="1"/>
  <pageMargins left="0.25" right="0.25" top="0.5" bottom="0.69" header="0" footer="0.25"/>
  <pageSetup scale="52" orientation="portrait" verticalDpi="300" r:id="rId1"/>
  <headerFooter alignWithMargins="0">
    <oddFooter>&amp;A</oddFooter>
  </headerFooter>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0"/>
  <sheetViews>
    <sheetView workbookViewId="0"/>
  </sheetViews>
  <sheetFormatPr defaultRowHeight="13.2" x14ac:dyDescent="0.25"/>
  <cols>
    <col min="1" max="1" width="22.109375" customWidth="1"/>
    <col min="2" max="2" width="10.5546875" customWidth="1"/>
    <col min="3" max="3" width="12.88671875" customWidth="1"/>
    <col min="4" max="4" width="16.44140625" customWidth="1"/>
    <col min="5" max="5" width="16.5546875" customWidth="1"/>
    <col min="6" max="6" width="13.5546875" customWidth="1"/>
    <col min="8" max="8" width="22.5546875" customWidth="1"/>
    <col min="9" max="9" width="10" customWidth="1"/>
    <col min="10" max="10" width="10.6640625" customWidth="1"/>
    <col min="11" max="11" width="11.5546875" customWidth="1"/>
    <col min="12" max="12" width="13.88671875" customWidth="1"/>
  </cols>
  <sheetData>
    <row r="1" spans="1:20" ht="15.9" customHeight="1" x14ac:dyDescent="0.4">
      <c r="B1" s="253" t="s">
        <v>73</v>
      </c>
      <c r="C1" s="253"/>
      <c r="D1" s="253"/>
      <c r="E1" s="253"/>
      <c r="F1" s="253"/>
      <c r="G1" s="7"/>
      <c r="H1" s="253" t="s">
        <v>73</v>
      </c>
      <c r="I1" s="253"/>
      <c r="J1" s="253"/>
      <c r="K1" s="253"/>
      <c r="L1" s="253"/>
      <c r="M1" s="141"/>
      <c r="N1" s="141"/>
      <c r="O1" s="141"/>
      <c r="P1" s="141"/>
      <c r="Q1" s="141"/>
      <c r="R1" s="141"/>
      <c r="S1" s="141"/>
      <c r="T1" s="141"/>
    </row>
    <row r="2" spans="1:20" s="3" customFormat="1" ht="21" x14ac:dyDescent="0.4">
      <c r="B2" s="254" t="s">
        <v>85</v>
      </c>
      <c r="C2" s="254"/>
      <c r="D2" s="254"/>
      <c r="E2" s="254"/>
      <c r="F2" s="254"/>
      <c r="G2" s="8"/>
      <c r="H2" s="254" t="s">
        <v>87</v>
      </c>
      <c r="I2" s="254"/>
      <c r="J2" s="254"/>
      <c r="K2" s="254"/>
      <c r="L2" s="254"/>
      <c r="M2" s="140"/>
      <c r="N2" s="140"/>
      <c r="O2" s="140"/>
      <c r="P2" s="140"/>
      <c r="Q2" s="140"/>
      <c r="R2" s="140"/>
      <c r="S2" s="140"/>
      <c r="T2" s="140"/>
    </row>
    <row r="3" spans="1:20" s="3" customFormat="1" ht="13.8" x14ac:dyDescent="0.25">
      <c r="B3" s="251" t="s">
        <v>113</v>
      </c>
      <c r="C3" s="250"/>
      <c r="D3" s="250"/>
      <c r="E3" s="250"/>
      <c r="F3" s="252"/>
      <c r="G3" s="8"/>
      <c r="H3" s="249" t="s">
        <v>113</v>
      </c>
      <c r="I3" s="250"/>
      <c r="J3" s="250"/>
      <c r="K3" s="250"/>
      <c r="L3" s="250"/>
    </row>
    <row r="4" spans="1:20" s="4" customFormat="1" ht="78.75" customHeight="1" x14ac:dyDescent="0.25">
      <c r="B4" s="11" t="s">
        <v>72</v>
      </c>
      <c r="C4" s="6" t="s">
        <v>64</v>
      </c>
      <c r="D4" s="6" t="s">
        <v>66</v>
      </c>
      <c r="E4" s="6" t="s">
        <v>65</v>
      </c>
      <c r="F4" s="10" t="s">
        <v>42</v>
      </c>
      <c r="G4" s="9"/>
      <c r="I4" s="11" t="s">
        <v>86</v>
      </c>
      <c r="J4" s="6" t="s">
        <v>84</v>
      </c>
      <c r="K4" s="6" t="s">
        <v>66</v>
      </c>
      <c r="L4" s="6" t="s">
        <v>42</v>
      </c>
    </row>
    <row r="5" spans="1:20" s="3" customFormat="1" ht="14.25" customHeight="1" x14ac:dyDescent="0.25">
      <c r="A5" s="2" t="s">
        <v>43</v>
      </c>
      <c r="B5" s="12">
        <v>0</v>
      </c>
      <c r="C5" s="5">
        <v>9.31</v>
      </c>
      <c r="D5" s="5">
        <v>2.0699999999999998</v>
      </c>
      <c r="E5" s="5">
        <v>0.18</v>
      </c>
      <c r="F5" s="5">
        <f>SUM(C5:E5)</f>
        <v>11.56</v>
      </c>
      <c r="G5" s="8"/>
      <c r="H5" s="2" t="s">
        <v>43</v>
      </c>
      <c r="I5" s="12">
        <v>0</v>
      </c>
      <c r="J5" s="5">
        <v>9.27</v>
      </c>
      <c r="K5" s="5">
        <v>2.0699999999999998</v>
      </c>
      <c r="L5" s="5">
        <f>SUM(J5:K5)</f>
        <v>11.34</v>
      </c>
    </row>
    <row r="6" spans="1:20" s="3" customFormat="1" ht="14.25" customHeight="1" x14ac:dyDescent="0.25">
      <c r="A6" s="2" t="s">
        <v>44</v>
      </c>
      <c r="B6" s="12">
        <v>1</v>
      </c>
      <c r="C6" s="5">
        <f t="shared" ref="C6:C25" si="0">+C5+0.05</f>
        <v>9.3600000000000012</v>
      </c>
      <c r="D6" s="5">
        <v>2.0699999999999998</v>
      </c>
      <c r="E6" s="5">
        <v>0.18</v>
      </c>
      <c r="F6" s="5">
        <f t="shared" ref="F6:F25" si="1">SUM(C6:E6)</f>
        <v>11.610000000000001</v>
      </c>
      <c r="H6" s="2" t="s">
        <v>44</v>
      </c>
      <c r="I6" s="12">
        <v>1</v>
      </c>
      <c r="J6" s="5">
        <f>+J5+0.05</f>
        <v>9.32</v>
      </c>
      <c r="K6" s="5">
        <v>2.0699999999999998</v>
      </c>
      <c r="L6" s="5">
        <f t="shared" ref="L6:L40" si="2">SUM(J6:K6)</f>
        <v>11.39</v>
      </c>
    </row>
    <row r="7" spans="1:20" s="3" customFormat="1" ht="14.25" customHeight="1" x14ac:dyDescent="0.25">
      <c r="A7" s="2" t="s">
        <v>45</v>
      </c>
      <c r="B7" s="12">
        <v>2</v>
      </c>
      <c r="C7" s="5">
        <f t="shared" si="0"/>
        <v>9.4100000000000019</v>
      </c>
      <c r="D7" s="5">
        <v>2.0699999999999998</v>
      </c>
      <c r="E7" s="5">
        <v>0.18</v>
      </c>
      <c r="F7" s="5">
        <f t="shared" si="1"/>
        <v>11.660000000000002</v>
      </c>
      <c r="H7" s="2" t="s">
        <v>45</v>
      </c>
      <c r="I7" s="12">
        <v>2</v>
      </c>
      <c r="J7" s="5">
        <f t="shared" ref="J7:J40" si="3">+J6+0.05</f>
        <v>9.370000000000001</v>
      </c>
      <c r="K7" s="5">
        <v>2.0699999999999998</v>
      </c>
      <c r="L7" s="5">
        <f t="shared" si="2"/>
        <v>11.440000000000001</v>
      </c>
    </row>
    <row r="8" spans="1:20" s="3" customFormat="1" ht="14.25" customHeight="1" x14ac:dyDescent="0.25">
      <c r="A8" s="2" t="s">
        <v>46</v>
      </c>
      <c r="B8" s="12">
        <v>3</v>
      </c>
      <c r="C8" s="5">
        <f t="shared" si="0"/>
        <v>9.4600000000000026</v>
      </c>
      <c r="D8" s="5">
        <v>2.0699999999999998</v>
      </c>
      <c r="E8" s="5">
        <v>0.18</v>
      </c>
      <c r="F8" s="5">
        <f t="shared" si="1"/>
        <v>11.710000000000003</v>
      </c>
      <c r="H8" s="2" t="s">
        <v>46</v>
      </c>
      <c r="I8" s="12">
        <v>3</v>
      </c>
      <c r="J8" s="5">
        <f t="shared" si="3"/>
        <v>9.4200000000000017</v>
      </c>
      <c r="K8" s="5">
        <v>2.0699999999999998</v>
      </c>
      <c r="L8" s="5">
        <f t="shared" si="2"/>
        <v>11.490000000000002</v>
      </c>
    </row>
    <row r="9" spans="1:20" s="3" customFormat="1" ht="14.25" customHeight="1" x14ac:dyDescent="0.25">
      <c r="A9" s="2" t="s">
        <v>47</v>
      </c>
      <c r="B9" s="12">
        <v>4</v>
      </c>
      <c r="C9" s="5">
        <f t="shared" si="0"/>
        <v>9.5100000000000033</v>
      </c>
      <c r="D9" s="5">
        <v>2.0699999999999998</v>
      </c>
      <c r="E9" s="5">
        <v>0.18</v>
      </c>
      <c r="F9" s="5">
        <f t="shared" si="1"/>
        <v>11.760000000000003</v>
      </c>
      <c r="H9" s="2" t="s">
        <v>47</v>
      </c>
      <c r="I9" s="12">
        <v>4</v>
      </c>
      <c r="J9" s="5">
        <f t="shared" si="3"/>
        <v>9.4700000000000024</v>
      </c>
      <c r="K9" s="5">
        <v>2.0699999999999998</v>
      </c>
      <c r="L9" s="5">
        <f t="shared" si="2"/>
        <v>11.540000000000003</v>
      </c>
    </row>
    <row r="10" spans="1:20" s="3" customFormat="1" ht="14.25" customHeight="1" x14ac:dyDescent="0.25">
      <c r="A10" s="2" t="s">
        <v>48</v>
      </c>
      <c r="B10" s="12">
        <v>5</v>
      </c>
      <c r="C10" s="5">
        <f t="shared" si="0"/>
        <v>9.5600000000000041</v>
      </c>
      <c r="D10" s="5">
        <v>2.0699999999999998</v>
      </c>
      <c r="E10" s="5">
        <v>0.18</v>
      </c>
      <c r="F10" s="5">
        <f t="shared" si="1"/>
        <v>11.810000000000004</v>
      </c>
      <c r="H10" s="2" t="s">
        <v>48</v>
      </c>
      <c r="I10" s="12">
        <v>5</v>
      </c>
      <c r="J10" s="5">
        <f t="shared" si="3"/>
        <v>9.5200000000000031</v>
      </c>
      <c r="K10" s="5">
        <v>2.0699999999999998</v>
      </c>
      <c r="L10" s="5">
        <f t="shared" si="2"/>
        <v>11.590000000000003</v>
      </c>
    </row>
    <row r="11" spans="1:20" s="3" customFormat="1" ht="14.25" customHeight="1" x14ac:dyDescent="0.25">
      <c r="A11" s="2" t="s">
        <v>49</v>
      </c>
      <c r="B11" s="12">
        <v>6</v>
      </c>
      <c r="C11" s="5">
        <f t="shared" si="0"/>
        <v>9.6100000000000048</v>
      </c>
      <c r="D11" s="5">
        <v>2.0699999999999998</v>
      </c>
      <c r="E11" s="5">
        <v>0.18</v>
      </c>
      <c r="F11" s="5">
        <f t="shared" si="1"/>
        <v>11.860000000000005</v>
      </c>
      <c r="H11" s="2" t="s">
        <v>49</v>
      </c>
      <c r="I11" s="12">
        <v>6</v>
      </c>
      <c r="J11" s="5">
        <f t="shared" si="3"/>
        <v>9.5700000000000038</v>
      </c>
      <c r="K11" s="5">
        <v>2.0699999999999998</v>
      </c>
      <c r="L11" s="5">
        <f t="shared" si="2"/>
        <v>11.640000000000004</v>
      </c>
    </row>
    <row r="12" spans="1:20" s="3" customFormat="1" ht="14.25" customHeight="1" x14ac:dyDescent="0.25">
      <c r="A12" s="2" t="s">
        <v>50</v>
      </c>
      <c r="B12" s="12">
        <v>7</v>
      </c>
      <c r="C12" s="5">
        <f t="shared" si="0"/>
        <v>9.6600000000000055</v>
      </c>
      <c r="D12" s="5">
        <v>2.0699999999999998</v>
      </c>
      <c r="E12" s="5">
        <v>0.18</v>
      </c>
      <c r="F12" s="5">
        <f t="shared" si="1"/>
        <v>11.910000000000005</v>
      </c>
      <c r="H12" s="2" t="s">
        <v>50</v>
      </c>
      <c r="I12" s="12">
        <v>7</v>
      </c>
      <c r="J12" s="5">
        <f t="shared" si="3"/>
        <v>9.6200000000000045</v>
      </c>
      <c r="K12" s="5">
        <v>2.0699999999999998</v>
      </c>
      <c r="L12" s="5">
        <f t="shared" si="2"/>
        <v>11.690000000000005</v>
      </c>
    </row>
    <row r="13" spans="1:20" s="3" customFormat="1" ht="14.25" customHeight="1" x14ac:dyDescent="0.25">
      <c r="A13" s="2" t="s">
        <v>51</v>
      </c>
      <c r="B13" s="12">
        <v>8</v>
      </c>
      <c r="C13" s="5">
        <f t="shared" si="0"/>
        <v>9.7100000000000062</v>
      </c>
      <c r="D13" s="5">
        <v>2.0699999999999998</v>
      </c>
      <c r="E13" s="5">
        <v>0.18</v>
      </c>
      <c r="F13" s="5">
        <f t="shared" si="1"/>
        <v>11.960000000000006</v>
      </c>
      <c r="H13" s="2" t="s">
        <v>51</v>
      </c>
      <c r="I13" s="12">
        <v>8</v>
      </c>
      <c r="J13" s="5">
        <f t="shared" si="3"/>
        <v>9.6700000000000053</v>
      </c>
      <c r="K13" s="5">
        <v>2.0699999999999998</v>
      </c>
      <c r="L13" s="5">
        <f t="shared" si="2"/>
        <v>11.740000000000006</v>
      </c>
    </row>
    <row r="14" spans="1:20" s="3" customFormat="1" ht="14.25" customHeight="1" x14ac:dyDescent="0.25">
      <c r="A14" s="2" t="s">
        <v>52</v>
      </c>
      <c r="B14" s="12">
        <v>9</v>
      </c>
      <c r="C14" s="5">
        <f t="shared" si="0"/>
        <v>9.7600000000000069</v>
      </c>
      <c r="D14" s="5">
        <v>2.0699999999999998</v>
      </c>
      <c r="E14" s="5">
        <v>0.18</v>
      </c>
      <c r="F14" s="5">
        <f t="shared" si="1"/>
        <v>12.010000000000007</v>
      </c>
      <c r="H14" s="2" t="s">
        <v>52</v>
      </c>
      <c r="I14" s="12">
        <v>9</v>
      </c>
      <c r="J14" s="5">
        <f t="shared" si="3"/>
        <v>9.720000000000006</v>
      </c>
      <c r="K14" s="5">
        <v>2.0699999999999998</v>
      </c>
      <c r="L14" s="5">
        <f t="shared" si="2"/>
        <v>11.790000000000006</v>
      </c>
    </row>
    <row r="15" spans="1:20" s="3" customFormat="1" ht="14.25" customHeight="1" x14ac:dyDescent="0.25">
      <c r="A15" s="2" t="s">
        <v>53</v>
      </c>
      <c r="B15" s="12">
        <v>10</v>
      </c>
      <c r="C15" s="5">
        <f t="shared" si="0"/>
        <v>9.8100000000000076</v>
      </c>
      <c r="D15" s="5">
        <v>2.0699999999999998</v>
      </c>
      <c r="E15" s="5">
        <v>0.18</v>
      </c>
      <c r="F15" s="5">
        <f t="shared" si="1"/>
        <v>12.060000000000008</v>
      </c>
      <c r="H15" s="2" t="s">
        <v>53</v>
      </c>
      <c r="I15" s="12">
        <v>10</v>
      </c>
      <c r="J15" s="5">
        <f t="shared" si="3"/>
        <v>9.7700000000000067</v>
      </c>
      <c r="K15" s="5">
        <v>2.0699999999999998</v>
      </c>
      <c r="L15" s="5">
        <f t="shared" si="2"/>
        <v>11.840000000000007</v>
      </c>
    </row>
    <row r="16" spans="1:20" s="3" customFormat="1" ht="14.25" customHeight="1" x14ac:dyDescent="0.25">
      <c r="A16" s="2" t="s">
        <v>54</v>
      </c>
      <c r="B16" s="12">
        <v>11</v>
      </c>
      <c r="C16" s="5">
        <f t="shared" si="0"/>
        <v>9.8600000000000083</v>
      </c>
      <c r="D16" s="5">
        <v>2.0699999999999998</v>
      </c>
      <c r="E16" s="5">
        <v>0.18</v>
      </c>
      <c r="F16" s="5">
        <f t="shared" si="1"/>
        <v>12.110000000000008</v>
      </c>
      <c r="H16" s="2" t="s">
        <v>54</v>
      </c>
      <c r="I16" s="12">
        <v>11</v>
      </c>
      <c r="J16" s="5">
        <f t="shared" si="3"/>
        <v>9.8200000000000074</v>
      </c>
      <c r="K16" s="5">
        <v>2.0699999999999998</v>
      </c>
      <c r="L16" s="5">
        <f t="shared" si="2"/>
        <v>11.890000000000008</v>
      </c>
    </row>
    <row r="17" spans="1:12" s="3" customFormat="1" ht="14.25" customHeight="1" x14ac:dyDescent="0.25">
      <c r="A17" s="2" t="s">
        <v>55</v>
      </c>
      <c r="B17" s="12">
        <v>12</v>
      </c>
      <c r="C17" s="5">
        <f t="shared" si="0"/>
        <v>9.910000000000009</v>
      </c>
      <c r="D17" s="5">
        <v>2.0699999999999998</v>
      </c>
      <c r="E17" s="5">
        <v>0.18</v>
      </c>
      <c r="F17" s="5">
        <f t="shared" si="1"/>
        <v>12.160000000000009</v>
      </c>
      <c r="H17" s="2" t="s">
        <v>55</v>
      </c>
      <c r="I17" s="12">
        <v>12</v>
      </c>
      <c r="J17" s="5">
        <f t="shared" si="3"/>
        <v>9.8700000000000081</v>
      </c>
      <c r="K17" s="5">
        <v>2.0699999999999998</v>
      </c>
      <c r="L17" s="5">
        <f t="shared" si="2"/>
        <v>11.940000000000008</v>
      </c>
    </row>
    <row r="18" spans="1:12" s="3" customFormat="1" ht="14.25" customHeight="1" x14ac:dyDescent="0.25">
      <c r="A18" s="2" t="s">
        <v>56</v>
      </c>
      <c r="B18" s="12">
        <v>13</v>
      </c>
      <c r="C18" s="5">
        <f t="shared" si="0"/>
        <v>9.9600000000000097</v>
      </c>
      <c r="D18" s="5">
        <v>2.0699999999999998</v>
      </c>
      <c r="E18" s="5">
        <v>0.18</v>
      </c>
      <c r="F18" s="5">
        <f t="shared" si="1"/>
        <v>12.21000000000001</v>
      </c>
      <c r="H18" s="2" t="s">
        <v>56</v>
      </c>
      <c r="I18" s="12">
        <v>13</v>
      </c>
      <c r="J18" s="5">
        <f t="shared" si="3"/>
        <v>9.9200000000000088</v>
      </c>
      <c r="K18" s="5">
        <v>2.0699999999999998</v>
      </c>
      <c r="L18" s="5">
        <f t="shared" si="2"/>
        <v>11.990000000000009</v>
      </c>
    </row>
    <row r="19" spans="1:12" s="3" customFormat="1" ht="14.25" customHeight="1" x14ac:dyDescent="0.25">
      <c r="A19" s="2" t="s">
        <v>57</v>
      </c>
      <c r="B19" s="12">
        <v>14</v>
      </c>
      <c r="C19" s="5">
        <f t="shared" si="0"/>
        <v>10.01000000000001</v>
      </c>
      <c r="D19" s="5">
        <v>2.0699999999999998</v>
      </c>
      <c r="E19" s="5">
        <v>0.18</v>
      </c>
      <c r="F19" s="5">
        <f t="shared" si="1"/>
        <v>12.26000000000001</v>
      </c>
      <c r="H19" s="2" t="s">
        <v>57</v>
      </c>
      <c r="I19" s="12">
        <v>14</v>
      </c>
      <c r="J19" s="5">
        <f t="shared" si="3"/>
        <v>9.9700000000000095</v>
      </c>
      <c r="K19" s="5">
        <v>2.0699999999999998</v>
      </c>
      <c r="L19" s="5">
        <f t="shared" si="2"/>
        <v>12.04000000000001</v>
      </c>
    </row>
    <row r="20" spans="1:12" s="3" customFormat="1" ht="14.25" customHeight="1" x14ac:dyDescent="0.25">
      <c r="A20" s="2" t="s">
        <v>58</v>
      </c>
      <c r="B20" s="12">
        <v>15</v>
      </c>
      <c r="C20" s="5">
        <f t="shared" si="0"/>
        <v>10.060000000000011</v>
      </c>
      <c r="D20" s="5">
        <v>2.0699999999999998</v>
      </c>
      <c r="E20" s="5">
        <v>0.18</v>
      </c>
      <c r="F20" s="5">
        <f t="shared" si="1"/>
        <v>12.310000000000011</v>
      </c>
      <c r="H20" s="2" t="s">
        <v>58</v>
      </c>
      <c r="I20" s="12">
        <v>15</v>
      </c>
      <c r="J20" s="5">
        <f t="shared" si="3"/>
        <v>10.02000000000001</v>
      </c>
      <c r="K20" s="5">
        <v>2.0699999999999998</v>
      </c>
      <c r="L20" s="5">
        <f t="shared" si="2"/>
        <v>12.090000000000011</v>
      </c>
    </row>
    <row r="21" spans="1:12" s="3" customFormat="1" ht="14.25" customHeight="1" x14ac:dyDescent="0.25">
      <c r="A21" s="2" t="s">
        <v>59</v>
      </c>
      <c r="B21" s="12">
        <v>16</v>
      </c>
      <c r="C21" s="5">
        <f t="shared" si="0"/>
        <v>10.110000000000012</v>
      </c>
      <c r="D21" s="5">
        <v>2.0699999999999998</v>
      </c>
      <c r="E21" s="5">
        <v>0.18</v>
      </c>
      <c r="F21" s="5">
        <f t="shared" si="1"/>
        <v>12.360000000000012</v>
      </c>
      <c r="H21" s="2" t="s">
        <v>59</v>
      </c>
      <c r="I21" s="12">
        <v>16</v>
      </c>
      <c r="J21" s="5">
        <f t="shared" si="3"/>
        <v>10.070000000000011</v>
      </c>
      <c r="K21" s="5">
        <v>2.0699999999999998</v>
      </c>
      <c r="L21" s="5">
        <f t="shared" si="2"/>
        <v>12.140000000000011</v>
      </c>
    </row>
    <row r="22" spans="1:12" s="3" customFormat="1" ht="14.25" customHeight="1" x14ac:dyDescent="0.25">
      <c r="A22" s="2" t="s">
        <v>60</v>
      </c>
      <c r="B22" s="12">
        <v>17</v>
      </c>
      <c r="C22" s="5">
        <f t="shared" si="0"/>
        <v>10.160000000000013</v>
      </c>
      <c r="D22" s="5">
        <v>2.0699999999999998</v>
      </c>
      <c r="E22" s="5">
        <v>0.18</v>
      </c>
      <c r="F22" s="5">
        <f t="shared" si="1"/>
        <v>12.410000000000013</v>
      </c>
      <c r="H22" s="2" t="s">
        <v>60</v>
      </c>
      <c r="I22" s="12">
        <v>17</v>
      </c>
      <c r="J22" s="5">
        <f t="shared" si="3"/>
        <v>10.120000000000012</v>
      </c>
      <c r="K22" s="5">
        <v>2.0699999999999998</v>
      </c>
      <c r="L22" s="5">
        <f t="shared" si="2"/>
        <v>12.190000000000012</v>
      </c>
    </row>
    <row r="23" spans="1:12" s="3" customFormat="1" ht="14.25" customHeight="1" x14ac:dyDescent="0.25">
      <c r="A23" s="2" t="s">
        <v>61</v>
      </c>
      <c r="B23" s="12">
        <v>18</v>
      </c>
      <c r="C23" s="5">
        <f t="shared" si="0"/>
        <v>10.210000000000013</v>
      </c>
      <c r="D23" s="5">
        <v>2.0699999999999998</v>
      </c>
      <c r="E23" s="5">
        <v>0.18</v>
      </c>
      <c r="F23" s="5">
        <f t="shared" si="1"/>
        <v>12.460000000000013</v>
      </c>
      <c r="H23" s="2" t="s">
        <v>61</v>
      </c>
      <c r="I23" s="12">
        <v>18</v>
      </c>
      <c r="J23" s="5">
        <f t="shared" si="3"/>
        <v>10.170000000000012</v>
      </c>
      <c r="K23" s="5">
        <v>2.0699999999999998</v>
      </c>
      <c r="L23" s="5">
        <f t="shared" si="2"/>
        <v>12.240000000000013</v>
      </c>
    </row>
    <row r="24" spans="1:12" s="3" customFormat="1" ht="14.25" customHeight="1" x14ac:dyDescent="0.25">
      <c r="A24" s="2" t="s">
        <v>62</v>
      </c>
      <c r="B24" s="12">
        <v>19</v>
      </c>
      <c r="C24" s="5">
        <f t="shared" si="0"/>
        <v>10.260000000000014</v>
      </c>
      <c r="D24" s="5">
        <v>2.0699999999999998</v>
      </c>
      <c r="E24" s="5">
        <v>0.18</v>
      </c>
      <c r="F24" s="5">
        <f t="shared" si="1"/>
        <v>12.510000000000014</v>
      </c>
      <c r="H24" s="2" t="s">
        <v>62</v>
      </c>
      <c r="I24" s="12">
        <v>19</v>
      </c>
      <c r="J24" s="5">
        <f t="shared" si="3"/>
        <v>10.220000000000013</v>
      </c>
      <c r="K24" s="5">
        <v>2.0699999999999998</v>
      </c>
      <c r="L24" s="5">
        <f t="shared" si="2"/>
        <v>12.290000000000013</v>
      </c>
    </row>
    <row r="25" spans="1:12" s="3" customFormat="1" ht="14.25" customHeight="1" x14ac:dyDescent="0.25">
      <c r="A25" s="2" t="s">
        <v>63</v>
      </c>
      <c r="B25" s="13">
        <v>20</v>
      </c>
      <c r="C25" s="5">
        <f t="shared" si="0"/>
        <v>10.310000000000015</v>
      </c>
      <c r="D25" s="5">
        <v>2.0699999999999998</v>
      </c>
      <c r="E25" s="5">
        <v>0.18</v>
      </c>
      <c r="F25" s="5">
        <f t="shared" si="1"/>
        <v>12.560000000000015</v>
      </c>
      <c r="H25" s="2" t="s">
        <v>63</v>
      </c>
      <c r="I25" s="13">
        <v>20</v>
      </c>
      <c r="J25" s="5">
        <f t="shared" si="3"/>
        <v>10.270000000000014</v>
      </c>
      <c r="K25" s="5">
        <v>2.0699999999999998</v>
      </c>
      <c r="L25" s="5">
        <f t="shared" si="2"/>
        <v>12.340000000000014</v>
      </c>
    </row>
    <row r="26" spans="1:12" s="3" customFormat="1" ht="14.25" customHeight="1" x14ac:dyDescent="0.25">
      <c r="A26" s="2" t="s">
        <v>67</v>
      </c>
      <c r="B26" s="12">
        <v>21</v>
      </c>
      <c r="C26" s="5">
        <f>+C25+0.05</f>
        <v>10.360000000000015</v>
      </c>
      <c r="D26" s="5">
        <v>2.0699999999999998</v>
      </c>
      <c r="E26" s="5">
        <v>0.18</v>
      </c>
      <c r="F26" s="5">
        <f>SUM(C26:E26)</f>
        <v>12.610000000000015</v>
      </c>
      <c r="H26" s="2" t="s">
        <v>67</v>
      </c>
      <c r="I26" s="12">
        <v>21</v>
      </c>
      <c r="J26" s="5">
        <f t="shared" si="3"/>
        <v>10.320000000000014</v>
      </c>
      <c r="K26" s="5">
        <v>2.0699999999999998</v>
      </c>
      <c r="L26" s="5">
        <f t="shared" si="2"/>
        <v>12.390000000000015</v>
      </c>
    </row>
    <row r="27" spans="1:12" ht="14.25" customHeight="1" x14ac:dyDescent="0.25">
      <c r="A27" s="2" t="s">
        <v>68</v>
      </c>
      <c r="B27" s="12">
        <v>22</v>
      </c>
      <c r="C27" s="5">
        <f>+C26+0.05</f>
        <v>10.410000000000016</v>
      </c>
      <c r="D27" s="5">
        <v>2.0699999999999998</v>
      </c>
      <c r="E27" s="5">
        <v>0.18</v>
      </c>
      <c r="F27" s="5">
        <f>SUM(C27:E27)</f>
        <v>12.660000000000016</v>
      </c>
      <c r="H27" s="2" t="s">
        <v>68</v>
      </c>
      <c r="I27" s="12">
        <v>22</v>
      </c>
      <c r="J27" s="5">
        <f t="shared" si="3"/>
        <v>10.370000000000015</v>
      </c>
      <c r="K27" s="5">
        <v>2.0699999999999998</v>
      </c>
      <c r="L27" s="5">
        <f t="shared" si="2"/>
        <v>12.440000000000015</v>
      </c>
    </row>
    <row r="28" spans="1:12" ht="14.25" customHeight="1" x14ac:dyDescent="0.25">
      <c r="A28" s="2" t="s">
        <v>69</v>
      </c>
      <c r="B28" s="12">
        <v>23</v>
      </c>
      <c r="C28" s="5">
        <f>+C27+0.05</f>
        <v>10.460000000000017</v>
      </c>
      <c r="D28" s="5">
        <v>2.0699999999999998</v>
      </c>
      <c r="E28" s="5">
        <v>0.18</v>
      </c>
      <c r="F28" s="5">
        <f>SUM(C28:E28)</f>
        <v>12.710000000000017</v>
      </c>
      <c r="H28" s="2" t="s">
        <v>69</v>
      </c>
      <c r="I28" s="12">
        <v>23</v>
      </c>
      <c r="J28" s="5">
        <f t="shared" si="3"/>
        <v>10.420000000000016</v>
      </c>
      <c r="K28" s="5">
        <v>2.0699999999999998</v>
      </c>
      <c r="L28" s="5">
        <f t="shared" si="2"/>
        <v>12.490000000000016</v>
      </c>
    </row>
    <row r="29" spans="1:12" ht="14.25" customHeight="1" x14ac:dyDescent="0.25">
      <c r="A29" s="2" t="s">
        <v>70</v>
      </c>
      <c r="B29" s="12">
        <v>24</v>
      </c>
      <c r="C29" s="5">
        <f>+C28+0.05</f>
        <v>10.510000000000018</v>
      </c>
      <c r="D29" s="5">
        <v>2.0699999999999998</v>
      </c>
      <c r="E29" s="5">
        <v>0.18</v>
      </c>
      <c r="F29" s="5">
        <f>SUM(C29:E29)</f>
        <v>12.760000000000018</v>
      </c>
      <c r="H29" s="2" t="s">
        <v>70</v>
      </c>
      <c r="I29" s="12">
        <v>24</v>
      </c>
      <c r="J29" s="5">
        <f t="shared" si="3"/>
        <v>10.470000000000017</v>
      </c>
      <c r="K29" s="5">
        <v>2.0699999999999998</v>
      </c>
      <c r="L29" s="5">
        <f t="shared" si="2"/>
        <v>12.540000000000017</v>
      </c>
    </row>
    <row r="30" spans="1:12" ht="14.25" customHeight="1" x14ac:dyDescent="0.25">
      <c r="A30" s="2" t="s">
        <v>71</v>
      </c>
      <c r="B30" s="12">
        <v>25</v>
      </c>
      <c r="C30" s="5">
        <f>+C29+0.05</f>
        <v>10.560000000000018</v>
      </c>
      <c r="D30" s="5">
        <v>2.0699999999999998</v>
      </c>
      <c r="E30" s="5">
        <v>0.18</v>
      </c>
      <c r="F30" s="5">
        <f>SUM(C30:E30)</f>
        <v>12.810000000000018</v>
      </c>
      <c r="H30" s="2" t="s">
        <v>71</v>
      </c>
      <c r="I30" s="12">
        <v>25</v>
      </c>
      <c r="J30" s="5">
        <f t="shared" si="3"/>
        <v>10.520000000000017</v>
      </c>
      <c r="K30" s="5">
        <v>2.0699999999999998</v>
      </c>
      <c r="L30" s="5">
        <f t="shared" si="2"/>
        <v>12.590000000000018</v>
      </c>
    </row>
    <row r="31" spans="1:12" ht="14.25" customHeight="1" x14ac:dyDescent="0.25">
      <c r="A31" s="2" t="s">
        <v>74</v>
      </c>
      <c r="B31" s="12">
        <v>26</v>
      </c>
      <c r="C31" s="5">
        <f t="shared" ref="C31:C39" si="4">+C30+0.05</f>
        <v>10.610000000000019</v>
      </c>
      <c r="D31" s="5">
        <v>2.0699999999999998</v>
      </c>
      <c r="E31" s="5">
        <v>0.18</v>
      </c>
      <c r="F31" s="5">
        <f t="shared" ref="F31:F40" si="5">SUM(C31:E31)</f>
        <v>12.860000000000019</v>
      </c>
      <c r="H31" s="2" t="s">
        <v>74</v>
      </c>
      <c r="I31" s="12">
        <v>26</v>
      </c>
      <c r="J31" s="5">
        <f t="shared" si="3"/>
        <v>10.570000000000018</v>
      </c>
      <c r="K31" s="5">
        <v>2.0699999999999998</v>
      </c>
      <c r="L31" s="5">
        <f t="shared" si="2"/>
        <v>12.640000000000018</v>
      </c>
    </row>
    <row r="32" spans="1:12" ht="14.25" customHeight="1" x14ac:dyDescent="0.25">
      <c r="A32" s="2" t="s">
        <v>75</v>
      </c>
      <c r="B32" s="12">
        <v>27</v>
      </c>
      <c r="C32" s="5">
        <f t="shared" si="4"/>
        <v>10.66000000000002</v>
      </c>
      <c r="D32" s="5">
        <v>2.0699999999999998</v>
      </c>
      <c r="E32" s="5">
        <v>0.18</v>
      </c>
      <c r="F32" s="5">
        <f t="shared" si="5"/>
        <v>12.91000000000002</v>
      </c>
      <c r="H32" s="2" t="s">
        <v>75</v>
      </c>
      <c r="I32" s="12">
        <v>27</v>
      </c>
      <c r="J32" s="5">
        <f t="shared" si="3"/>
        <v>10.620000000000019</v>
      </c>
      <c r="K32" s="5">
        <v>2.0699999999999998</v>
      </c>
      <c r="L32" s="5">
        <f t="shared" si="2"/>
        <v>12.690000000000019</v>
      </c>
    </row>
    <row r="33" spans="1:12" ht="14.25" customHeight="1" x14ac:dyDescent="0.25">
      <c r="A33" s="2" t="s">
        <v>76</v>
      </c>
      <c r="B33" s="12">
        <v>28</v>
      </c>
      <c r="C33" s="5">
        <f t="shared" si="4"/>
        <v>10.71000000000002</v>
      </c>
      <c r="D33" s="5">
        <v>2.0699999999999998</v>
      </c>
      <c r="E33" s="5">
        <v>0.18</v>
      </c>
      <c r="F33" s="5">
        <f t="shared" si="5"/>
        <v>12.96000000000002</v>
      </c>
      <c r="H33" s="2" t="s">
        <v>76</v>
      </c>
      <c r="I33" s="12">
        <v>28</v>
      </c>
      <c r="J33" s="5">
        <f t="shared" si="3"/>
        <v>10.670000000000019</v>
      </c>
      <c r="K33" s="5">
        <v>2.0699999999999998</v>
      </c>
      <c r="L33" s="5">
        <f t="shared" si="2"/>
        <v>12.74000000000002</v>
      </c>
    </row>
    <row r="34" spans="1:12" ht="14.25" customHeight="1" x14ac:dyDescent="0.25">
      <c r="A34" s="2" t="s">
        <v>77</v>
      </c>
      <c r="B34" s="12">
        <v>29</v>
      </c>
      <c r="C34" s="5">
        <f t="shared" si="4"/>
        <v>10.760000000000021</v>
      </c>
      <c r="D34" s="5">
        <v>2.0699999999999998</v>
      </c>
      <c r="E34" s="5">
        <v>0.18</v>
      </c>
      <c r="F34" s="5">
        <f t="shared" si="5"/>
        <v>13.010000000000021</v>
      </c>
      <c r="H34" s="2" t="s">
        <v>77</v>
      </c>
      <c r="I34" s="12">
        <v>29</v>
      </c>
      <c r="J34" s="5">
        <f t="shared" si="3"/>
        <v>10.72000000000002</v>
      </c>
      <c r="K34" s="5">
        <v>2.0699999999999998</v>
      </c>
      <c r="L34" s="5">
        <f t="shared" si="2"/>
        <v>12.79000000000002</v>
      </c>
    </row>
    <row r="35" spans="1:12" ht="14.25" customHeight="1" x14ac:dyDescent="0.25">
      <c r="A35" s="2" t="s">
        <v>78</v>
      </c>
      <c r="B35" s="12">
        <v>30</v>
      </c>
      <c r="C35" s="5">
        <f t="shared" si="4"/>
        <v>10.810000000000022</v>
      </c>
      <c r="D35" s="5">
        <v>2.0699999999999998</v>
      </c>
      <c r="E35" s="5">
        <v>0.18</v>
      </c>
      <c r="F35" s="5">
        <f t="shared" si="5"/>
        <v>13.060000000000022</v>
      </c>
      <c r="H35" s="2" t="s">
        <v>78</v>
      </c>
      <c r="I35" s="12">
        <v>30</v>
      </c>
      <c r="J35" s="5">
        <f t="shared" si="3"/>
        <v>10.770000000000021</v>
      </c>
      <c r="K35" s="5">
        <v>2.0699999999999998</v>
      </c>
      <c r="L35" s="5">
        <f t="shared" si="2"/>
        <v>12.840000000000021</v>
      </c>
    </row>
    <row r="36" spans="1:12" ht="14.25" customHeight="1" x14ac:dyDescent="0.25">
      <c r="A36" s="2" t="s">
        <v>79</v>
      </c>
      <c r="B36" s="12">
        <v>31</v>
      </c>
      <c r="C36" s="5">
        <f t="shared" si="4"/>
        <v>10.860000000000023</v>
      </c>
      <c r="D36" s="5">
        <v>2.0699999999999998</v>
      </c>
      <c r="E36" s="5">
        <v>0.18</v>
      </c>
      <c r="F36" s="5">
        <f t="shared" si="5"/>
        <v>13.110000000000023</v>
      </c>
      <c r="H36" s="2" t="s">
        <v>79</v>
      </c>
      <c r="I36" s="12">
        <v>31</v>
      </c>
      <c r="J36" s="5">
        <f t="shared" si="3"/>
        <v>10.820000000000022</v>
      </c>
      <c r="K36" s="5">
        <v>2.0699999999999998</v>
      </c>
      <c r="L36" s="5">
        <f t="shared" si="2"/>
        <v>12.890000000000022</v>
      </c>
    </row>
    <row r="37" spans="1:12" ht="14.25" customHeight="1" x14ac:dyDescent="0.25">
      <c r="A37" s="2" t="s">
        <v>80</v>
      </c>
      <c r="B37" s="12">
        <v>32</v>
      </c>
      <c r="C37" s="5">
        <f t="shared" si="4"/>
        <v>10.910000000000023</v>
      </c>
      <c r="D37" s="5">
        <v>2.0699999999999998</v>
      </c>
      <c r="E37" s="5">
        <v>0.18</v>
      </c>
      <c r="F37" s="5">
        <f t="shared" si="5"/>
        <v>13.160000000000023</v>
      </c>
      <c r="H37" s="2" t="s">
        <v>80</v>
      </c>
      <c r="I37" s="12">
        <v>32</v>
      </c>
      <c r="J37" s="5">
        <f t="shared" si="3"/>
        <v>10.870000000000022</v>
      </c>
      <c r="K37" s="5">
        <v>2.0699999999999998</v>
      </c>
      <c r="L37" s="5">
        <f t="shared" si="2"/>
        <v>12.940000000000023</v>
      </c>
    </row>
    <row r="38" spans="1:12" ht="14.25" customHeight="1" x14ac:dyDescent="0.25">
      <c r="A38" s="2" t="s">
        <v>81</v>
      </c>
      <c r="B38" s="12">
        <v>33</v>
      </c>
      <c r="C38" s="5">
        <f t="shared" si="4"/>
        <v>10.960000000000024</v>
      </c>
      <c r="D38" s="5">
        <v>2.0699999999999998</v>
      </c>
      <c r="E38" s="5">
        <v>0.18</v>
      </c>
      <c r="F38" s="5">
        <f t="shared" si="5"/>
        <v>13.210000000000024</v>
      </c>
      <c r="H38" s="2" t="s">
        <v>81</v>
      </c>
      <c r="I38" s="12">
        <v>33</v>
      </c>
      <c r="J38" s="5">
        <f t="shared" si="3"/>
        <v>10.920000000000023</v>
      </c>
      <c r="K38" s="5">
        <v>2.0699999999999998</v>
      </c>
      <c r="L38" s="5">
        <f t="shared" si="2"/>
        <v>12.990000000000023</v>
      </c>
    </row>
    <row r="39" spans="1:12" ht="14.25" customHeight="1" x14ac:dyDescent="0.25">
      <c r="A39" s="2" t="s">
        <v>82</v>
      </c>
      <c r="B39" s="12">
        <v>34</v>
      </c>
      <c r="C39" s="5">
        <f t="shared" si="4"/>
        <v>11.010000000000025</v>
      </c>
      <c r="D39" s="5">
        <v>2.0699999999999998</v>
      </c>
      <c r="E39" s="5">
        <v>0.18</v>
      </c>
      <c r="F39" s="5">
        <f t="shared" si="5"/>
        <v>13.260000000000025</v>
      </c>
      <c r="H39" s="2" t="s">
        <v>82</v>
      </c>
      <c r="I39" s="12">
        <v>34</v>
      </c>
      <c r="J39" s="5">
        <f t="shared" si="3"/>
        <v>10.970000000000024</v>
      </c>
      <c r="K39" s="5">
        <v>2.0699999999999998</v>
      </c>
      <c r="L39" s="5">
        <f t="shared" si="2"/>
        <v>13.040000000000024</v>
      </c>
    </row>
    <row r="40" spans="1:12" ht="14.25" customHeight="1" x14ac:dyDescent="0.25">
      <c r="A40" s="2" t="s">
        <v>83</v>
      </c>
      <c r="B40" s="12">
        <v>35</v>
      </c>
      <c r="C40" s="5">
        <f>+C39+0.05</f>
        <v>11.060000000000025</v>
      </c>
      <c r="D40" s="5">
        <v>2.0699999999999998</v>
      </c>
      <c r="E40" s="5">
        <v>0.18</v>
      </c>
      <c r="F40" s="5">
        <f t="shared" si="5"/>
        <v>13.310000000000025</v>
      </c>
      <c r="H40" s="2" t="s">
        <v>83</v>
      </c>
      <c r="I40" s="12">
        <v>35</v>
      </c>
      <c r="J40" s="5">
        <f t="shared" si="3"/>
        <v>11.020000000000024</v>
      </c>
      <c r="K40" s="5">
        <v>2.0699999999999998</v>
      </c>
      <c r="L40" s="5">
        <f t="shared" si="2"/>
        <v>13.090000000000025</v>
      </c>
    </row>
  </sheetData>
  <sheetProtection algorithmName="SHA-512" hashValue="LfIeNydM5fDwkiIanTPlSlVkVUCgdp+UqqsXSFFev50n4FGrXKS7KgMN4i7nGJfRpOe0wfkpr4kSMSIhjWp8zA==" saltValue="yFE1iZRX2y7gkaAMEraulw==" spinCount="100000" sheet="1" objects="1" scenarios="1"/>
  <mergeCells count="6">
    <mergeCell ref="H3:L3"/>
    <mergeCell ref="B3:F3"/>
    <mergeCell ref="B1:F1"/>
    <mergeCell ref="B2:F2"/>
    <mergeCell ref="H1:L1"/>
    <mergeCell ref="H2:L2"/>
  </mergeCells>
  <phoneticPr fontId="0" type="noConversion"/>
  <pageMargins left="0.75" right="0.75" top="1" bottom="1" header="0.5" footer="0.5"/>
  <pageSetup scale="95" orientation="portrait" r:id="rId1"/>
  <headerFooter alignWithMargins="0">
    <oddFooter>&amp;C&amp;A</oddFooter>
  </headerFooter>
  <rowBreaks count="1" manualBreakCount="1">
    <brk id="40" max="16383" man="1"/>
  </rowBreaks>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Y2PHC7Y2YW5Y-2117410361-328</_dlc_DocId>
    <_dlc_DocIdUrl xmlns="ea37a463-b99d-470c-8a85-4153a11441a9">
      <Url>https://txhhs.sharepoint.com/sites/hhsc/fs/ra/ltss/_layouts/15/DocIdRedir.aspx?ID=Y2PHC7Y2YW5Y-2117410361-328</Url>
      <Description>Y2PHC7Y2YW5Y-2117410361-328</Description>
    </_dlc_DocIdUrl>
    <Program xmlns="33d3cbf2-c60b-4787-aad7-88dee3744c5e">
      <Value>PHC</Value>
    </Program>
    <Document_x0020_Type xmlns="33d3cbf2-c60b-4787-aad7-88dee3744c5e">Worksheets and Instructions</Document_x0020_Type>
    <Year xmlns="33d3cbf2-c60b-4787-aad7-88dee3744c5e">2022</Year>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AC6E2-E710-4972-9952-7BF2EED84AE3}">
  <ds:schemaRefs>
    <ds:schemaRef ds:uri="http://schemas.microsoft.com/sharepoint/events"/>
  </ds:schemaRefs>
</ds:datastoreItem>
</file>

<file path=customXml/itemProps2.xml><?xml version="1.0" encoding="utf-8"?>
<ds:datastoreItem xmlns:ds="http://schemas.openxmlformats.org/officeDocument/2006/customXml" ds:itemID="{EA2565D0-76E6-4165-AC6A-688B9302AF30}">
  <ds:schemaRefs>
    <ds:schemaRef ds:uri="http://schemas.microsoft.com/sharepoint/v3/contenttype/forms"/>
  </ds:schemaRefs>
</ds:datastoreItem>
</file>

<file path=customXml/itemProps3.xml><?xml version="1.0" encoding="utf-8"?>
<ds:datastoreItem xmlns:ds="http://schemas.openxmlformats.org/officeDocument/2006/customXml" ds:itemID="{2BA3BB06-8294-4F72-86C0-E9B47B6102F6}">
  <ds:schemaRefs>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33d3cbf2-c60b-4787-aad7-88dee3744c5e"/>
    <ds:schemaRef ds:uri="ea37a463-b99d-470c-8a85-4153a11441a9"/>
    <ds:schemaRef ds:uri="http://purl.org/dc/elements/1.1/"/>
  </ds:schemaRefs>
</ds:datastoreItem>
</file>

<file path=customXml/itemProps4.xml><?xml version="1.0" encoding="utf-8"?>
<ds:datastoreItem xmlns:ds="http://schemas.openxmlformats.org/officeDocument/2006/customXml" ds:itemID="{8D27A050-B424-44A3-A48D-D3AE0F71EC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PHC - Priority-worksheet</vt:lpstr>
      <vt:lpstr>PHC - Non-priority-worksheet</vt:lpstr>
      <vt:lpstr>Effective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2016-06-28T20:09:46Z</dcterms:created>
  <dcterms:modified xsi:type="dcterms:W3CDTF">2021-05-10T20:18:36Z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0x01010030B06E28E18C344D9ADFEB5F80A70952</vt:lpwstr>
  </property>
  <property fmtid="{D5CDD505-2E9C-101B-9397-08002B2CF9AE}" pid="3" name="_dlc_DocIdItemGuid">
    <vt:lpwstr>466c2609-89d0-438c-88dd-0842d6cdf90c</vt:lpwstr>
  </property>
</Properties>
</file>