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onry01\Desktop\"/>
    </mc:Choice>
  </mc:AlternateContent>
  <xr:revisionPtr revIDLastSave="0" documentId="8_{62D3D11D-54DA-4FFC-BA12-4B4157C522DD}" xr6:coauthVersionLast="47" xr6:coauthVersionMax="47" xr10:uidLastSave="{00000000-0000-0000-0000-000000000000}"/>
  <bookViews>
    <workbookView xWindow="28680" yWindow="-120" windowWidth="29040" windowHeight="15840" xr2:uid="{0646C2BE-40F8-4B59-92F6-8A73913BCAAD}"/>
  </bookViews>
  <sheets>
    <sheet name="Wages, Taxes and Workers' Comp" sheetId="5" r:id="rId1"/>
    <sheet name="CLASS Worksheet" sheetId="7" r:id="rId2"/>
    <sheet name="Priority Worksheet" sheetId="8" r:id="rId3"/>
    <sheet name="Non-Priority Worksheet" sheetId="9" r:id="rId4"/>
  </sheets>
  <definedNames>
    <definedName name="_xlnm.Print_Area" localSheetId="1">'CLASS Worksheet'!$A$1:$J$69</definedName>
    <definedName name="_xlnm.Print_Area" localSheetId="3">'Non-Priority Worksheet'!$A:$J</definedName>
    <definedName name="_xlnm.Print_Area" localSheetId="2">'Priority Worksheet'!$A:$J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9" l="1"/>
  <c r="F30" i="9"/>
  <c r="D45" i="9"/>
  <c r="D43" i="9"/>
  <c r="D41" i="9"/>
  <c r="D39" i="9"/>
  <c r="D46" i="8"/>
  <c r="D44" i="8"/>
  <c r="D42" i="8"/>
  <c r="D40" i="8"/>
  <c r="C16" i="5" l="1"/>
  <c r="J15" i="7"/>
  <c r="J15" i="9"/>
  <c r="F60" i="9"/>
  <c r="J10" i="9"/>
  <c r="H10" i="9"/>
  <c r="F10" i="9"/>
  <c r="D10" i="9"/>
  <c r="J15" i="8"/>
  <c r="F61" i="8"/>
  <c r="J10" i="8"/>
  <c r="H10" i="8"/>
  <c r="F10" i="8"/>
  <c r="D10" i="8"/>
  <c r="H46" i="8" l="1"/>
  <c r="F31" i="8"/>
  <c r="H45" i="9"/>
  <c r="D49" i="8" l="1"/>
  <c r="F49" i="8"/>
  <c r="F48" i="9"/>
  <c r="D48" i="9"/>
  <c r="H48" i="9" s="1"/>
  <c r="D53" i="9" s="1"/>
  <c r="H53" i="9" s="1"/>
  <c r="D58" i="9" s="1"/>
  <c r="H49" i="8" l="1"/>
  <c r="D54" i="8" s="1"/>
  <c r="H54" i="8" s="1"/>
  <c r="D59" i="8" s="1"/>
  <c r="B49" i="8"/>
  <c r="F59" i="7" l="1"/>
  <c r="J10" i="7"/>
  <c r="D44" i="7" s="1"/>
  <c r="H10" i="7"/>
  <c r="D42" i="7" s="1"/>
  <c r="F10" i="7"/>
  <c r="D40" i="7" s="1"/>
  <c r="D10" i="7"/>
  <c r="D38" i="7" s="1"/>
  <c r="F30" i="7" l="1"/>
  <c r="C23" i="5"/>
  <c r="F47" i="7" l="1"/>
  <c r="B47" i="7" s="1"/>
  <c r="H44" i="7"/>
  <c r="J24" i="9"/>
  <c r="J21" i="8"/>
  <c r="J23" i="8"/>
  <c r="J24" i="8"/>
  <c r="J21" i="9"/>
  <c r="J20" i="8"/>
  <c r="J20" i="9"/>
  <c r="J23" i="9"/>
  <c r="J20" i="7"/>
  <c r="J24" i="7"/>
  <c r="J21" i="7"/>
  <c r="J23" i="7"/>
  <c r="J25" i="8" l="1"/>
  <c r="D31" i="8" s="1"/>
  <c r="H31" i="8" s="1"/>
  <c r="F59" i="8" s="1"/>
  <c r="H59" i="8" s="1"/>
  <c r="D61" i="8" s="1"/>
  <c r="H61" i="8" s="1"/>
  <c r="J25" i="9"/>
  <c r="D30" i="9" s="1"/>
  <c r="H30" i="9" s="1"/>
  <c r="F58" i="9" s="1"/>
  <c r="D47" i="7"/>
  <c r="H47" i="7" s="1"/>
  <c r="D52" i="7" s="1"/>
  <c r="H52" i="7" s="1"/>
  <c r="D57" i="7" s="1"/>
  <c r="J25" i="7"/>
  <c r="D30" i="7" s="1"/>
  <c r="H30" i="7" s="1"/>
  <c r="F57" i="7" s="1"/>
  <c r="H57" i="7" l="1"/>
  <c r="D59" i="7" s="1"/>
  <c r="H59" i="7" s="1"/>
  <c r="H58" i="9"/>
  <c r="D60" i="9" s="1"/>
  <c r="H60" i="9" s="1"/>
</calcChain>
</file>

<file path=xl/sharedStrings.xml><?xml version="1.0" encoding="utf-8"?>
<sst xmlns="http://schemas.openxmlformats.org/spreadsheetml/2006/main" count="289" uniqueCount="103">
  <si>
    <t>Enter Total Units of Service</t>
  </si>
  <si>
    <t>Enter Non-Priority Attendant Expenses</t>
  </si>
  <si>
    <t>Attendant Salaries and Wages, Benefits, and Mileage Reimbursement</t>
  </si>
  <si>
    <t>Payroll Taxes</t>
  </si>
  <si>
    <t>Workers' Compensation</t>
  </si>
  <si>
    <t>Total Attendant Costs</t>
  </si>
  <si>
    <t>Calculate Attendant Cost Per Unit</t>
  </si>
  <si>
    <t>Cost Per Unit</t>
  </si>
  <si>
    <t>/</t>
  </si>
  <si>
    <t>=</t>
  </si>
  <si>
    <t>Costs Per Unit</t>
  </si>
  <si>
    <t>Calculate Weighted Average Attendant Rate</t>
  </si>
  <si>
    <t>Attendant Rate</t>
  </si>
  <si>
    <t>Rate Period 1</t>
  </si>
  <si>
    <t>X</t>
  </si>
  <si>
    <t>+</t>
  </si>
  <si>
    <t>Rate Period 2</t>
  </si>
  <si>
    <t>Rate Period 3</t>
  </si>
  <si>
    <t>Rate Period 4</t>
  </si>
  <si>
    <t>Weighted Average Enhancement Add-on</t>
  </si>
  <si>
    <t>Weighted Average Rate</t>
  </si>
  <si>
    <t>Calculate Spending Requirement</t>
  </si>
  <si>
    <t>Spending Requirement</t>
  </si>
  <si>
    <t>Calculate Estimated Recoupment Per Unit of Service</t>
  </si>
  <si>
    <t>-</t>
  </si>
  <si>
    <t>Potential Recoup per Unit</t>
  </si>
  <si>
    <t>Est. Total Recoupment</t>
  </si>
  <si>
    <t>Enter all Attendant Staff Wages from STAIRS Step 6c</t>
  </si>
  <si>
    <t>Total Non-Central Office Staff Wages</t>
  </si>
  <si>
    <t>Enter all STAIRS Step 7 expenses for Attendants</t>
  </si>
  <si>
    <t xml:space="preserve">STAIRS Step 7, Attendant FICA &amp; Medicare Payroll Taxes </t>
  </si>
  <si>
    <t>STAIRS Step 7, Attendant State &amp; Federal Unemployment Taxes</t>
  </si>
  <si>
    <t>STAIRS Step 7, Attendant Workers' Compensation Premiums</t>
  </si>
  <si>
    <t>STAIRS Step 7, Attendant Workers' Compensation Paid Claims</t>
  </si>
  <si>
    <t>Enter CLASS Participation levels</t>
  </si>
  <si>
    <t>Enter Priority Participation levels</t>
  </si>
  <si>
    <t>Total Priority Units</t>
  </si>
  <si>
    <t>Total CLASS Units</t>
  </si>
  <si>
    <t>Total Non-Priority Units</t>
  </si>
  <si>
    <t>Enter CLASS Attendant Expenses</t>
  </si>
  <si>
    <t>Enter Priority Attendant Expenses</t>
  </si>
  <si>
    <t xml:space="preserve">Accountability Report Provider Worksheet to
Estimate Potential Recoupment </t>
  </si>
  <si>
    <t>STAIRS Step 6c, CLASS Habilitation Wages (Columns C + G)</t>
  </si>
  <si>
    <t>STAIRS Step 6c, CLASS Supported Employment Wages (Columns C + G)</t>
  </si>
  <si>
    <t>STAIRS Step 6c, CLASS Employment Assistance (Columns C + G)</t>
  </si>
  <si>
    <t>STAIRS Step 6c, PHC Priority Attendant Wages (Columns C + G)</t>
  </si>
  <si>
    <t>STAIRS Step 6c, PHC Non-Priority Attendant Wages (Columns C + G)</t>
  </si>
  <si>
    <t>STAIRS Step 6c, STAR+PLUS CFC Attendant Wages (Columns C + G)</t>
  </si>
  <si>
    <t>STEP 1</t>
  </si>
  <si>
    <t>STEP 2</t>
  </si>
  <si>
    <t>STEP 3</t>
  </si>
  <si>
    <t>STEP 4</t>
  </si>
  <si>
    <t>STEP 5</t>
  </si>
  <si>
    <t>STEP 6</t>
  </si>
  <si>
    <t>Medicaid Only Units</t>
  </si>
  <si>
    <t>Total Revenue</t>
  </si>
  <si>
    <t xml:space="preserve">
</t>
  </si>
  <si>
    <t>Period 3</t>
  </si>
  <si>
    <t>Period 4</t>
  </si>
  <si>
    <t>Period 1</t>
  </si>
  <si>
    <t>Period 2</t>
  </si>
  <si>
    <t>Total Units</t>
  </si>
  <si>
    <t xml:space="preserve">to Estimate Potential Recoupment </t>
  </si>
  <si>
    <t>STAIRS Step 6c, STAR+PLUS HCBS and non-HCBS PAS Attendant Wages (Columns C + G)</t>
  </si>
  <si>
    <t>STAIRS Step 6c, STAR+PLUS HCBS Protective Supervision Attendant Wages (Columns C + G)</t>
  </si>
  <si>
    <t>STAIRS Step 6c, STAR+PLUS Supported Employment Attendant Wages (Columns C + G)</t>
  </si>
  <si>
    <t>STAIRS Step 6c, STAR+PLUS Employment Assistance Attendant Wages (Columns C + G)</t>
  </si>
  <si>
    <t>Units of Service</t>
  </si>
  <si>
    <t>Total Units of Service</t>
  </si>
  <si>
    <r>
      <rPr>
        <b/>
        <sz val="11"/>
        <rFont val="Verdana"/>
        <family val="2"/>
      </rPr>
      <t>NOTE</t>
    </r>
    <r>
      <rPr>
        <sz val="11"/>
        <rFont val="Verdana"/>
        <family val="2"/>
      </rPr>
      <t xml:space="preserve">: The accuracy of all figures calculated on these worksheets is dependent upon the accuracy of the data entered. If the data  </t>
    </r>
  </si>
  <si>
    <t xml:space="preserve">entered in the worksheet is not representative of attendant costs and units of service for this contract or if you have made mistakes   </t>
  </si>
  <si>
    <t xml:space="preserve">in your mathematical calculations, the results calculated on the worksheet will not be representative of the possible impact of the   </t>
  </si>
  <si>
    <t>Attendant Compensation Rate Enhancement on this contract.</t>
  </si>
  <si>
    <t>face recoupment.</t>
  </si>
  <si>
    <t xml:space="preserve">Potential Recoup per Unit is a positive number, then you have not met the spending requirement from Step 5 and could potentially </t>
  </si>
  <si>
    <t xml:space="preserve">If Cost Per Unit is greater than the Spending Requirement calculated on Step 5, then you have met the spending requirement. If the </t>
  </si>
  <si>
    <t>STAIRS Step 5b, Total CLASS Units of Service</t>
  </si>
  <si>
    <t>STAIRS Step 5b, Total Private Pay CLASS Units of Service</t>
  </si>
  <si>
    <t>STAIRS Step 5b, Total Non-Reimbursed CLASS Units of Service</t>
  </si>
  <si>
    <t>STAIRS Step 6c, Total Staff Wages (Columns C + G)</t>
  </si>
  <si>
    <t>STAIRS Step 6c, Total Contracted Payments (Columns E + I)</t>
  </si>
  <si>
    <t>STAIRS Step 6c, Total Employee Benefits/Insurance (Column J)</t>
  </si>
  <si>
    <t xml:space="preserve">STAIRS Step 7, Attendant FICA &amp; Medicare  </t>
  </si>
  <si>
    <t xml:space="preserve">STAIRS Step 7, Attendant State and Federal Unemployment   </t>
  </si>
  <si>
    <t xml:space="preserve">STAIRS Step 7, Attendant Insurance Premiums   </t>
  </si>
  <si>
    <t xml:space="preserve">STAIRS Step 7, Attendant Paid Claims  </t>
  </si>
  <si>
    <t>STAIRS Step 5b, Total Priority Units of Service</t>
  </si>
  <si>
    <t>STAIRS Step 5b, Total Private Pay Priority Units of Service</t>
  </si>
  <si>
    <t>STAIRS Step 5b, Total Non-Reimbursed Priority Units of Service</t>
  </si>
  <si>
    <t>STAIRS Step 5b, Total Non-Priority Units of Service</t>
  </si>
  <si>
    <t>STAIRS Step 5b, Total Private Pay Non-Priority Units of Service</t>
  </si>
  <si>
    <t>STAIRS Step 5b, Total Non-Reimbursed Non-Priority Units of Service</t>
  </si>
  <si>
    <t xml:space="preserve">CLASS Habilitation (HAB) / Community First Choice (CFC) 
Cost &amp; </t>
  </si>
  <si>
    <t>CPC  (CLASS &amp; PHC) 
Cost &amp; Accountability Report Provider Worksheet</t>
  </si>
  <si>
    <t xml:space="preserve">Primary Home Care Priority (PHC) 
Cost &amp; </t>
  </si>
  <si>
    <t xml:space="preserve">Primary Home Care Non-Priority (PHC) 
Cost &amp; </t>
  </si>
  <si>
    <t>Total Taxes and Workers' Compensation for Attendants</t>
  </si>
  <si>
    <t>Enter all staff wages, taxes and workers' compensation from the Cost / Accountability report.</t>
  </si>
  <si>
    <t>STAIRS Step 6c, Total Mileage Reimbursement (Column L)</t>
  </si>
  <si>
    <t>PHC Rate</t>
  </si>
  <si>
    <t>CLASS Rate</t>
  </si>
  <si>
    <t xml:space="preserve">       *** Click to see the </t>
  </si>
  <si>
    <t xml:space="preserve">   *** Click to see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</si>
</sst>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 x14ac:knownFonts="1">
    <font>
      <sz val="12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u/>
      <sz val="12"/>
      <color theme="10"/>
      <name val="Verdana"/>
      <family val="2"/>
    </font>
    <font>
      <sz val="14"/>
      <name val="Verdana"/>
      <family val="2"/>
    </font>
    <font>
      <vertAlign val="superscript"/>
      <sz val="11"/>
      <name val="Verdana"/>
      <family val="2"/>
    </font>
    <font>
      <u/>
      <sz val="11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1" applyFont="1"/>
    <xf numFmtId="43" fontId="3" fillId="4" borderId="12" xfId="2" applyFont="1" applyFill="1" applyBorder="1" applyAlignment="1" applyProtection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/>
    <xf numFmtId="44" fontId="3" fillId="0" borderId="12" xfId="3" applyFont="1" applyBorder="1"/>
    <xf numFmtId="44" fontId="3" fillId="0" borderId="12" xfId="3" applyFont="1" applyBorder="1" applyAlignment="1">
      <alignment vertical="center"/>
    </xf>
    <xf numFmtId="44" fontId="3" fillId="0" borderId="12" xfId="3" applyFont="1" applyFill="1" applyBorder="1" applyAlignment="1">
      <alignment vertical="center"/>
    </xf>
    <xf numFmtId="0" fontId="3" fillId="0" borderId="0" xfId="1" quotePrefix="1" applyFont="1" applyAlignment="1">
      <alignment horizontal="center" vertical="center"/>
    </xf>
    <xf numFmtId="0" fontId="3" fillId="0" borderId="0" xfId="1" quotePrefix="1" applyFont="1" applyAlignment="1">
      <alignment horizontal="center"/>
    </xf>
    <xf numFmtId="0" fontId="3" fillId="0" borderId="14" xfId="1" quotePrefix="1" applyFont="1" applyBorder="1" applyAlignment="1">
      <alignment horizontal="center"/>
    </xf>
    <xf numFmtId="0" fontId="2" fillId="0" borderId="0" xfId="1" applyFont="1" applyFill="1"/>
    <xf numFmtId="44" fontId="3" fillId="0" borderId="12" xfId="3" applyFont="1" applyBorder="1" applyAlignment="1" applyProtection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0" xfId="1" quotePrefix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4" applyFont="1"/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165" fontId="3" fillId="0" borderId="0" xfId="1" applyNumberFormat="1" applyFont="1" applyAlignment="1">
      <alignment vertical="center"/>
    </xf>
    <xf numFmtId="0" fontId="3" fillId="0" borderId="0" xfId="1" quotePrefix="1" applyFont="1" applyAlignment="1">
      <alignment horizontal="right" vertical="center"/>
    </xf>
    <xf numFmtId="165" fontId="3" fillId="2" borderId="12" xfId="1" applyNumberFormat="1" applyFont="1" applyFill="1" applyBorder="1" applyAlignment="1" applyProtection="1">
      <alignment vertical="center"/>
      <protection locked="0"/>
    </xf>
    <xf numFmtId="43" fontId="3" fillId="4" borderId="2" xfId="2" applyFont="1" applyFill="1" applyBorder="1" applyAlignment="1" applyProtection="1">
      <alignment horizontal="right" vertical="center"/>
    </xf>
    <xf numFmtId="0" fontId="3" fillId="3" borderId="12" xfId="1" applyFont="1" applyFill="1" applyBorder="1" applyAlignment="1" applyProtection="1">
      <alignment vertical="center"/>
      <protection locked="0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0" xfId="1" applyFont="1" applyBorder="1" applyAlignment="1">
      <alignment vertical="top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1" applyFont="1" applyBorder="1" applyAlignment="1"/>
    <xf numFmtId="0" fontId="6" fillId="0" borderId="10" xfId="1" applyFont="1" applyBorder="1" applyAlignment="1">
      <alignment horizontal="left" vertical="center" indent="2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5" xfId="1" applyFont="1" applyBorder="1"/>
    <xf numFmtId="0" fontId="2" fillId="0" borderId="6" xfId="1" applyFont="1" applyBorder="1"/>
    <xf numFmtId="0" fontId="6" fillId="0" borderId="14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4" xfId="1" applyFont="1" applyBorder="1" applyAlignment="1">
      <alignment horizontal="left" vertical="center" indent="4"/>
    </xf>
    <xf numFmtId="0" fontId="3" fillId="0" borderId="10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5" xfId="1" applyFont="1" applyBorder="1" applyAlignment="1"/>
    <xf numFmtId="0" fontId="2" fillId="0" borderId="14" xfId="1" applyFont="1" applyBorder="1" applyAlignment="1"/>
    <xf numFmtId="0" fontId="3" fillId="0" borderId="0" xfId="1" applyFont="1" applyBorder="1" applyAlignment="1"/>
    <xf numFmtId="0" fontId="3" fillId="0" borderId="8" xfId="1" applyFont="1" applyBorder="1" applyAlignment="1">
      <alignment vertical="center" wrapText="1"/>
    </xf>
    <xf numFmtId="164" fontId="3" fillId="0" borderId="11" xfId="1" applyNumberFormat="1" applyFont="1" applyBorder="1" applyAlignment="1"/>
    <xf numFmtId="164" fontId="3" fillId="0" borderId="14" xfId="1" applyNumberFormat="1" applyFont="1" applyBorder="1" applyAlignment="1"/>
    <xf numFmtId="43" fontId="3" fillId="0" borderId="3" xfId="2" applyFont="1" applyFill="1" applyBorder="1" applyAlignment="1" applyProtection="1"/>
    <xf numFmtId="0" fontId="3" fillId="0" borderId="4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4" fillId="0" borderId="14" xfId="1" applyFont="1" applyBorder="1" applyAlignment="1">
      <alignment vertical="center" wrapText="1"/>
    </xf>
    <xf numFmtId="0" fontId="8" fillId="0" borderId="14" xfId="6" applyFont="1" applyBorder="1" applyAlignment="1">
      <alignment vertical="center" wrapText="1"/>
    </xf>
    <xf numFmtId="0" fontId="8" fillId="0" borderId="11" xfId="6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4" fontId="3" fillId="0" borderId="3" xfId="1" applyNumberFormat="1" applyFont="1" applyBorder="1" applyAlignment="1"/>
    <xf numFmtId="164" fontId="3" fillId="0" borderId="2" xfId="1" applyNumberFormat="1" applyFont="1" applyBorder="1" applyAlignment="1"/>
    <xf numFmtId="0" fontId="6" fillId="0" borderId="4" xfId="1" applyFont="1" applyBorder="1" applyAlignment="1">
      <alignment horizontal="left" vertical="center" indent="8"/>
    </xf>
    <xf numFmtId="0" fontId="3" fillId="0" borderId="14" xfId="1" applyFont="1" applyBorder="1"/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3" fillId="0" borderId="7" xfId="1" applyFont="1" applyBorder="1" applyAlignment="1"/>
    <xf numFmtId="0" fontId="3" fillId="0" borderId="8" xfId="1" applyFont="1" applyBorder="1" applyAlignment="1"/>
    <xf numFmtId="0" fontId="3" fillId="0" borderId="14" xfId="1" applyFont="1" applyBorder="1" applyAlignment="1"/>
    <xf numFmtId="0" fontId="3" fillId="4" borderId="12" xfId="1" applyFont="1" applyFill="1" applyBorder="1" applyAlignment="1">
      <alignment horizontal="center"/>
    </xf>
    <xf numFmtId="43" fontId="3" fillId="0" borderId="2" xfId="1" applyNumberFormat="1" applyFont="1" applyBorder="1" applyAlignment="1"/>
    <xf numFmtId="0" fontId="3" fillId="0" borderId="8" xfId="1" applyFont="1" applyBorder="1"/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3" fillId="0" borderId="1" xfId="1" applyFont="1" applyBorder="1" applyAlignment="1"/>
    <xf numFmtId="0" fontId="3" fillId="0" borderId="2" xfId="1" applyFont="1" applyBorder="1" applyAlignment="1"/>
    <xf numFmtId="0" fontId="3" fillId="0" borderId="3" xfId="1" applyFont="1" applyBorder="1" applyAlignment="1"/>
    <xf numFmtId="0" fontId="3" fillId="0" borderId="15" xfId="0" applyFont="1" applyBorder="1" applyAlignment="1">
      <alignment horizontal="left"/>
    </xf>
    <xf numFmtId="0" fontId="3" fillId="0" borderId="5" xfId="1" applyFont="1" applyBorder="1" applyAlignment="1"/>
    <xf numFmtId="0" fontId="3" fillId="0" borderId="6" xfId="1" applyFont="1" applyBorder="1" applyAlignment="1"/>
    <xf numFmtId="0" fontId="3" fillId="0" borderId="0" xfId="1" applyFont="1" applyBorder="1"/>
    <xf numFmtId="0" fontId="3" fillId="0" borderId="1" xfId="1" applyFont="1" applyBorder="1"/>
    <xf numFmtId="0" fontId="3" fillId="0" borderId="7" xfId="4" applyFont="1" applyBorder="1" applyAlignment="1">
      <alignment wrapText="1"/>
    </xf>
    <xf numFmtId="0" fontId="3" fillId="0" borderId="0" xfId="4" applyFont="1" applyBorder="1" applyAlignment="1">
      <alignment wrapText="1"/>
    </xf>
    <xf numFmtId="0" fontId="3" fillId="0" borderId="0" xfId="1" applyFont="1" applyAlignment="1"/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/>
    <xf numFmtId="164" fontId="3" fillId="0" borderId="0" xfId="1" applyNumberFormat="1" applyFont="1" applyBorder="1" applyAlignment="1"/>
    <xf numFmtId="0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0" xfId="1" applyNumberFormat="1" applyFont="1" applyBorder="1"/>
    <xf numFmtId="0" fontId="4" fillId="0" borderId="12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4" xfId="1" applyFont="1" applyBorder="1" applyAlignment="1">
      <alignment vertical="center" wrapText="1"/>
    </xf>
    <xf numFmtId="0" fontId="3" fillId="0" borderId="0" xfId="4" applyFont="1"/>
    <xf numFmtId="0" fontId="3" fillId="0" borderId="11" xfId="1" applyFont="1" applyBorder="1"/>
    <xf numFmtId="0" fontId="8" fillId="0" borderId="5" xfId="6" applyFont="1" applyBorder="1" applyAlignment="1">
      <alignment vertical="center"/>
    </xf>
    <xf numFmtId="0" fontId="3" fillId="0" borderId="0" xfId="1" applyFont="1" applyFill="1"/>
    <xf numFmtId="0" fontId="6" fillId="0" borderId="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43" fontId="3" fillId="0" borderId="12" xfId="2" applyFont="1" applyFill="1" applyBorder="1" applyAlignment="1" applyProtection="1"/>
    <xf numFmtId="0" fontId="3" fillId="0" borderId="9" xfId="1" quotePrefix="1" applyFont="1" applyBorder="1" applyAlignment="1">
      <alignment horizontal="center" vertical="center"/>
    </xf>
    <xf numFmtId="0" fontId="3" fillId="0" borderId="7" xfId="1" quotePrefix="1" applyFont="1" applyBorder="1" applyAlignment="1">
      <alignment horizontal="center" vertical="center"/>
    </xf>
    <xf numFmtId="0" fontId="3" fillId="0" borderId="13" xfId="1" quotePrefix="1" applyFont="1" applyBorder="1" applyAlignment="1">
      <alignment horizontal="center"/>
    </xf>
    <xf numFmtId="0" fontId="3" fillId="0" borderId="9" xfId="1" quotePrefix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10" xfId="1" quotePrefix="1" applyFont="1" applyBorder="1" applyAlignment="1">
      <alignment horizontal="center"/>
    </xf>
    <xf numFmtId="0" fontId="3" fillId="0" borderId="5" xfId="1" applyFont="1" applyBorder="1"/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0" fontId="2" fillId="0" borderId="0" xfId="1" applyFont="1" applyBorder="1" applyAlignment="1"/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2" fillId="0" borderId="0" xfId="1" applyFont="1" applyAlignment="1"/>
    <xf numFmtId="0" fontId="4" fillId="0" borderId="1" xfId="1" applyFont="1" applyBorder="1" applyAlignment="1">
      <alignment horizontal="left" vertical="center"/>
    </xf>
    <xf numFmtId="0" fontId="7" fillId="0" borderId="0" xfId="1" quotePrefix="1" applyFont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3" xfId="5" applyNumberFormat="1" applyFont="1" applyFill="1" applyBorder="1" applyAlignment="1" applyProtection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3" fontId="3" fillId="0" borderId="3" xfId="2" applyFont="1" applyFill="1" applyBorder="1" applyAlignment="1" applyProtection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12" xfId="5" applyNumberFormat="1" applyFont="1" applyFill="1" applyBorder="1" applyAlignment="1" applyProtection="1">
      <alignment horizontal="center"/>
    </xf>
    <xf numFmtId="0" fontId="2" fillId="0" borderId="0" xfId="1" applyFont="1" applyBorder="1"/>
    <xf numFmtId="164" fontId="3" fillId="0" borderId="12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/>
    </xf>
    <xf numFmtId="43" fontId="3" fillId="0" borderId="12" xfId="2" applyFont="1" applyFill="1" applyBorder="1" applyAlignment="1" applyProtection="1">
      <alignment horizontal="center"/>
    </xf>
    <xf numFmtId="0" fontId="4" fillId="0" borderId="5" xfId="1" applyFont="1" applyBorder="1" applyAlignment="1">
      <alignment horizontal="center" vertical="center" wrapText="1"/>
    </xf>
    <xf numFmtId="9" fontId="3" fillId="0" borderId="12" xfId="5" applyFont="1" applyFill="1" applyBorder="1" applyAlignment="1" applyProtection="1">
      <alignment horizontal="center"/>
    </xf>
    <xf numFmtId="0" fontId="3" fillId="0" borderId="14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164" fontId="3" fillId="0" borderId="7" xfId="1" applyNumberFormat="1" applyFont="1" applyBorder="1" applyAlignment="1"/>
    <xf numFmtId="164" fontId="3" fillId="0" borderId="5" xfId="1" applyNumberFormat="1" applyFont="1" applyBorder="1" applyAlignment="1"/>
    <xf numFmtId="164" fontId="3" fillId="0" borderId="11" xfId="1" applyNumberFormat="1" applyFont="1" applyBorder="1" applyAlignment="1">
      <alignment horizontal="center" vertical="center"/>
    </xf>
    <xf numFmtId="0" fontId="3" fillId="0" borderId="10" xfId="1" quotePrefix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0" fontId="3" fillId="0" borderId="13" xfId="1" quotePrefix="1" applyFont="1" applyBorder="1" applyAlignment="1">
      <alignment horizontal="center" vertical="center"/>
    </xf>
    <xf numFmtId="0" fontId="3" fillId="0" borderId="14" xfId="1" quotePrefix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3" borderId="12" xfId="1" applyFont="1" applyFill="1" applyBorder="1" applyAlignment="1" applyProtection="1">
      <alignment horizontal="center" vertical="center" wrapText="1"/>
      <protection locked="0"/>
    </xf>
    <xf numFmtId="164" fontId="3" fillId="3" borderId="12" xfId="1" applyNumberFormat="1" applyFont="1" applyFill="1" applyBorder="1" applyAlignment="1" applyProtection="1">
      <alignment horizontal="center"/>
      <protection locked="0"/>
    </xf>
    <xf numFmtId="43" fontId="3" fillId="2" borderId="12" xfId="2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center"/>
    </xf>
    <xf numFmtId="43" fontId="3" fillId="2" borderId="3" xfId="2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/>
    </xf>
    <xf numFmtId="43" fontId="3" fillId="4" borderId="2" xfId="2" applyFont="1" applyFill="1" applyBorder="1" applyAlignment="1" applyProtection="1">
      <alignment horizontal="center" vertical="center"/>
    </xf>
    <xf numFmtId="43" fontId="3" fillId="4" borderId="12" xfId="2" applyFont="1" applyFill="1" applyBorder="1" applyAlignment="1" applyProtection="1">
      <alignment horizontal="center" vertical="center"/>
    </xf>
    <xf numFmtId="44" fontId="3" fillId="0" borderId="12" xfId="3" applyFont="1" applyBorder="1" applyAlignment="1">
      <alignment horizontal="center"/>
    </xf>
    <xf numFmtId="44" fontId="3" fillId="0" borderId="12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4" fontId="3" fillId="0" borderId="12" xfId="3" applyFont="1" applyFill="1" applyBorder="1" applyAlignment="1">
      <alignment horizontal="center" vertical="center"/>
    </xf>
    <xf numFmtId="165" fontId="3" fillId="0" borderId="12" xfId="1" applyNumberFormat="1" applyFont="1" applyBorder="1" applyAlignment="1"/>
    <xf numFmtId="165" fontId="3" fillId="3" borderId="13" xfId="1" applyNumberFormat="1" applyFont="1" applyFill="1" applyBorder="1" applyAlignment="1" applyProtection="1">
      <alignment vertical="center"/>
      <protection locked="0"/>
    </xf>
    <xf numFmtId="165" fontId="3" fillId="3" borderId="12" xfId="1" applyNumberFormat="1" applyFont="1" applyFill="1" applyBorder="1" applyAlignment="1" applyProtection="1">
      <alignment vertical="center"/>
      <protection locked="0"/>
    </xf>
    <xf numFmtId="165" fontId="3" fillId="0" borderId="12" xfId="1" applyNumberFormat="1" applyFont="1" applyBorder="1" applyAlignment="1">
      <alignment vertical="center"/>
    </xf>
    <xf numFmtId="0" fontId="4" fillId="0" borderId="5" xfId="1" applyFont="1" applyBorder="1" applyAlignment="1">
      <alignment horizontal="left" vertical="center"/>
    </xf>
    <xf numFmtId="43" fontId="3" fillId="0" borderId="3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8" fillId="4" borderId="5" xfId="6" applyFont="1" applyFill="1" applyBorder="1" applyAlignment="1">
      <alignment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/>
    </xf>
  </cellXfs>
  <cellStyles count="7">
    <cellStyle name="Comma 2" xfId="2" xr:uid="{DCF2602E-A4E2-4EAD-A824-828971BD89E7}"/>
    <cellStyle name="Currency 2" xfId="3" xr:uid="{45A60E98-E022-46C5-A770-442AC7B4C13C}"/>
    <cellStyle name="Hyperlink" xfId="6" builtinId="8"/>
    <cellStyle name="Normal" xfId="0" builtinId="0"/>
    <cellStyle name="Normal 2" xfId="1" xr:uid="{000F0FA8-BC38-4908-BABC-537116259783}"/>
    <cellStyle name="Normal 2 2" xfId="4" xr:uid="{0569EA7A-C7CA-4E9F-B058-09A3E7076824}"/>
    <cellStyle name="Percent 2" xfId="5" xr:uid="{528BA114-5135-4D7F-A477-0757BC1E67EF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145611</xdr:colOff>
      <xdr:row>27</xdr:row>
      <xdr:rowOff>1879</xdr:rowOff>
    </xdr:from>
    <xdr:to>
      <xdr:col>1</xdr:col>
      <xdr:colOff>761073</xdr:colOff>
      <xdr:row>27</xdr:row>
      <xdr:rowOff>1879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D1F9CE9A-7973-46A5-9D56-9327C60B6A8B}"/>
            </a:ext>
          </a:extLst>
        </xdr:cNvPr>
        <xdr:cNvSpPr txBox="1">
          <a:spLocks noChangeArrowheads="1"/>
        </xdr:cNvSpPr>
      </xdr:nvSpPr>
      <xdr:spPr bwMode="auto">
        <a:xfrm>
          <a:off x="262244" y="7816267"/>
          <a:ext cx="6154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STEP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fd.hhs.texas.gov/long-term-services-supports/community-living-assistance-support-services-clas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fd.hhs.texas.gov/long-term-services-supports/primary-home-care-ph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fd.hhs.texas.gov/long-term-services-supports/primary-home-care-ph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3097-4A63-4E0D-AB18-0A9F15260645}">
  <sheetPr codeName="Sheet1"/>
  <dimension ref="A1:J23"/>
  <sheetViews>
    <sheetView showGridLines="0" tabSelected="1" zoomScaleNormal="100" workbookViewId="0">
      <selection activeCell="P10" sqref="P10"/>
    </sheetView>
  </sheetViews>
  <sheetFormatPr defaultColWidth="6.3984375" defaultRowHeight="12.75" x14ac:dyDescent="0.2"/>
  <cols>
    <col min="1" max="1" width="1.59765625" style="122" customWidth="1"/>
    <col min="2" max="2" width="70.296875" style="122" customWidth="1"/>
    <col min="3" max="3" width="16.796875" style="122" customWidth="1"/>
    <col min="4" max="4" width="1.69921875" style="20" customWidth="1"/>
    <col min="5" max="16384" width="6.3984375" style="122"/>
  </cols>
  <sheetData>
    <row r="1" spans="1:6" s="18" customFormat="1" ht="18" x14ac:dyDescent="0.2">
      <c r="A1" s="112"/>
      <c r="B1" s="100" t="s">
        <v>93</v>
      </c>
      <c r="C1" s="118"/>
      <c r="D1" s="112"/>
      <c r="E1" s="115"/>
    </row>
    <row r="2" spans="1:6" s="18" customFormat="1" ht="36" x14ac:dyDescent="0.2">
      <c r="A2" s="117" t="s">
        <v>56</v>
      </c>
      <c r="B2" s="114" t="s">
        <v>62</v>
      </c>
      <c r="C2" s="41"/>
      <c r="D2" s="112"/>
      <c r="E2" s="115"/>
    </row>
    <row r="3" spans="1:6" s="19" customFormat="1" ht="18" x14ac:dyDescent="0.2">
      <c r="A3" s="112"/>
      <c r="B3" s="40"/>
      <c r="C3" s="18"/>
      <c r="D3" s="116"/>
      <c r="E3" s="115"/>
    </row>
    <row r="4" spans="1:6" ht="50.1" customHeight="1" x14ac:dyDescent="0.2">
      <c r="A4" s="119"/>
      <c r="B4" s="120" t="s">
        <v>97</v>
      </c>
      <c r="C4" s="121"/>
      <c r="E4" s="20"/>
      <c r="F4" s="20"/>
    </row>
    <row r="5" spans="1:6" ht="18.95" customHeight="1" x14ac:dyDescent="0.2">
      <c r="A5" s="119"/>
      <c r="B5" s="123" t="s">
        <v>27</v>
      </c>
      <c r="C5" s="31"/>
      <c r="D5" s="122"/>
    </row>
    <row r="6" spans="1:6" ht="18.95" customHeight="1" x14ac:dyDescent="0.2">
      <c r="A6" s="119"/>
      <c r="B6" s="55" t="s">
        <v>42</v>
      </c>
      <c r="C6" s="179"/>
      <c r="D6" s="122"/>
    </row>
    <row r="7" spans="1:6" ht="18.600000000000001" customHeight="1" x14ac:dyDescent="0.2">
      <c r="A7" s="119"/>
      <c r="B7" s="26" t="s">
        <v>43</v>
      </c>
      <c r="C7" s="180"/>
      <c r="D7" s="122"/>
    </row>
    <row r="8" spans="1:6" ht="18.600000000000001" customHeight="1" x14ac:dyDescent="0.2">
      <c r="A8" s="119"/>
      <c r="B8" s="26" t="s">
        <v>44</v>
      </c>
      <c r="C8" s="180"/>
      <c r="D8" s="122"/>
    </row>
    <row r="9" spans="1:6" ht="18.600000000000001" customHeight="1" x14ac:dyDescent="0.2">
      <c r="A9" s="119"/>
      <c r="B9" s="26" t="s">
        <v>45</v>
      </c>
      <c r="C9" s="180"/>
      <c r="D9" s="122"/>
    </row>
    <row r="10" spans="1:6" ht="18.600000000000001" customHeight="1" x14ac:dyDescent="0.2">
      <c r="A10" s="119"/>
      <c r="B10" s="26" t="s">
        <v>46</v>
      </c>
      <c r="C10" s="180"/>
      <c r="D10" s="122"/>
    </row>
    <row r="11" spans="1:6" ht="18.600000000000001" customHeight="1" x14ac:dyDescent="0.2">
      <c r="A11" s="119"/>
      <c r="B11" s="26" t="s">
        <v>63</v>
      </c>
      <c r="C11" s="180"/>
      <c r="D11" s="122"/>
    </row>
    <row r="12" spans="1:6" ht="18.600000000000001" customHeight="1" x14ac:dyDescent="0.2">
      <c r="A12" s="119"/>
      <c r="B12" s="26" t="s">
        <v>64</v>
      </c>
      <c r="C12" s="180"/>
      <c r="D12" s="122"/>
    </row>
    <row r="13" spans="1:6" ht="18.600000000000001" customHeight="1" x14ac:dyDescent="0.2">
      <c r="A13" s="119"/>
      <c r="B13" s="26" t="s">
        <v>47</v>
      </c>
      <c r="C13" s="180"/>
      <c r="D13" s="122"/>
    </row>
    <row r="14" spans="1:6" ht="18.600000000000001" customHeight="1" x14ac:dyDescent="0.2">
      <c r="A14" s="119"/>
      <c r="B14" s="26" t="s">
        <v>65</v>
      </c>
      <c r="C14" s="180"/>
      <c r="D14" s="122"/>
    </row>
    <row r="15" spans="1:6" ht="18.600000000000001" customHeight="1" x14ac:dyDescent="0.2">
      <c r="A15" s="119"/>
      <c r="B15" s="26" t="s">
        <v>66</v>
      </c>
      <c r="C15" s="180"/>
      <c r="D15" s="122"/>
    </row>
    <row r="16" spans="1:6" ht="18.600000000000001" customHeight="1" x14ac:dyDescent="0.2">
      <c r="A16" s="119"/>
      <c r="B16" s="93" t="s">
        <v>28</v>
      </c>
      <c r="C16" s="178">
        <f>SUM(C6:C15)</f>
        <v>0</v>
      </c>
      <c r="D16" s="122"/>
    </row>
    <row r="17" spans="1:10" s="3" customFormat="1" ht="15.75" x14ac:dyDescent="0.2">
      <c r="A17" s="113"/>
      <c r="C17" s="21"/>
      <c r="E17" s="22"/>
      <c r="F17" s="124"/>
      <c r="G17" s="124"/>
      <c r="J17" s="22"/>
    </row>
    <row r="18" spans="1:10" ht="18.95" customHeight="1" x14ac:dyDescent="0.2">
      <c r="A18" s="119"/>
      <c r="B18" s="29" t="s">
        <v>29</v>
      </c>
      <c r="C18" s="31"/>
      <c r="D18" s="122"/>
    </row>
    <row r="19" spans="1:10" ht="18.600000000000001" customHeight="1" x14ac:dyDescent="0.2">
      <c r="A19" s="119"/>
      <c r="B19" s="26" t="s">
        <v>30</v>
      </c>
      <c r="C19" s="23"/>
      <c r="D19" s="122"/>
    </row>
    <row r="20" spans="1:10" ht="18.95" customHeight="1" x14ac:dyDescent="0.2">
      <c r="A20" s="119"/>
      <c r="B20" s="26" t="s">
        <v>31</v>
      </c>
      <c r="C20" s="23"/>
      <c r="D20" s="122"/>
    </row>
    <row r="21" spans="1:10" ht="18.600000000000001" customHeight="1" x14ac:dyDescent="0.2">
      <c r="A21" s="119"/>
      <c r="B21" s="26" t="s">
        <v>32</v>
      </c>
      <c r="C21" s="23"/>
      <c r="D21" s="122"/>
    </row>
    <row r="22" spans="1:10" ht="18.600000000000001" customHeight="1" x14ac:dyDescent="0.2">
      <c r="A22" s="119"/>
      <c r="B22" s="26" t="s">
        <v>33</v>
      </c>
      <c r="C22" s="23"/>
      <c r="D22" s="122"/>
    </row>
    <row r="23" spans="1:10" ht="18.600000000000001" customHeight="1" x14ac:dyDescent="0.2">
      <c r="A23" s="119"/>
      <c r="B23" s="93" t="s">
        <v>96</v>
      </c>
      <c r="C23" s="181">
        <f>SUM(C19:C22)</f>
        <v>0</v>
      </c>
      <c r="D23" s="122"/>
    </row>
  </sheetData>
  <sheetProtection algorithmName="SHA-512" hashValue="EsWz1lN9RdqpL8EQQQqc5CJ+TVH122n/+0jFErZCCYlvAJdFb/FRgXl09eJs6KOHIs8rDRXGcr2qGbbS6gzw9w==" saltValue="KAt0VMJdqA9cUZtl/qtgug==" spinCount="100000" sheet="1" objects="1" scenarios="1"/>
  <pageMargins left="0.25" right="0.25" top="0.75" bottom="0.75" header="0.3" footer="0.3"/>
  <pageSetup scale="84" orientation="portrait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CEA0-C485-4FAE-A78E-F4F4E052566D}">
  <sheetPr codeName="Sheet8"/>
  <dimension ref="A1:L69"/>
  <sheetViews>
    <sheetView showGridLines="0" zoomScale="98" zoomScaleNormal="98" workbookViewId="0">
      <selection activeCell="M36" sqref="M36"/>
    </sheetView>
  </sheetViews>
  <sheetFormatPr defaultColWidth="6.3984375" defaultRowHeight="12.75" x14ac:dyDescent="0.2"/>
  <cols>
    <col min="1" max="1" width="1.19921875" style="1" customWidth="1"/>
    <col min="2" max="2" width="16.59765625" style="1" customWidth="1"/>
    <col min="3" max="3" width="3.5" style="1" customWidth="1"/>
    <col min="4" max="4" width="19" style="1" customWidth="1"/>
    <col min="5" max="5" width="2.59765625" style="1" customWidth="1"/>
    <col min="6" max="6" width="19" style="1" customWidth="1"/>
    <col min="7" max="7" width="2.5" style="1" customWidth="1"/>
    <col min="8" max="8" width="19" style="1" customWidth="1"/>
    <col min="9" max="9" width="3.09765625" style="1" customWidth="1"/>
    <col min="10" max="10" width="19" style="1" customWidth="1"/>
    <col min="11" max="16384" width="6.3984375" style="1"/>
  </cols>
  <sheetData>
    <row r="1" spans="1:11" ht="6" customHeight="1" x14ac:dyDescent="0.2"/>
    <row r="2" spans="1:11" ht="18" x14ac:dyDescent="0.2">
      <c r="B2" s="42" t="s">
        <v>92</v>
      </c>
      <c r="C2" s="38"/>
      <c r="D2" s="38"/>
      <c r="E2" s="38"/>
      <c r="F2" s="38"/>
      <c r="G2" s="38"/>
      <c r="H2" s="38"/>
      <c r="I2" s="38"/>
      <c r="J2" s="39"/>
    </row>
    <row r="3" spans="1:11" ht="18" x14ac:dyDescent="0.2">
      <c r="B3" s="33" t="s">
        <v>41</v>
      </c>
      <c r="C3" s="40"/>
      <c r="D3" s="40"/>
      <c r="E3" s="40"/>
      <c r="F3" s="40"/>
      <c r="G3" s="40"/>
      <c r="H3" s="40"/>
      <c r="I3" s="40"/>
      <c r="J3" s="41"/>
    </row>
    <row r="4" spans="1:11" ht="9.6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2.1" customHeight="1" x14ac:dyDescent="0.2">
      <c r="A5" s="4"/>
      <c r="B5" s="64" t="s">
        <v>48</v>
      </c>
      <c r="C5" s="65"/>
      <c r="D5" s="66"/>
      <c r="E5" s="65"/>
      <c r="F5" s="66" t="s">
        <v>0</v>
      </c>
      <c r="G5" s="65"/>
      <c r="H5" s="65"/>
      <c r="I5" s="65"/>
      <c r="J5" s="67"/>
      <c r="K5" s="4"/>
    </row>
    <row r="6" spans="1:11" ht="33.6" customHeight="1" x14ac:dyDescent="0.2">
      <c r="A6" s="4"/>
      <c r="B6" s="68"/>
      <c r="C6" s="69"/>
      <c r="D6" s="109" t="s">
        <v>13</v>
      </c>
      <c r="E6" s="125"/>
      <c r="F6" s="109" t="s">
        <v>16</v>
      </c>
      <c r="G6" s="125"/>
      <c r="H6" s="109" t="s">
        <v>17</v>
      </c>
      <c r="I6" s="126"/>
      <c r="J6" s="87" t="s">
        <v>18</v>
      </c>
      <c r="K6" s="4"/>
    </row>
    <row r="7" spans="1:11" ht="57" customHeight="1" x14ac:dyDescent="0.2">
      <c r="A7" s="4"/>
      <c r="B7" s="36" t="s">
        <v>76</v>
      </c>
      <c r="C7" s="44"/>
      <c r="D7" s="168"/>
      <c r="E7" s="169"/>
      <c r="F7" s="168"/>
      <c r="G7" s="169"/>
      <c r="H7" s="170"/>
      <c r="I7" s="128"/>
      <c r="J7" s="168"/>
      <c r="K7" s="4"/>
    </row>
    <row r="8" spans="1:11" ht="60.6" customHeight="1" x14ac:dyDescent="0.2">
      <c r="A8" s="4"/>
      <c r="B8" s="36" t="s">
        <v>77</v>
      </c>
      <c r="C8" s="44"/>
      <c r="D8" s="168"/>
      <c r="E8" s="169"/>
      <c r="F8" s="168"/>
      <c r="G8" s="169"/>
      <c r="H8" s="168"/>
      <c r="I8" s="128"/>
      <c r="J8" s="168"/>
      <c r="K8" s="4"/>
    </row>
    <row r="9" spans="1:11" ht="71.45" customHeight="1" x14ac:dyDescent="0.2">
      <c r="A9" s="4"/>
      <c r="B9" s="36" t="s">
        <v>78</v>
      </c>
      <c r="C9" s="44"/>
      <c r="D9" s="168"/>
      <c r="E9" s="171"/>
      <c r="F9" s="168"/>
      <c r="G9" s="171"/>
      <c r="H9" s="168"/>
      <c r="I9" s="152"/>
      <c r="J9" s="168"/>
      <c r="K9" s="4"/>
    </row>
    <row r="10" spans="1:11" ht="27.6" customHeight="1" x14ac:dyDescent="0.2">
      <c r="A10" s="4"/>
      <c r="B10" s="45" t="s">
        <v>37</v>
      </c>
      <c r="C10" s="46"/>
      <c r="D10" s="24">
        <f>SUM(D7:D9)</f>
        <v>0</v>
      </c>
      <c r="E10" s="71"/>
      <c r="F10" s="24">
        <f>SUM(F7:F9)</f>
        <v>0</v>
      </c>
      <c r="G10" s="71"/>
      <c r="H10" s="24">
        <f>SUM(H7:H9)</f>
        <v>0</v>
      </c>
      <c r="I10" s="71"/>
      <c r="J10" s="2">
        <f>SUM(J7:J9)</f>
        <v>0</v>
      </c>
      <c r="K10" s="4"/>
    </row>
    <row r="11" spans="1:11" ht="9.6" customHeight="1" x14ac:dyDescent="0.2">
      <c r="A11" s="4"/>
      <c r="B11" s="72"/>
      <c r="C11" s="72"/>
      <c r="D11" s="72"/>
      <c r="E11" s="72"/>
      <c r="F11" s="72"/>
      <c r="G11" s="72"/>
      <c r="H11" s="72"/>
      <c r="I11" s="72"/>
      <c r="J11" s="72"/>
      <c r="K11" s="4"/>
    </row>
    <row r="12" spans="1:11" ht="28.35" customHeight="1" x14ac:dyDescent="0.2">
      <c r="A12" s="73"/>
      <c r="B12" s="64" t="s">
        <v>49</v>
      </c>
      <c r="C12" s="74"/>
      <c r="D12" s="30"/>
      <c r="E12" s="74"/>
      <c r="F12" s="30" t="s">
        <v>39</v>
      </c>
      <c r="G12" s="74"/>
      <c r="H12" s="74"/>
      <c r="I12" s="74"/>
      <c r="J12" s="75"/>
      <c r="K12" s="4"/>
    </row>
    <row r="13" spans="1:11" s="3" customFormat="1" ht="11.1" customHeight="1" x14ac:dyDescent="0.2">
      <c r="B13" s="76"/>
      <c r="C13" s="77"/>
      <c r="D13" s="77"/>
      <c r="E13" s="77"/>
      <c r="F13" s="77"/>
      <c r="G13" s="77"/>
      <c r="H13" s="77"/>
      <c r="I13" s="77"/>
      <c r="J13" s="78"/>
    </row>
    <row r="14" spans="1:11" s="4" customFormat="1" ht="28.35" customHeight="1" x14ac:dyDescent="0.2">
      <c r="B14" s="26" t="s">
        <v>2</v>
      </c>
      <c r="C14" s="79"/>
      <c r="D14" s="79"/>
      <c r="E14" s="79"/>
      <c r="F14" s="79"/>
      <c r="G14" s="79"/>
      <c r="H14" s="79"/>
      <c r="I14" s="79"/>
      <c r="J14" s="27"/>
    </row>
    <row r="15" spans="1:11" s="4" customFormat="1" ht="18.600000000000001" customHeight="1" x14ac:dyDescent="0.2">
      <c r="B15" s="28" t="s">
        <v>79</v>
      </c>
      <c r="C15" s="79"/>
      <c r="D15" s="79"/>
      <c r="E15" s="79"/>
      <c r="F15" s="79"/>
      <c r="G15" s="79"/>
      <c r="H15" s="79"/>
      <c r="I15" s="79"/>
      <c r="J15" s="5">
        <f>'Wages, Taxes and Workers'' Comp'!C6+'Wages, Taxes and Workers'' Comp'!C7+'Wages, Taxes and Workers'' Comp'!C8</f>
        <v>0</v>
      </c>
    </row>
    <row r="16" spans="1:11" s="3" customFormat="1" ht="16.5" customHeight="1" x14ac:dyDescent="0.2">
      <c r="B16" s="26" t="s">
        <v>80</v>
      </c>
      <c r="C16" s="79"/>
      <c r="D16" s="79"/>
      <c r="E16" s="79"/>
      <c r="F16" s="79"/>
      <c r="G16" s="79"/>
      <c r="H16" s="79"/>
      <c r="I16" s="79"/>
      <c r="J16" s="25"/>
    </row>
    <row r="17" spans="1:11" s="3" customFormat="1" ht="16.5" customHeight="1" x14ac:dyDescent="0.2">
      <c r="B17" s="26" t="s">
        <v>81</v>
      </c>
      <c r="C17" s="79"/>
      <c r="D17" s="79"/>
      <c r="E17" s="79"/>
      <c r="F17" s="79"/>
      <c r="G17" s="79"/>
      <c r="H17" s="79"/>
      <c r="I17" s="79"/>
      <c r="J17" s="25"/>
    </row>
    <row r="18" spans="1:11" s="3" customFormat="1" ht="16.5" customHeight="1" x14ac:dyDescent="0.2">
      <c r="B18" s="26" t="s">
        <v>98</v>
      </c>
      <c r="C18" s="79"/>
      <c r="D18" s="79"/>
      <c r="E18" s="79"/>
      <c r="F18" s="79"/>
      <c r="G18" s="79"/>
      <c r="H18" s="79"/>
      <c r="I18" s="79"/>
      <c r="J18" s="25"/>
    </row>
    <row r="19" spans="1:11" s="4" customFormat="1" ht="14.25" x14ac:dyDescent="0.2">
      <c r="B19" s="29" t="s">
        <v>3</v>
      </c>
      <c r="C19" s="79"/>
      <c r="D19" s="79"/>
      <c r="E19" s="79"/>
      <c r="F19" s="79"/>
      <c r="G19" s="79"/>
      <c r="H19" s="79"/>
      <c r="I19" s="79"/>
    </row>
    <row r="20" spans="1:11" s="3" customFormat="1" ht="16.5" customHeight="1" x14ac:dyDescent="0.2">
      <c r="B20" s="26" t="s">
        <v>82</v>
      </c>
      <c r="C20" s="79"/>
      <c r="D20" s="79"/>
      <c r="E20" s="79"/>
      <c r="F20" s="79"/>
      <c r="G20" s="79"/>
      <c r="H20" s="79"/>
      <c r="I20" s="79"/>
      <c r="J20" s="6">
        <f>IFERROR(ROUND(($J$15/'Wages, Taxes and Workers'' Comp'!C16)*'Wages, Taxes and Workers'' Comp'!C19,0),0)</f>
        <v>0</v>
      </c>
    </row>
    <row r="21" spans="1:11" s="3" customFormat="1" ht="16.5" customHeight="1" x14ac:dyDescent="0.2">
      <c r="B21" s="26" t="s">
        <v>83</v>
      </c>
      <c r="C21" s="79"/>
      <c r="D21" s="79"/>
      <c r="E21" s="79"/>
      <c r="F21" s="79"/>
      <c r="G21" s="79"/>
      <c r="H21" s="79"/>
      <c r="I21" s="79"/>
      <c r="J21" s="6">
        <f>IFERROR(ROUND(($J$15/'Wages, Taxes and Workers'' Comp'!C16)*'Wages, Taxes and Workers'' Comp'!C20,0),0)</f>
        <v>0</v>
      </c>
    </row>
    <row r="22" spans="1:11" s="3" customFormat="1" ht="16.5" customHeight="1" x14ac:dyDescent="0.2">
      <c r="B22" s="29" t="s">
        <v>4</v>
      </c>
      <c r="C22" s="79"/>
      <c r="D22" s="79"/>
      <c r="E22" s="79"/>
      <c r="F22" s="79"/>
      <c r="G22" s="79"/>
      <c r="H22" s="79"/>
      <c r="I22" s="79"/>
    </row>
    <row r="23" spans="1:11" s="3" customFormat="1" ht="16.5" customHeight="1" x14ac:dyDescent="0.2">
      <c r="B23" s="26" t="s">
        <v>84</v>
      </c>
      <c r="C23" s="79"/>
      <c r="D23" s="79"/>
      <c r="E23" s="79"/>
      <c r="F23" s="79"/>
      <c r="G23" s="79"/>
      <c r="H23" s="79"/>
      <c r="I23" s="79"/>
      <c r="J23" s="6">
        <f>IFERROR(ROUND(($J$15/'Wages, Taxes and Workers'' Comp'!C16)*'Wages, Taxes and Workers'' Comp'!C21,0),0)</f>
        <v>0</v>
      </c>
    </row>
    <row r="24" spans="1:11" s="3" customFormat="1" ht="16.5" customHeight="1" x14ac:dyDescent="0.2">
      <c r="B24" s="26" t="s">
        <v>85</v>
      </c>
      <c r="C24" s="79"/>
      <c r="D24" s="79"/>
      <c r="E24" s="79"/>
      <c r="F24" s="79"/>
      <c r="G24" s="79"/>
      <c r="H24" s="79"/>
      <c r="I24" s="79"/>
      <c r="J24" s="6">
        <f>IFERROR(ROUND(($J$15/'Wages, Taxes and Workers'' Comp'!C16)*'Wages, Taxes and Workers'' Comp'!C22,0),0)</f>
        <v>0</v>
      </c>
    </row>
    <row r="25" spans="1:11" s="3" customFormat="1" ht="16.5" customHeight="1" x14ac:dyDescent="0.2">
      <c r="B25" s="32" t="s">
        <v>5</v>
      </c>
      <c r="C25" s="79"/>
      <c r="D25" s="79"/>
      <c r="E25" s="79"/>
      <c r="F25" s="79"/>
      <c r="G25" s="79"/>
      <c r="H25" s="79"/>
      <c r="I25" s="79"/>
      <c r="J25" s="7">
        <f>SUM(J15:J24)</f>
        <v>0</v>
      </c>
    </row>
    <row r="26" spans="1:11" s="3" customFormat="1" ht="9.6" customHeight="1" x14ac:dyDescent="0.2">
      <c r="B26" s="47"/>
      <c r="C26" s="47"/>
      <c r="D26" s="47"/>
      <c r="E26" s="47"/>
      <c r="F26" s="47"/>
      <c r="G26" s="47"/>
      <c r="H26" s="47"/>
      <c r="I26" s="47"/>
      <c r="J26" s="47"/>
    </row>
    <row r="27" spans="1:11" ht="27.95" customHeight="1" x14ac:dyDescent="0.2">
      <c r="A27" s="73"/>
      <c r="B27" s="64" t="s">
        <v>50</v>
      </c>
      <c r="C27" s="65"/>
      <c r="D27" s="66"/>
      <c r="E27" s="65"/>
      <c r="F27" s="66" t="s">
        <v>6</v>
      </c>
      <c r="G27" s="65"/>
      <c r="H27" s="65"/>
      <c r="I27" s="65"/>
      <c r="J27" s="67"/>
      <c r="K27" s="4"/>
    </row>
    <row r="28" spans="1:11" ht="14.25" x14ac:dyDescent="0.2">
      <c r="A28" s="4"/>
      <c r="B28" s="68"/>
      <c r="C28" s="49"/>
      <c r="D28" s="49"/>
      <c r="E28" s="49"/>
      <c r="F28" s="49"/>
      <c r="G28" s="49"/>
      <c r="H28" s="49"/>
      <c r="I28" s="49"/>
      <c r="J28" s="69"/>
      <c r="K28" s="4"/>
    </row>
    <row r="29" spans="1:11" ht="27.6" customHeight="1" x14ac:dyDescent="0.2">
      <c r="A29" s="4"/>
      <c r="B29" s="68"/>
      <c r="C29" s="49"/>
      <c r="D29" s="127" t="s">
        <v>5</v>
      </c>
      <c r="E29" s="128"/>
      <c r="F29" s="129" t="s">
        <v>68</v>
      </c>
      <c r="G29" s="82"/>
      <c r="H29" s="70"/>
      <c r="I29" s="49"/>
      <c r="J29" s="69"/>
      <c r="K29" s="4"/>
    </row>
    <row r="30" spans="1:11" ht="16.5" customHeight="1" x14ac:dyDescent="0.2">
      <c r="A30" s="4"/>
      <c r="B30" s="13" t="s">
        <v>7</v>
      </c>
      <c r="C30" s="50"/>
      <c r="D30" s="144">
        <f>J25</f>
        <v>0</v>
      </c>
      <c r="E30" s="8" t="s">
        <v>8</v>
      </c>
      <c r="F30" s="149">
        <f>SUM(D10:J10)</f>
        <v>0</v>
      </c>
      <c r="G30" s="107" t="s">
        <v>9</v>
      </c>
      <c r="H30" s="148">
        <f>IF(F30&gt;0,ROUND(D30/F30,2),)</f>
        <v>0</v>
      </c>
      <c r="I30" s="154"/>
      <c r="J30" s="69"/>
      <c r="K30" s="4"/>
    </row>
    <row r="31" spans="1:11" ht="16.5" customHeight="1" x14ac:dyDescent="0.2">
      <c r="A31" s="4"/>
      <c r="B31" s="43"/>
      <c r="C31" s="95"/>
      <c r="D31" s="143"/>
      <c r="E31" s="10"/>
      <c r="F31" s="138"/>
      <c r="G31" s="10"/>
      <c r="H31" s="143" t="s">
        <v>10</v>
      </c>
      <c r="I31" s="52"/>
      <c r="J31" s="139"/>
      <c r="K31" s="4"/>
    </row>
    <row r="32" spans="1:11" ht="14.45" customHeight="1" x14ac:dyDescent="0.2">
      <c r="A32" s="4"/>
      <c r="B32" s="80"/>
      <c r="C32" s="80"/>
      <c r="D32" s="80"/>
      <c r="E32" s="80"/>
      <c r="F32" s="80"/>
      <c r="G32" s="80"/>
      <c r="H32" s="49"/>
      <c r="I32" s="4"/>
      <c r="J32" s="4"/>
      <c r="K32" s="4"/>
    </row>
    <row r="33" spans="1:11" ht="27" customHeight="1" x14ac:dyDescent="0.2">
      <c r="A33" s="4"/>
      <c r="B33" s="64" t="s">
        <v>51</v>
      </c>
      <c r="C33" s="65"/>
      <c r="D33" s="66"/>
      <c r="E33" s="65"/>
      <c r="F33" s="66" t="s">
        <v>11</v>
      </c>
      <c r="G33" s="65"/>
      <c r="H33" s="65"/>
      <c r="I33" s="65"/>
      <c r="J33" s="67"/>
      <c r="K33" s="4"/>
    </row>
    <row r="34" spans="1:11" ht="27" customHeight="1" x14ac:dyDescent="0.2">
      <c r="A34" s="4"/>
      <c r="B34" s="26"/>
      <c r="C34" s="74"/>
      <c r="D34" s="74"/>
      <c r="E34" s="65"/>
      <c r="F34" s="184" t="s">
        <v>102</v>
      </c>
      <c r="G34" s="186" t="s">
        <v>100</v>
      </c>
      <c r="H34" s="38"/>
      <c r="I34" s="38"/>
      <c r="J34" s="75"/>
      <c r="K34" s="4"/>
    </row>
    <row r="35" spans="1:11" ht="31.5" customHeight="1" x14ac:dyDescent="0.2">
      <c r="A35" s="4"/>
      <c r="B35" s="13"/>
      <c r="C35" s="59"/>
      <c r="D35" s="131" t="s">
        <v>59</v>
      </c>
      <c r="E35" s="187"/>
      <c r="F35" s="131" t="s">
        <v>60</v>
      </c>
      <c r="G35" s="187"/>
      <c r="H35" s="185" t="s">
        <v>57</v>
      </c>
      <c r="I35" s="188"/>
      <c r="J35" s="131" t="s">
        <v>58</v>
      </c>
      <c r="K35" s="4"/>
    </row>
    <row r="36" spans="1:11" ht="27" customHeight="1" x14ac:dyDescent="0.2">
      <c r="A36" s="4"/>
      <c r="B36" s="84" t="s">
        <v>34</v>
      </c>
      <c r="C36" s="85"/>
      <c r="D36" s="166"/>
      <c r="E36" s="16"/>
      <c r="F36" s="166"/>
      <c r="G36" s="16"/>
      <c r="H36" s="166"/>
      <c r="I36" s="135"/>
      <c r="J36" s="166"/>
      <c r="K36" s="4"/>
    </row>
    <row r="37" spans="1:11" ht="14.25" x14ac:dyDescent="0.2">
      <c r="A37" s="4"/>
      <c r="B37" s="68"/>
      <c r="C37" s="86"/>
      <c r="D37" s="134" t="s">
        <v>67</v>
      </c>
      <c r="E37" s="135"/>
      <c r="F37" s="101" t="s">
        <v>12</v>
      </c>
      <c r="G37" s="4"/>
      <c r="H37" s="49"/>
      <c r="I37" s="49"/>
      <c r="J37" s="81"/>
      <c r="K37" s="4"/>
    </row>
    <row r="38" spans="1:11" ht="16.5" customHeight="1" x14ac:dyDescent="0.2">
      <c r="A38" s="4"/>
      <c r="B38" s="13" t="s">
        <v>13</v>
      </c>
      <c r="C38" s="59"/>
      <c r="D38" s="103">
        <f>D10</f>
        <v>0</v>
      </c>
      <c r="E38" s="9" t="s">
        <v>14</v>
      </c>
      <c r="F38" s="167"/>
      <c r="G38" s="9" t="s">
        <v>15</v>
      </c>
      <c r="H38" s="49"/>
      <c r="I38" s="49"/>
      <c r="J38" s="69"/>
      <c r="K38" s="4"/>
    </row>
    <row r="39" spans="1:11" ht="16.5" customHeight="1" x14ac:dyDescent="0.2">
      <c r="A39" s="4"/>
      <c r="B39" s="13"/>
      <c r="C39" s="59"/>
      <c r="D39" s="59"/>
      <c r="E39" s="9"/>
      <c r="F39" s="143"/>
      <c r="G39" s="9"/>
      <c r="H39" s="49"/>
      <c r="I39" s="49"/>
      <c r="J39" s="69"/>
      <c r="K39" s="4"/>
    </row>
    <row r="40" spans="1:11" ht="16.5" customHeight="1" x14ac:dyDescent="0.2">
      <c r="A40" s="4"/>
      <c r="B40" s="13" t="s">
        <v>16</v>
      </c>
      <c r="C40" s="50"/>
      <c r="D40" s="53">
        <f>F10</f>
        <v>0</v>
      </c>
      <c r="E40" s="9" t="s">
        <v>14</v>
      </c>
      <c r="F40" s="167"/>
      <c r="G40" s="9" t="s">
        <v>15</v>
      </c>
      <c r="H40" s="49"/>
      <c r="I40" s="49"/>
      <c r="J40" s="69"/>
      <c r="K40" s="4"/>
    </row>
    <row r="41" spans="1:11" ht="16.5" customHeight="1" x14ac:dyDescent="0.2">
      <c r="A41" s="4"/>
      <c r="B41" s="13"/>
      <c r="C41" s="59"/>
      <c r="D41" s="59"/>
      <c r="E41" s="9"/>
      <c r="F41" s="143"/>
      <c r="G41" s="9"/>
      <c r="H41" s="49"/>
      <c r="I41" s="49"/>
      <c r="J41" s="69"/>
      <c r="K41" s="4"/>
    </row>
    <row r="42" spans="1:11" ht="16.5" customHeight="1" x14ac:dyDescent="0.2">
      <c r="A42" s="4"/>
      <c r="B42" s="13" t="s">
        <v>17</v>
      </c>
      <c r="C42" s="50"/>
      <c r="D42" s="53">
        <f>H10</f>
        <v>0</v>
      </c>
      <c r="E42" s="9" t="s">
        <v>14</v>
      </c>
      <c r="F42" s="167"/>
      <c r="G42" s="9" t="s">
        <v>15</v>
      </c>
      <c r="H42" s="49"/>
      <c r="I42" s="49"/>
      <c r="J42" s="69"/>
      <c r="K42" s="4"/>
    </row>
    <row r="43" spans="1:11" ht="16.5" customHeight="1" x14ac:dyDescent="0.2">
      <c r="A43" s="4"/>
      <c r="B43" s="13"/>
      <c r="C43" s="59"/>
      <c r="D43" s="59"/>
      <c r="E43" s="9"/>
      <c r="F43" s="143"/>
      <c r="G43" s="9"/>
      <c r="H43" s="128" t="s">
        <v>55</v>
      </c>
      <c r="I43" s="49"/>
      <c r="J43" s="69"/>
      <c r="K43" s="4"/>
    </row>
    <row r="44" spans="1:11" ht="16.5" customHeight="1" x14ac:dyDescent="0.2">
      <c r="A44" s="4"/>
      <c r="B44" s="13" t="s">
        <v>18</v>
      </c>
      <c r="C44" s="50"/>
      <c r="D44" s="53">
        <f>J10</f>
        <v>0</v>
      </c>
      <c r="E44" s="9" t="s">
        <v>14</v>
      </c>
      <c r="F44" s="167"/>
      <c r="G44" s="9" t="s">
        <v>9</v>
      </c>
      <c r="H44" s="148">
        <f>(D38*F38)+(D40*F40)+(D42*F42)+(D44*F44)</f>
        <v>0</v>
      </c>
      <c r="I44" s="89"/>
      <c r="J44" s="69"/>
      <c r="K44" s="4"/>
    </row>
    <row r="45" spans="1:11" ht="16.5" customHeight="1" x14ac:dyDescent="0.2">
      <c r="A45" s="4"/>
      <c r="B45" s="13"/>
      <c r="C45" s="59"/>
      <c r="D45" s="34"/>
      <c r="E45" s="9"/>
      <c r="F45" s="155"/>
      <c r="G45" s="9"/>
      <c r="H45" s="59"/>
      <c r="I45" s="59"/>
      <c r="J45" s="50"/>
      <c r="K45" s="4"/>
    </row>
    <row r="46" spans="1:11" ht="41.1" customHeight="1" x14ac:dyDescent="0.2">
      <c r="A46" s="4"/>
      <c r="B46" s="87" t="s">
        <v>19</v>
      </c>
      <c r="C46" s="13"/>
      <c r="D46" s="59"/>
      <c r="E46" s="59"/>
      <c r="F46" s="59"/>
      <c r="G46" s="59"/>
      <c r="H46" s="59"/>
      <c r="I46" s="59"/>
      <c r="J46" s="50"/>
      <c r="K46" s="4"/>
    </row>
    <row r="47" spans="1:11" ht="28.35" customHeight="1" x14ac:dyDescent="0.2">
      <c r="A47" s="4"/>
      <c r="B47" s="12">
        <f>IFERROR(ROUND((((D36*0.05)*D38)+((F36*0.05)*D40)+((H36*0.05)*D42)+((J36*0.05)*D44))/F47,2),0)</f>
        <v>0</v>
      </c>
      <c r="C47" s="13"/>
      <c r="D47" s="148">
        <f>H44</f>
        <v>0</v>
      </c>
      <c r="E47" s="8" t="s">
        <v>8</v>
      </c>
      <c r="F47" s="149">
        <f>F30</f>
        <v>0</v>
      </c>
      <c r="G47" s="8" t="s">
        <v>9</v>
      </c>
      <c r="H47" s="148">
        <f>IF(F47&gt;0,ROUND(D47/F47,2),0)</f>
        <v>0</v>
      </c>
      <c r="I47" s="89"/>
      <c r="J47" s="69"/>
      <c r="K47" s="4"/>
    </row>
    <row r="48" spans="1:11" ht="15" customHeight="1" x14ac:dyDescent="0.2">
      <c r="A48" s="4"/>
      <c r="B48" s="83"/>
      <c r="C48" s="95"/>
      <c r="D48" s="165" t="s">
        <v>55</v>
      </c>
      <c r="E48" s="160"/>
      <c r="F48" s="158" t="s">
        <v>61</v>
      </c>
      <c r="G48" s="160"/>
      <c r="H48" s="158" t="s">
        <v>20</v>
      </c>
      <c r="I48" s="138"/>
      <c r="J48" s="139"/>
      <c r="K48" s="4"/>
    </row>
    <row r="49" spans="1:12" ht="14.1" customHeight="1" x14ac:dyDescent="0.2">
      <c r="A49" s="4"/>
      <c r="B49" s="49"/>
      <c r="C49" s="49"/>
      <c r="D49" s="128"/>
      <c r="E49" s="128"/>
      <c r="F49" s="128"/>
      <c r="G49" s="128"/>
      <c r="H49" s="128"/>
      <c r="I49" s="49"/>
      <c r="J49" s="49"/>
      <c r="K49" s="4"/>
    </row>
    <row r="50" spans="1:12" ht="28.35" customHeight="1" x14ac:dyDescent="0.2">
      <c r="A50" s="4"/>
      <c r="B50" s="64" t="s">
        <v>52</v>
      </c>
      <c r="C50" s="65"/>
      <c r="D50" s="66"/>
      <c r="E50" s="150"/>
      <c r="F50" s="182" t="s">
        <v>21</v>
      </c>
      <c r="G50" s="150"/>
      <c r="H50" s="150"/>
      <c r="I50" s="65"/>
      <c r="J50" s="67"/>
      <c r="K50" s="4"/>
    </row>
    <row r="51" spans="1:12" ht="14.25" x14ac:dyDescent="0.2">
      <c r="A51" s="4"/>
      <c r="B51" s="68"/>
      <c r="C51" s="49"/>
      <c r="D51" s="128"/>
      <c r="E51" s="128"/>
      <c r="F51" s="128"/>
      <c r="G51" s="128"/>
      <c r="H51" s="128"/>
      <c r="I51" s="49"/>
      <c r="J51" s="69"/>
      <c r="K51" s="4"/>
    </row>
    <row r="52" spans="1:12" ht="28.35" customHeight="1" x14ac:dyDescent="0.2">
      <c r="A52" s="4"/>
      <c r="B52" s="13"/>
      <c r="C52" s="50"/>
      <c r="D52" s="136">
        <f>H47</f>
        <v>0</v>
      </c>
      <c r="E52" s="15" t="s">
        <v>14</v>
      </c>
      <c r="F52" s="151">
        <v>0.9</v>
      </c>
      <c r="G52" s="15" t="s">
        <v>9</v>
      </c>
      <c r="H52" s="148">
        <f>ROUND(D52*F52,2)</f>
        <v>0</v>
      </c>
      <c r="I52" s="89"/>
      <c r="J52" s="69"/>
      <c r="K52" s="4"/>
      <c r="L52" s="11"/>
    </row>
    <row r="53" spans="1:12" ht="14.45" customHeight="1" x14ac:dyDescent="0.2">
      <c r="A53" s="4"/>
      <c r="B53" s="43"/>
      <c r="C53" s="14"/>
      <c r="D53" s="153" t="s">
        <v>20</v>
      </c>
      <c r="E53" s="160"/>
      <c r="F53" s="164"/>
      <c r="G53" s="160"/>
      <c r="H53" s="158" t="s">
        <v>22</v>
      </c>
      <c r="I53" s="52"/>
      <c r="J53" s="51"/>
      <c r="K53" s="4"/>
    </row>
    <row r="54" spans="1:12" ht="14.1" customHeight="1" x14ac:dyDescent="0.2">
      <c r="A54" s="4"/>
      <c r="B54" s="49"/>
      <c r="C54" s="49"/>
      <c r="D54" s="49"/>
      <c r="E54" s="49"/>
      <c r="F54" s="49"/>
      <c r="G54" s="49"/>
      <c r="H54" s="49"/>
      <c r="I54" s="4"/>
      <c r="J54" s="4"/>
      <c r="K54" s="4"/>
    </row>
    <row r="55" spans="1:12" ht="28.35" customHeight="1" x14ac:dyDescent="0.2">
      <c r="A55" s="4"/>
      <c r="B55" s="64" t="s">
        <v>53</v>
      </c>
      <c r="C55" s="65"/>
      <c r="D55" s="66"/>
      <c r="E55" s="65"/>
      <c r="F55" s="66" t="s">
        <v>23</v>
      </c>
      <c r="G55" s="65"/>
      <c r="H55" s="65"/>
      <c r="I55" s="65"/>
      <c r="J55" s="67"/>
      <c r="K55" s="4"/>
    </row>
    <row r="56" spans="1:12" ht="14.25" x14ac:dyDescent="0.2">
      <c r="A56" s="4"/>
      <c r="B56" s="68"/>
      <c r="C56" s="49"/>
      <c r="D56" s="70"/>
      <c r="E56" s="49"/>
      <c r="F56" s="49"/>
      <c r="G56" s="49"/>
      <c r="H56" s="70"/>
      <c r="I56" s="49"/>
      <c r="J56" s="69"/>
      <c r="K56" s="4"/>
    </row>
    <row r="57" spans="1:12" ht="28.35" customHeight="1" x14ac:dyDescent="0.2">
      <c r="A57" s="4"/>
      <c r="B57" s="13"/>
      <c r="C57" s="50"/>
      <c r="D57" s="136">
        <f>H52</f>
        <v>0</v>
      </c>
      <c r="E57" s="104" t="s">
        <v>24</v>
      </c>
      <c r="F57" s="136">
        <f>H30</f>
        <v>0</v>
      </c>
      <c r="G57" s="105" t="s">
        <v>9</v>
      </c>
      <c r="H57" s="147">
        <f>IF((D57-F57)&gt;B47,B47,IF((D57-F57)&lt;0,0,(D57-F57)))</f>
        <v>0</v>
      </c>
      <c r="I57" s="146"/>
      <c r="J57" s="140"/>
      <c r="K57" s="4"/>
    </row>
    <row r="58" spans="1:12" ht="15" customHeight="1" x14ac:dyDescent="0.2">
      <c r="A58" s="4"/>
      <c r="B58" s="13"/>
      <c r="C58" s="50"/>
      <c r="D58" s="109" t="s">
        <v>22</v>
      </c>
      <c r="E58" s="104"/>
      <c r="F58" s="161" t="s">
        <v>7</v>
      </c>
      <c r="G58" s="105"/>
      <c r="H58" s="158" t="s">
        <v>25</v>
      </c>
      <c r="I58" s="141"/>
      <c r="J58" s="140"/>
      <c r="K58" s="4"/>
    </row>
    <row r="59" spans="1:12" ht="28.35" customHeight="1" x14ac:dyDescent="0.2">
      <c r="A59" s="4"/>
      <c r="B59" s="13"/>
      <c r="C59" s="50"/>
      <c r="D59" s="136">
        <f>IF(H57&gt;0,H57,0)</f>
        <v>0</v>
      </c>
      <c r="E59" s="104" t="s">
        <v>14</v>
      </c>
      <c r="F59" s="183">
        <f>SUM(D7,F7,H7,J7)</f>
        <v>0</v>
      </c>
      <c r="G59" s="105" t="s">
        <v>9</v>
      </c>
      <c r="H59" s="147">
        <f>ROUND(D59*F59,2)</f>
        <v>0</v>
      </c>
      <c r="J59" s="140"/>
      <c r="K59" s="4"/>
    </row>
    <row r="60" spans="1:12" ht="15" customHeight="1" x14ac:dyDescent="0.2">
      <c r="A60" s="4"/>
      <c r="B60" s="43"/>
      <c r="C60" s="14"/>
      <c r="D60" s="109" t="s">
        <v>25</v>
      </c>
      <c r="E60" s="106"/>
      <c r="F60" s="156" t="s">
        <v>54</v>
      </c>
      <c r="G60" s="157"/>
      <c r="H60" s="158" t="s">
        <v>26</v>
      </c>
      <c r="I60" s="138"/>
      <c r="J60" s="139"/>
      <c r="K60" s="4"/>
    </row>
    <row r="61" spans="1:12" ht="14.45" customHeight="1" x14ac:dyDescent="0.2">
      <c r="A61" s="4"/>
      <c r="B61" s="16"/>
      <c r="C61" s="16"/>
      <c r="D61" s="90"/>
      <c r="E61" s="9"/>
      <c r="F61" s="91"/>
      <c r="G61" s="9"/>
      <c r="H61" s="92"/>
      <c r="I61" s="4"/>
      <c r="J61" s="4"/>
      <c r="K61" s="4"/>
    </row>
    <row r="62" spans="1:12" ht="13.35" customHeight="1" x14ac:dyDescent="0.2">
      <c r="A62" s="4"/>
      <c r="B62" s="54" t="s">
        <v>75</v>
      </c>
      <c r="C62" s="80"/>
      <c r="D62" s="80"/>
      <c r="E62" s="80"/>
      <c r="F62" s="80"/>
      <c r="G62" s="80"/>
      <c r="H62" s="80"/>
      <c r="I62" s="80"/>
      <c r="J62" s="81"/>
      <c r="K62" s="4"/>
    </row>
    <row r="63" spans="1:12" ht="13.35" customHeight="1" x14ac:dyDescent="0.2">
      <c r="A63" s="4"/>
      <c r="B63" s="94" t="s">
        <v>74</v>
      </c>
      <c r="C63" s="49"/>
      <c r="D63" s="49"/>
      <c r="E63" s="49"/>
      <c r="F63" s="49"/>
      <c r="G63" s="49"/>
      <c r="H63" s="49"/>
      <c r="I63" s="49"/>
      <c r="J63" s="69"/>
      <c r="K63" s="4"/>
    </row>
    <row r="64" spans="1:12" ht="14.25" x14ac:dyDescent="0.2">
      <c r="A64" s="37"/>
      <c r="B64" s="55" t="s">
        <v>73</v>
      </c>
      <c r="C64" s="95"/>
      <c r="D64" s="95"/>
      <c r="E64" s="95"/>
      <c r="F64" s="95"/>
      <c r="G64" s="95"/>
      <c r="H64" s="95"/>
      <c r="I64" s="95"/>
      <c r="J64" s="14"/>
      <c r="K64" s="4"/>
    </row>
    <row r="65" spans="1:11" ht="14.1" customHeight="1" x14ac:dyDescent="0.2">
      <c r="A65" s="37"/>
      <c r="B65" s="37"/>
      <c r="C65" s="37"/>
      <c r="D65" s="37"/>
      <c r="E65" s="37"/>
      <c r="F65" s="37"/>
      <c r="G65" s="37"/>
      <c r="H65" s="37"/>
      <c r="I65" s="4"/>
      <c r="J65" s="4"/>
      <c r="K65" s="4"/>
    </row>
    <row r="66" spans="1:11" s="17" customFormat="1" ht="14.25" x14ac:dyDescent="0.2">
      <c r="A66" s="96"/>
      <c r="B66" s="54" t="s">
        <v>69</v>
      </c>
      <c r="C66" s="34"/>
      <c r="D66" s="34"/>
      <c r="E66" s="34"/>
      <c r="F66" s="34"/>
      <c r="G66" s="34"/>
      <c r="H66" s="34"/>
      <c r="I66" s="34"/>
      <c r="J66" s="35"/>
      <c r="K66" s="96"/>
    </row>
    <row r="67" spans="1:11" ht="14.25" x14ac:dyDescent="0.2">
      <c r="A67" s="4"/>
      <c r="B67" s="94" t="s">
        <v>70</v>
      </c>
      <c r="C67" s="82"/>
      <c r="D67" s="82"/>
      <c r="E67" s="82"/>
      <c r="F67" s="82"/>
      <c r="G67" s="82"/>
      <c r="H67" s="82"/>
      <c r="I67" s="82"/>
      <c r="J67" s="73"/>
      <c r="K67" s="4"/>
    </row>
    <row r="68" spans="1:11" ht="14.25" x14ac:dyDescent="0.2">
      <c r="A68" s="4"/>
      <c r="B68" s="94" t="s">
        <v>71</v>
      </c>
      <c r="C68" s="82"/>
      <c r="D68" s="82"/>
      <c r="E68" s="82"/>
      <c r="F68" s="82"/>
      <c r="G68" s="82"/>
      <c r="H68" s="82"/>
      <c r="I68" s="82"/>
      <c r="J68" s="73"/>
      <c r="K68" s="4"/>
    </row>
    <row r="69" spans="1:11" ht="14.25" x14ac:dyDescent="0.2">
      <c r="A69" s="4"/>
      <c r="B69" s="55" t="s">
        <v>72</v>
      </c>
      <c r="C69" s="63"/>
      <c r="D69" s="63"/>
      <c r="E69" s="63"/>
      <c r="F69" s="63"/>
      <c r="G69" s="63"/>
      <c r="H69" s="63"/>
      <c r="I69" s="63"/>
      <c r="J69" s="97"/>
      <c r="K69" s="4"/>
    </row>
  </sheetData>
  <sheetProtection algorithmName="SHA-512" hashValue="pyuhx5983050sbSgN1FK5ZkPJfCMhsdWmNlpMRfxiyjjr1gnY2ANbL+jhs3sgDBbZ+eZtUa9iAaHE78SYPtbCg==" saltValue="bKPzVsvuvbsGphQWQd1h9Q==" spinCount="100000" sheet="1" objects="1" scenarios="1"/>
  <hyperlinks>
    <hyperlink ref="G34" r:id="rId1" xr:uid="{9F299F91-F22B-4662-86A3-9230DF36F142}"/>
  </hyperlinks>
  <pageMargins left="0.25" right="0.25" top="0.5" bottom="0.5" header="0.3" footer="0.3"/>
  <pageSetup scale="47" orientation="portrait" r:id="rId2"/>
  <headerFooter alignWithMargins="0">
    <oddFooter>&amp;C&amp;12&amp;A&amp;R&amp;N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88D1-F3F3-401C-8833-8A66D6065D1B}">
  <dimension ref="A1:L71"/>
  <sheetViews>
    <sheetView showGridLines="0" topLeftCell="A24" zoomScale="98" zoomScaleNormal="98" workbookViewId="0">
      <selection activeCell="Q47" sqref="Q47"/>
    </sheetView>
  </sheetViews>
  <sheetFormatPr defaultColWidth="6.3984375" defaultRowHeight="12.75" x14ac:dyDescent="0.2"/>
  <cols>
    <col min="1" max="1" width="1.19921875" style="1" customWidth="1"/>
    <col min="2" max="2" width="16.59765625" style="1" customWidth="1"/>
    <col min="3" max="3" width="3.5" style="1" customWidth="1"/>
    <col min="4" max="4" width="19" style="1" customWidth="1"/>
    <col min="5" max="5" width="2.59765625" style="1" customWidth="1"/>
    <col min="6" max="6" width="19" style="1" customWidth="1"/>
    <col min="7" max="7" width="2.5" style="1" customWidth="1"/>
    <col min="8" max="8" width="19.09765625" style="1" customWidth="1"/>
    <col min="9" max="9" width="2.3984375" style="1" customWidth="1"/>
    <col min="10" max="10" width="19.09765625" style="1" customWidth="1"/>
    <col min="11" max="16384" width="6.3984375" style="1"/>
  </cols>
  <sheetData>
    <row r="1" spans="1:11" ht="6" customHeight="1" x14ac:dyDescent="0.2"/>
    <row r="2" spans="1:11" ht="18" x14ac:dyDescent="0.2">
      <c r="B2" s="62" t="s">
        <v>94</v>
      </c>
      <c r="C2" s="38"/>
      <c r="D2" s="38"/>
      <c r="E2" s="38"/>
      <c r="F2" s="38"/>
      <c r="G2" s="38"/>
      <c r="H2" s="38"/>
      <c r="I2" s="38"/>
      <c r="J2" s="39"/>
    </row>
    <row r="3" spans="1:11" ht="18" x14ac:dyDescent="0.2">
      <c r="B3" s="33" t="s">
        <v>41</v>
      </c>
      <c r="C3" s="40"/>
      <c r="D3" s="40"/>
      <c r="E3" s="40"/>
      <c r="F3" s="40"/>
      <c r="G3" s="40"/>
      <c r="H3" s="40"/>
      <c r="I3" s="40"/>
      <c r="J3" s="41"/>
    </row>
    <row r="4" spans="1:11" ht="9.6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2.1" customHeight="1" x14ac:dyDescent="0.2">
      <c r="A5" s="4"/>
      <c r="B5" s="64" t="s">
        <v>48</v>
      </c>
      <c r="C5" s="65"/>
      <c r="D5" s="66"/>
      <c r="E5" s="65"/>
      <c r="F5" s="66" t="s">
        <v>0</v>
      </c>
      <c r="G5" s="65"/>
      <c r="H5" s="65"/>
      <c r="I5" s="65"/>
      <c r="J5" s="67"/>
      <c r="K5" s="4"/>
    </row>
    <row r="6" spans="1:11" ht="33.6" customHeight="1" x14ac:dyDescent="0.2">
      <c r="A6" s="4"/>
      <c r="B6" s="68"/>
      <c r="C6" s="69"/>
      <c r="D6" s="109" t="s">
        <v>13</v>
      </c>
      <c r="E6" s="125"/>
      <c r="F6" s="109" t="s">
        <v>16</v>
      </c>
      <c r="G6" s="125"/>
      <c r="H6" s="109" t="s">
        <v>17</v>
      </c>
      <c r="I6" s="126"/>
      <c r="J6" s="87" t="s">
        <v>18</v>
      </c>
      <c r="K6" s="4"/>
    </row>
    <row r="7" spans="1:11" ht="56.45" customHeight="1" x14ac:dyDescent="0.2">
      <c r="A7" s="4"/>
      <c r="B7" s="36" t="s">
        <v>86</v>
      </c>
      <c r="C7" s="44"/>
      <c r="D7" s="168"/>
      <c r="E7" s="169"/>
      <c r="F7" s="168"/>
      <c r="G7" s="169"/>
      <c r="H7" s="170"/>
      <c r="I7" s="128"/>
      <c r="J7" s="168"/>
      <c r="K7" s="4"/>
    </row>
    <row r="8" spans="1:11" ht="60.6" customHeight="1" x14ac:dyDescent="0.2">
      <c r="A8" s="4"/>
      <c r="B8" s="36" t="s">
        <v>87</v>
      </c>
      <c r="C8" s="44"/>
      <c r="D8" s="168"/>
      <c r="E8" s="169"/>
      <c r="F8" s="168"/>
      <c r="G8" s="169"/>
      <c r="H8" s="168"/>
      <c r="I8" s="128"/>
      <c r="J8" s="168"/>
      <c r="K8" s="4"/>
    </row>
    <row r="9" spans="1:11" ht="71.45" customHeight="1" x14ac:dyDescent="0.2">
      <c r="A9" s="4"/>
      <c r="B9" s="36" t="s">
        <v>88</v>
      </c>
      <c r="C9" s="44"/>
      <c r="D9" s="168"/>
      <c r="E9" s="171"/>
      <c r="F9" s="168"/>
      <c r="G9" s="171"/>
      <c r="H9" s="168"/>
      <c r="I9" s="152"/>
      <c r="J9" s="168"/>
      <c r="K9" s="4"/>
    </row>
    <row r="10" spans="1:11" ht="27.6" customHeight="1" x14ac:dyDescent="0.2">
      <c r="A10" s="4"/>
      <c r="B10" s="45" t="s">
        <v>36</v>
      </c>
      <c r="C10" s="46"/>
      <c r="D10" s="172">
        <f>SUM(D7:D9)</f>
        <v>0</v>
      </c>
      <c r="E10" s="71"/>
      <c r="F10" s="172">
        <f>SUM(F7:F9)</f>
        <v>0</v>
      </c>
      <c r="G10" s="71"/>
      <c r="H10" s="172">
        <f>SUM(H7:H9)</f>
        <v>0</v>
      </c>
      <c r="I10" s="71"/>
      <c r="J10" s="173">
        <f>SUM(J7:J9)</f>
        <v>0</v>
      </c>
      <c r="K10" s="4"/>
    </row>
    <row r="11" spans="1:11" ht="14.25" x14ac:dyDescent="0.2">
      <c r="A11" s="4"/>
      <c r="B11" s="72"/>
      <c r="C11" s="72"/>
      <c r="D11" s="72"/>
      <c r="E11" s="72"/>
      <c r="F11" s="72"/>
      <c r="G11" s="72"/>
      <c r="H11" s="72"/>
      <c r="I11" s="72"/>
      <c r="J11" s="72"/>
      <c r="K11" s="4"/>
    </row>
    <row r="12" spans="1:11" ht="28.35" customHeight="1" x14ac:dyDescent="0.2">
      <c r="A12" s="73"/>
      <c r="B12" s="64" t="s">
        <v>49</v>
      </c>
      <c r="C12" s="74"/>
      <c r="D12" s="30"/>
      <c r="E12" s="74"/>
      <c r="F12" s="30" t="s">
        <v>40</v>
      </c>
      <c r="G12" s="74"/>
      <c r="H12" s="74"/>
      <c r="I12" s="74"/>
      <c r="J12" s="75"/>
      <c r="K12" s="4"/>
    </row>
    <row r="13" spans="1:11" s="3" customFormat="1" ht="11.1" customHeight="1" x14ac:dyDescent="0.2">
      <c r="B13" s="76"/>
      <c r="C13" s="77"/>
      <c r="D13" s="77"/>
      <c r="E13" s="77"/>
      <c r="F13" s="77"/>
      <c r="G13" s="77"/>
      <c r="H13" s="77"/>
      <c r="I13" s="77"/>
      <c r="J13" s="78"/>
    </row>
    <row r="14" spans="1:11" s="4" customFormat="1" ht="28.35" customHeight="1" x14ac:dyDescent="0.2">
      <c r="B14" s="26" t="s">
        <v>2</v>
      </c>
      <c r="C14" s="79"/>
      <c r="D14" s="79"/>
      <c r="E14" s="79"/>
      <c r="F14" s="79"/>
      <c r="G14" s="79"/>
      <c r="H14" s="79"/>
      <c r="I14" s="79"/>
      <c r="J14" s="27"/>
    </row>
    <row r="15" spans="1:11" s="4" customFormat="1" ht="18.600000000000001" customHeight="1" x14ac:dyDescent="0.2">
      <c r="B15" s="28" t="s">
        <v>79</v>
      </c>
      <c r="C15" s="79"/>
      <c r="D15" s="79"/>
      <c r="E15" s="79"/>
      <c r="F15" s="79"/>
      <c r="G15" s="79"/>
      <c r="H15" s="79"/>
      <c r="I15" s="79"/>
      <c r="J15" s="174">
        <f>'Wages, Taxes and Workers'' Comp'!$C$9</f>
        <v>0</v>
      </c>
    </row>
    <row r="16" spans="1:11" s="3" customFormat="1" ht="16.5" customHeight="1" x14ac:dyDescent="0.2">
      <c r="B16" s="26" t="s">
        <v>80</v>
      </c>
      <c r="C16" s="79"/>
      <c r="D16" s="79"/>
      <c r="E16" s="79"/>
      <c r="F16" s="79"/>
      <c r="G16" s="79"/>
      <c r="H16" s="79"/>
      <c r="I16" s="79"/>
      <c r="J16" s="25"/>
    </row>
    <row r="17" spans="1:11" s="3" customFormat="1" ht="16.5" customHeight="1" x14ac:dyDescent="0.2">
      <c r="B17" s="26" t="s">
        <v>81</v>
      </c>
      <c r="C17" s="79"/>
      <c r="D17" s="79"/>
      <c r="E17" s="79"/>
      <c r="F17" s="79"/>
      <c r="G17" s="79"/>
      <c r="H17" s="79"/>
      <c r="I17" s="79"/>
      <c r="J17" s="25"/>
    </row>
    <row r="18" spans="1:11" s="3" customFormat="1" ht="16.5" customHeight="1" x14ac:dyDescent="0.2">
      <c r="B18" s="26" t="s">
        <v>98</v>
      </c>
      <c r="C18" s="79"/>
      <c r="D18" s="79"/>
      <c r="E18" s="79"/>
      <c r="F18" s="79"/>
      <c r="G18" s="79"/>
      <c r="H18" s="79"/>
      <c r="I18" s="79"/>
      <c r="J18" s="25"/>
    </row>
    <row r="19" spans="1:11" s="4" customFormat="1" ht="14.25" x14ac:dyDescent="0.2">
      <c r="B19" s="29" t="s">
        <v>3</v>
      </c>
      <c r="C19" s="79"/>
      <c r="D19" s="79"/>
      <c r="E19" s="79"/>
      <c r="F19" s="79"/>
      <c r="G19" s="79"/>
      <c r="H19" s="79"/>
      <c r="I19" s="79"/>
      <c r="J19" s="135"/>
    </row>
    <row r="20" spans="1:11" s="3" customFormat="1" ht="16.5" customHeight="1" x14ac:dyDescent="0.2">
      <c r="B20" s="26" t="s">
        <v>82</v>
      </c>
      <c r="C20" s="79"/>
      <c r="D20" s="79"/>
      <c r="E20" s="79"/>
      <c r="F20" s="79"/>
      <c r="G20" s="79"/>
      <c r="H20" s="79"/>
      <c r="I20" s="79"/>
      <c r="J20" s="175">
        <f>IFERROR(ROUND(($J$15/'Wages, Taxes and Workers'' Comp'!C16)*'Wages, Taxes and Workers'' Comp'!C19,0),0)</f>
        <v>0</v>
      </c>
    </row>
    <row r="21" spans="1:11" s="3" customFormat="1" ht="16.5" customHeight="1" x14ac:dyDescent="0.2">
      <c r="B21" s="26" t="s">
        <v>83</v>
      </c>
      <c r="C21" s="79"/>
      <c r="D21" s="79"/>
      <c r="E21" s="79"/>
      <c r="F21" s="79"/>
      <c r="G21" s="79"/>
      <c r="H21" s="79"/>
      <c r="I21" s="79"/>
      <c r="J21" s="175">
        <f>IFERROR(ROUND(($J$15/'Wages, Taxes and Workers'' Comp'!C16)*'Wages, Taxes and Workers'' Comp'!C20,0),0)</f>
        <v>0</v>
      </c>
    </row>
    <row r="22" spans="1:11" s="3" customFormat="1" ht="16.5" customHeight="1" x14ac:dyDescent="0.2">
      <c r="B22" s="29" t="s">
        <v>4</v>
      </c>
      <c r="C22" s="79"/>
      <c r="D22" s="79"/>
      <c r="E22" s="79"/>
      <c r="F22" s="79"/>
      <c r="G22" s="79"/>
      <c r="H22" s="79"/>
      <c r="I22" s="79"/>
      <c r="J22" s="176"/>
    </row>
    <row r="23" spans="1:11" s="3" customFormat="1" ht="16.5" customHeight="1" x14ac:dyDescent="0.2">
      <c r="B23" s="26" t="s">
        <v>84</v>
      </c>
      <c r="C23" s="79"/>
      <c r="D23" s="79"/>
      <c r="E23" s="79"/>
      <c r="F23" s="79"/>
      <c r="G23" s="79"/>
      <c r="H23" s="79"/>
      <c r="I23" s="79"/>
      <c r="J23" s="175">
        <f>IFERROR(ROUND(($J$15/'Wages, Taxes and Workers'' Comp'!C16)*'Wages, Taxes and Workers'' Comp'!C21,0),0)</f>
        <v>0</v>
      </c>
    </row>
    <row r="24" spans="1:11" s="3" customFormat="1" ht="16.5" customHeight="1" x14ac:dyDescent="0.2">
      <c r="B24" s="26" t="s">
        <v>85</v>
      </c>
      <c r="C24" s="79"/>
      <c r="D24" s="79"/>
      <c r="E24" s="79"/>
      <c r="F24" s="79"/>
      <c r="G24" s="79"/>
      <c r="H24" s="79"/>
      <c r="I24" s="79"/>
      <c r="J24" s="175">
        <f>IFERROR(ROUND(($J$15/'Wages, Taxes and Workers'' Comp'!C16)*'Wages, Taxes and Workers'' Comp'!C22,0),0)</f>
        <v>0</v>
      </c>
    </row>
    <row r="25" spans="1:11" s="3" customFormat="1" ht="16.5" customHeight="1" x14ac:dyDescent="0.2">
      <c r="B25" s="32" t="s">
        <v>5</v>
      </c>
      <c r="C25" s="79"/>
      <c r="D25" s="79"/>
      <c r="E25" s="79"/>
      <c r="F25" s="79"/>
      <c r="G25" s="79"/>
      <c r="H25" s="79"/>
      <c r="I25" s="79"/>
      <c r="J25" s="177">
        <f>SUM(J15:J24)</f>
        <v>0</v>
      </c>
    </row>
    <row r="26" spans="1:11" s="3" customFormat="1" ht="16.5" customHeight="1" x14ac:dyDescent="0.2">
      <c r="B26" s="47"/>
      <c r="C26" s="47"/>
      <c r="D26" s="47"/>
      <c r="E26" s="47"/>
      <c r="F26" s="47"/>
      <c r="G26" s="47"/>
      <c r="H26" s="47"/>
      <c r="I26" s="47"/>
      <c r="J26" s="47"/>
    </row>
    <row r="27" spans="1:11" ht="11.1" customHeight="1" x14ac:dyDescent="0.2">
      <c r="A27" s="4"/>
      <c r="B27" s="70"/>
      <c r="C27" s="70"/>
      <c r="D27" s="70"/>
      <c r="E27" s="70"/>
      <c r="F27" s="70"/>
      <c r="G27" s="70"/>
      <c r="H27" s="70"/>
      <c r="I27" s="70"/>
      <c r="J27" s="70"/>
      <c r="K27" s="4"/>
    </row>
    <row r="28" spans="1:11" ht="27.95" customHeight="1" x14ac:dyDescent="0.2">
      <c r="A28" s="73"/>
      <c r="B28" s="64" t="s">
        <v>50</v>
      </c>
      <c r="C28" s="65"/>
      <c r="D28" s="66"/>
      <c r="E28" s="65"/>
      <c r="F28" s="66" t="s">
        <v>6</v>
      </c>
      <c r="G28" s="65"/>
      <c r="H28" s="65"/>
      <c r="I28" s="65"/>
      <c r="J28" s="67"/>
      <c r="K28" s="4"/>
    </row>
    <row r="29" spans="1:11" ht="14.25" x14ac:dyDescent="0.2">
      <c r="A29" s="4"/>
      <c r="B29" s="76"/>
      <c r="C29" s="77"/>
      <c r="D29" s="77"/>
      <c r="E29" s="77"/>
      <c r="F29" s="77"/>
      <c r="G29" s="77"/>
      <c r="H29" s="80"/>
      <c r="I29" s="80"/>
      <c r="J29" s="81"/>
      <c r="K29" s="4"/>
    </row>
    <row r="30" spans="1:11" ht="27.6" customHeight="1" x14ac:dyDescent="0.2">
      <c r="A30" s="4"/>
      <c r="B30" s="88"/>
      <c r="C30" s="80"/>
      <c r="D30" s="130" t="s">
        <v>5</v>
      </c>
      <c r="E30" s="82"/>
      <c r="F30" s="129" t="s">
        <v>68</v>
      </c>
      <c r="G30" s="111"/>
      <c r="H30" s="77"/>
      <c r="I30" s="80"/>
      <c r="J30" s="81"/>
      <c r="K30" s="4"/>
    </row>
    <row r="31" spans="1:11" ht="16.5" customHeight="1" x14ac:dyDescent="0.2">
      <c r="A31" s="4"/>
      <c r="B31" s="13" t="s">
        <v>7</v>
      </c>
      <c r="C31" s="50"/>
      <c r="D31" s="60">
        <f>J25</f>
        <v>0</v>
      </c>
      <c r="E31" s="8" t="s">
        <v>8</v>
      </c>
      <c r="F31" s="103">
        <f>SUM(D10:J10)</f>
        <v>0</v>
      </c>
      <c r="G31" s="107" t="s">
        <v>9</v>
      </c>
      <c r="H31" s="148">
        <f>IF(F31&gt;0,ROUND(D31/F31,2),)</f>
        <v>0</v>
      </c>
      <c r="I31" s="154"/>
      <c r="J31" s="69"/>
      <c r="K31" s="4"/>
    </row>
    <row r="32" spans="1:11" ht="16.5" customHeight="1" x14ac:dyDescent="0.2">
      <c r="A32" s="4"/>
      <c r="B32" s="43"/>
      <c r="C32" s="95"/>
      <c r="D32" s="61"/>
      <c r="E32" s="10"/>
      <c r="F32" s="52"/>
      <c r="G32" s="10"/>
      <c r="H32" s="143" t="s">
        <v>10</v>
      </c>
      <c r="I32" s="52"/>
      <c r="J32" s="139"/>
      <c r="K32" s="4"/>
    </row>
    <row r="33" spans="1:11" ht="9.9499999999999993" customHeight="1" x14ac:dyDescent="0.2">
      <c r="A33" s="4"/>
      <c r="B33" s="80"/>
      <c r="C33" s="80"/>
      <c r="D33" s="80"/>
      <c r="E33" s="80"/>
      <c r="F33" s="80"/>
      <c r="G33" s="80"/>
      <c r="H33" s="49"/>
      <c r="I33" s="4"/>
      <c r="J33" s="4"/>
      <c r="K33" s="4"/>
    </row>
    <row r="34" spans="1:11" ht="27" customHeight="1" x14ac:dyDescent="0.2">
      <c r="A34" s="4"/>
      <c r="B34" s="64" t="s">
        <v>51</v>
      </c>
      <c r="C34" s="65"/>
      <c r="D34" s="66"/>
      <c r="E34" s="65"/>
      <c r="F34" s="66" t="s">
        <v>11</v>
      </c>
      <c r="G34" s="65"/>
      <c r="H34" s="65"/>
      <c r="I34" s="65"/>
      <c r="J34" s="67"/>
      <c r="K34" s="4"/>
    </row>
    <row r="35" spans="1:11" ht="28.5" x14ac:dyDescent="0.2">
      <c r="A35" s="4"/>
      <c r="B35" s="54"/>
      <c r="C35" s="65"/>
      <c r="D35" s="65"/>
      <c r="E35" s="65"/>
      <c r="F35" s="34" t="s">
        <v>101</v>
      </c>
      <c r="G35" s="98" t="s">
        <v>99</v>
      </c>
      <c r="H35" s="65"/>
      <c r="I35" s="65"/>
      <c r="J35" s="67"/>
      <c r="K35" s="4"/>
    </row>
    <row r="36" spans="1:11" ht="14.25" x14ac:dyDescent="0.2">
      <c r="A36" s="4"/>
      <c r="B36" s="55"/>
      <c r="C36" s="56"/>
      <c r="D36" s="56"/>
      <c r="E36" s="56"/>
      <c r="F36" s="56"/>
      <c r="G36" s="57"/>
      <c r="H36" s="57"/>
      <c r="I36" s="57"/>
      <c r="J36" s="58"/>
      <c r="K36" s="4"/>
    </row>
    <row r="37" spans="1:11" ht="31.5" customHeight="1" x14ac:dyDescent="0.2">
      <c r="A37" s="4"/>
      <c r="B37" s="13"/>
      <c r="C37" s="59"/>
      <c r="D37" s="131" t="s">
        <v>59</v>
      </c>
      <c r="E37" s="132"/>
      <c r="F37" s="131" t="s">
        <v>60</v>
      </c>
      <c r="G37" s="132"/>
      <c r="H37" s="131" t="s">
        <v>57</v>
      </c>
      <c r="I37" s="133"/>
      <c r="J37" s="131" t="s">
        <v>58</v>
      </c>
      <c r="K37" s="4"/>
    </row>
    <row r="38" spans="1:11" ht="27" customHeight="1" x14ac:dyDescent="0.2">
      <c r="A38" s="4"/>
      <c r="B38" s="84" t="s">
        <v>35</v>
      </c>
      <c r="C38" s="85"/>
      <c r="D38" s="166"/>
      <c r="E38" s="16"/>
      <c r="F38" s="166"/>
      <c r="G38" s="16"/>
      <c r="H38" s="166"/>
      <c r="I38" s="135"/>
      <c r="J38" s="166"/>
      <c r="K38" s="4"/>
    </row>
    <row r="39" spans="1:11" ht="14.25" x14ac:dyDescent="0.2">
      <c r="A39" s="4"/>
      <c r="B39" s="68"/>
      <c r="C39" s="86"/>
      <c r="D39" s="134" t="s">
        <v>67</v>
      </c>
      <c r="E39" s="4"/>
      <c r="F39" s="101" t="s">
        <v>12</v>
      </c>
      <c r="G39" s="4"/>
      <c r="H39" s="49"/>
      <c r="I39" s="49"/>
      <c r="J39" s="81"/>
      <c r="K39" s="4"/>
    </row>
    <row r="40" spans="1:11" ht="16.5" customHeight="1" x14ac:dyDescent="0.2">
      <c r="A40" s="4"/>
      <c r="B40" s="13" t="s">
        <v>13</v>
      </c>
      <c r="C40" s="59"/>
      <c r="D40" s="103">
        <f>D10</f>
        <v>0</v>
      </c>
      <c r="E40" s="9" t="s">
        <v>14</v>
      </c>
      <c r="F40" s="167"/>
      <c r="G40" s="9" t="s">
        <v>15</v>
      </c>
      <c r="H40" s="49"/>
      <c r="I40" s="49"/>
      <c r="J40" s="69"/>
      <c r="K40" s="4"/>
    </row>
    <row r="41" spans="1:11" ht="16.5" customHeight="1" x14ac:dyDescent="0.2">
      <c r="A41" s="4"/>
      <c r="B41" s="13"/>
      <c r="C41" s="59"/>
      <c r="D41" s="59"/>
      <c r="E41" s="9"/>
      <c r="F41" s="143"/>
      <c r="G41" s="9"/>
      <c r="H41" s="49"/>
      <c r="I41" s="49"/>
      <c r="J41" s="69"/>
      <c r="K41" s="4"/>
    </row>
    <row r="42" spans="1:11" ht="16.5" customHeight="1" x14ac:dyDescent="0.2">
      <c r="A42" s="4"/>
      <c r="B42" s="13" t="s">
        <v>16</v>
      </c>
      <c r="C42" s="50"/>
      <c r="D42" s="53">
        <f>F10</f>
        <v>0</v>
      </c>
      <c r="E42" s="9" t="s">
        <v>14</v>
      </c>
      <c r="F42" s="167"/>
      <c r="G42" s="9" t="s">
        <v>15</v>
      </c>
      <c r="H42" s="49"/>
      <c r="I42" s="49"/>
      <c r="J42" s="69"/>
      <c r="K42" s="4"/>
    </row>
    <row r="43" spans="1:11" ht="16.5" customHeight="1" x14ac:dyDescent="0.2">
      <c r="A43" s="4"/>
      <c r="B43" s="13"/>
      <c r="C43" s="59"/>
      <c r="D43" s="59"/>
      <c r="E43" s="9"/>
      <c r="F43" s="143"/>
      <c r="G43" s="9"/>
      <c r="H43" s="49"/>
      <c r="I43" s="49"/>
      <c r="J43" s="69"/>
      <c r="K43" s="4"/>
    </row>
    <row r="44" spans="1:11" ht="16.5" customHeight="1" x14ac:dyDescent="0.2">
      <c r="A44" s="4"/>
      <c r="B44" s="13" t="s">
        <v>17</v>
      </c>
      <c r="C44" s="50"/>
      <c r="D44" s="53">
        <f>H10</f>
        <v>0</v>
      </c>
      <c r="E44" s="9" t="s">
        <v>14</v>
      </c>
      <c r="F44" s="167"/>
      <c r="G44" s="9" t="s">
        <v>15</v>
      </c>
      <c r="H44" s="49"/>
      <c r="I44" s="49"/>
      <c r="J44" s="69"/>
      <c r="K44" s="4"/>
    </row>
    <row r="45" spans="1:11" ht="16.5" customHeight="1" x14ac:dyDescent="0.2">
      <c r="A45" s="4"/>
      <c r="B45" s="13"/>
      <c r="C45" s="59"/>
      <c r="D45" s="59"/>
      <c r="E45" s="9"/>
      <c r="F45" s="143"/>
      <c r="G45" s="9"/>
      <c r="H45" s="128" t="s">
        <v>55</v>
      </c>
      <c r="I45" s="49"/>
      <c r="J45" s="69"/>
      <c r="K45" s="4"/>
    </row>
    <row r="46" spans="1:11" ht="16.5" customHeight="1" x14ac:dyDescent="0.2">
      <c r="A46" s="4"/>
      <c r="B46" s="13" t="s">
        <v>18</v>
      </c>
      <c r="C46" s="50"/>
      <c r="D46" s="53">
        <f>J10</f>
        <v>0</v>
      </c>
      <c r="E46" s="9" t="s">
        <v>14</v>
      </c>
      <c r="F46" s="167"/>
      <c r="G46" s="9" t="s">
        <v>9</v>
      </c>
      <c r="H46" s="148">
        <f>(D40*F40)+(D42*F42)+(D44*F44)+(D46*F46)</f>
        <v>0</v>
      </c>
      <c r="I46" s="89"/>
      <c r="J46" s="69"/>
      <c r="K46" s="4"/>
    </row>
    <row r="47" spans="1:11" ht="16.5" customHeight="1" x14ac:dyDescent="0.2">
      <c r="A47" s="4"/>
      <c r="B47" s="13"/>
      <c r="C47" s="59"/>
      <c r="D47" s="34"/>
      <c r="E47" s="9"/>
      <c r="F47" s="155"/>
      <c r="G47" s="9"/>
      <c r="H47" s="59"/>
      <c r="I47" s="59"/>
      <c r="J47" s="50"/>
      <c r="K47" s="4"/>
    </row>
    <row r="48" spans="1:11" ht="41.1" customHeight="1" x14ac:dyDescent="0.2">
      <c r="A48" s="4"/>
      <c r="B48" s="87" t="s">
        <v>19</v>
      </c>
      <c r="C48" s="13"/>
      <c r="D48" s="59"/>
      <c r="E48" s="59"/>
      <c r="F48" s="59"/>
      <c r="G48" s="59"/>
      <c r="H48" s="59"/>
      <c r="I48" s="59"/>
      <c r="J48" s="50"/>
      <c r="K48" s="4"/>
    </row>
    <row r="49" spans="1:12" ht="28.35" customHeight="1" x14ac:dyDescent="0.2">
      <c r="A49" s="4"/>
      <c r="B49" s="12">
        <f>IFERROR(ROUND((((D38*0.05)*D40)+((F38*0.05)*D42)+((H38*0.05)*D44)+((J38*0.05)*D46))/F49,2),0)</f>
        <v>0</v>
      </c>
      <c r="C49" s="13"/>
      <c r="D49" s="148">
        <f>H46</f>
        <v>0</v>
      </c>
      <c r="E49" s="8" t="s">
        <v>8</v>
      </c>
      <c r="F49" s="149">
        <f>F31</f>
        <v>0</v>
      </c>
      <c r="G49" s="8" t="s">
        <v>9</v>
      </c>
      <c r="H49" s="148">
        <f>IF(F49&gt;0,ROUND(D49/F49,2),0)</f>
        <v>0</v>
      </c>
      <c r="I49" s="89"/>
      <c r="J49" s="69"/>
      <c r="K49" s="4"/>
    </row>
    <row r="50" spans="1:12" ht="15" customHeight="1" x14ac:dyDescent="0.2">
      <c r="A50" s="4"/>
      <c r="B50" s="83"/>
      <c r="C50" s="14"/>
      <c r="D50" s="162" t="s">
        <v>55</v>
      </c>
      <c r="E50" s="160"/>
      <c r="F50" s="158" t="s">
        <v>61</v>
      </c>
      <c r="G50" s="160"/>
      <c r="H50" s="158" t="s">
        <v>20</v>
      </c>
      <c r="I50" s="138"/>
      <c r="J50" s="139"/>
      <c r="K50" s="4"/>
    </row>
    <row r="51" spans="1:12" ht="14.25" x14ac:dyDescent="0.2">
      <c r="A51" s="4"/>
      <c r="B51" s="49"/>
      <c r="C51" s="49"/>
      <c r="D51" s="128"/>
      <c r="E51" s="128"/>
      <c r="F51" s="128"/>
      <c r="G51" s="128"/>
      <c r="H51" s="128"/>
      <c r="I51" s="49"/>
      <c r="J51" s="49"/>
      <c r="K51" s="4"/>
    </row>
    <row r="52" spans="1:12" ht="28.35" customHeight="1" x14ac:dyDescent="0.2">
      <c r="A52" s="4"/>
      <c r="B52" s="64" t="s">
        <v>52</v>
      </c>
      <c r="C52" s="65"/>
      <c r="D52" s="66"/>
      <c r="E52" s="150"/>
      <c r="F52" s="182" t="s">
        <v>21</v>
      </c>
      <c r="G52" s="150"/>
      <c r="H52" s="150"/>
      <c r="I52" s="65"/>
      <c r="J52" s="67"/>
      <c r="K52" s="4"/>
    </row>
    <row r="53" spans="1:12" ht="14.25" x14ac:dyDescent="0.2">
      <c r="A53" s="4"/>
      <c r="B53" s="68"/>
      <c r="C53" s="49"/>
      <c r="D53" s="128"/>
      <c r="E53" s="128"/>
      <c r="F53" s="128"/>
      <c r="G53" s="128"/>
      <c r="H53" s="128"/>
      <c r="I53" s="49"/>
      <c r="J53" s="69"/>
      <c r="K53" s="4"/>
    </row>
    <row r="54" spans="1:12" ht="28.35" customHeight="1" x14ac:dyDescent="0.2">
      <c r="A54" s="4"/>
      <c r="B54" s="13"/>
      <c r="C54" s="50"/>
      <c r="D54" s="136">
        <f>H49</f>
        <v>0</v>
      </c>
      <c r="E54" s="15" t="s">
        <v>14</v>
      </c>
      <c r="F54" s="151">
        <v>0.9</v>
      </c>
      <c r="G54" s="15" t="s">
        <v>9</v>
      </c>
      <c r="H54" s="148">
        <f>ROUND(D54*F54,2)</f>
        <v>0</v>
      </c>
      <c r="I54" s="89"/>
      <c r="J54" s="69"/>
      <c r="K54" s="4"/>
      <c r="L54" s="11"/>
    </row>
    <row r="55" spans="1:12" ht="15" customHeight="1" x14ac:dyDescent="0.2">
      <c r="A55" s="4"/>
      <c r="B55" s="43"/>
      <c r="C55" s="14"/>
      <c r="D55" s="102" t="s">
        <v>20</v>
      </c>
      <c r="E55" s="10"/>
      <c r="F55" s="143"/>
      <c r="G55" s="10"/>
      <c r="H55" s="148" t="s">
        <v>22</v>
      </c>
      <c r="I55" s="52"/>
      <c r="J55" s="51"/>
      <c r="K55" s="4"/>
    </row>
    <row r="56" spans="1:12" ht="14.25" x14ac:dyDescent="0.2">
      <c r="A56" s="4"/>
      <c r="B56" s="49"/>
      <c r="C56" s="49"/>
      <c r="D56" s="128"/>
      <c r="E56" s="128"/>
      <c r="F56" s="128"/>
      <c r="G56" s="128"/>
      <c r="H56" s="128"/>
      <c r="I56" s="4"/>
      <c r="J56" s="4"/>
      <c r="K56" s="4"/>
    </row>
    <row r="57" spans="1:12" ht="28.35" customHeight="1" x14ac:dyDescent="0.2">
      <c r="A57" s="4"/>
      <c r="B57" s="64" t="s">
        <v>53</v>
      </c>
      <c r="C57" s="65"/>
      <c r="D57" s="66"/>
      <c r="E57" s="150"/>
      <c r="F57" s="182" t="s">
        <v>23</v>
      </c>
      <c r="G57" s="150"/>
      <c r="H57" s="150"/>
      <c r="I57" s="65"/>
      <c r="J57" s="67"/>
      <c r="K57" s="4"/>
    </row>
    <row r="58" spans="1:12" ht="14.25" x14ac:dyDescent="0.2">
      <c r="A58" s="4"/>
      <c r="B58" s="68"/>
      <c r="C58" s="49"/>
      <c r="D58" s="152"/>
      <c r="E58" s="128"/>
      <c r="F58" s="128"/>
      <c r="G58" s="128"/>
      <c r="H58" s="152"/>
      <c r="I58" s="49"/>
      <c r="J58" s="69"/>
      <c r="K58" s="4"/>
    </row>
    <row r="59" spans="1:12" ht="28.35" customHeight="1" x14ac:dyDescent="0.2">
      <c r="A59" s="4"/>
      <c r="B59" s="13"/>
      <c r="C59" s="50"/>
      <c r="D59" s="136">
        <f>H54</f>
        <v>0</v>
      </c>
      <c r="E59" s="104" t="s">
        <v>24</v>
      </c>
      <c r="F59" s="137">
        <f>H31</f>
        <v>0</v>
      </c>
      <c r="G59" s="104" t="s">
        <v>9</v>
      </c>
      <c r="H59" s="147">
        <f>IF((D59-F59)&gt;B49,B49,IF((D59-F59)&lt;0,0,(D59-F59)))</f>
        <v>0</v>
      </c>
      <c r="I59" s="146"/>
      <c r="J59" s="140"/>
      <c r="K59" s="4"/>
    </row>
    <row r="60" spans="1:12" ht="15" customHeight="1" x14ac:dyDescent="0.2">
      <c r="A60" s="4"/>
      <c r="B60" s="13"/>
      <c r="C60" s="50"/>
      <c r="D60" s="109" t="s">
        <v>22</v>
      </c>
      <c r="E60" s="104"/>
      <c r="F60" s="161" t="s">
        <v>7</v>
      </c>
      <c r="G60" s="104"/>
      <c r="H60" s="158" t="s">
        <v>25</v>
      </c>
      <c r="I60" s="141"/>
      <c r="J60" s="140"/>
      <c r="K60" s="4"/>
    </row>
    <row r="61" spans="1:12" ht="28.35" customHeight="1" x14ac:dyDescent="0.2">
      <c r="A61" s="4"/>
      <c r="B61" s="13"/>
      <c r="C61" s="50"/>
      <c r="D61" s="136">
        <f>IF(H59&gt;0,H59,0)</f>
        <v>0</v>
      </c>
      <c r="E61" s="104" t="s">
        <v>14</v>
      </c>
      <c r="F61" s="142">
        <f>SUM(D7,F7,H7,J7)</f>
        <v>0</v>
      </c>
      <c r="G61" s="105" t="s">
        <v>9</v>
      </c>
      <c r="H61" s="147">
        <f>ROUND(D61*F61,2)</f>
        <v>0</v>
      </c>
      <c r="J61" s="140"/>
      <c r="K61" s="4"/>
    </row>
    <row r="62" spans="1:12" ht="15.6" customHeight="1" x14ac:dyDescent="0.2">
      <c r="A62" s="4"/>
      <c r="B62" s="43"/>
      <c r="C62" s="14"/>
      <c r="D62" s="109" t="s">
        <v>25</v>
      </c>
      <c r="E62" s="110"/>
      <c r="F62" s="158" t="s">
        <v>54</v>
      </c>
      <c r="G62" s="159"/>
      <c r="H62" s="158" t="s">
        <v>26</v>
      </c>
      <c r="I62" s="138"/>
      <c r="J62" s="139"/>
      <c r="K62" s="4"/>
    </row>
    <row r="63" spans="1:12" ht="14.1" customHeight="1" x14ac:dyDescent="0.2">
      <c r="A63" s="4"/>
      <c r="B63" s="16"/>
      <c r="C63" s="16"/>
      <c r="D63" s="90"/>
      <c r="E63" s="9"/>
      <c r="F63" s="91"/>
      <c r="G63" s="9"/>
      <c r="H63" s="92"/>
      <c r="I63" s="4"/>
      <c r="J63" s="4"/>
      <c r="K63" s="4"/>
    </row>
    <row r="64" spans="1:12" ht="13.35" customHeight="1" x14ac:dyDescent="0.2">
      <c r="A64" s="4"/>
      <c r="B64" s="54" t="s">
        <v>75</v>
      </c>
      <c r="C64" s="80"/>
      <c r="D64" s="80"/>
      <c r="E64" s="80"/>
      <c r="F64" s="80"/>
      <c r="G64" s="80"/>
      <c r="H64" s="80"/>
      <c r="I64" s="80"/>
      <c r="J64" s="81"/>
      <c r="K64" s="4"/>
    </row>
    <row r="65" spans="1:11" ht="13.35" customHeight="1" x14ac:dyDescent="0.2">
      <c r="A65" s="4"/>
      <c r="B65" s="94" t="s">
        <v>74</v>
      </c>
      <c r="C65" s="49"/>
      <c r="D65" s="49"/>
      <c r="E65" s="49"/>
      <c r="F65" s="49"/>
      <c r="G65" s="49"/>
      <c r="H65" s="49"/>
      <c r="I65" s="49"/>
      <c r="J65" s="69"/>
      <c r="K65" s="4"/>
    </row>
    <row r="66" spans="1:11" ht="14.25" x14ac:dyDescent="0.2">
      <c r="A66" s="37"/>
      <c r="B66" s="55" t="s">
        <v>73</v>
      </c>
      <c r="C66" s="95"/>
      <c r="D66" s="95"/>
      <c r="E66" s="95"/>
      <c r="F66" s="95"/>
      <c r="G66" s="95"/>
      <c r="H66" s="95"/>
      <c r="I66" s="95"/>
      <c r="J66" s="14"/>
      <c r="K66" s="4"/>
    </row>
    <row r="67" spans="1:11" ht="14.25" x14ac:dyDescent="0.2">
      <c r="A67" s="37"/>
      <c r="B67" s="37"/>
      <c r="C67" s="37"/>
      <c r="D67" s="37"/>
      <c r="E67" s="37"/>
      <c r="F67" s="37"/>
      <c r="G67" s="37"/>
      <c r="H67" s="37"/>
      <c r="I67" s="4"/>
      <c r="J67" s="4"/>
      <c r="K67" s="4"/>
    </row>
    <row r="68" spans="1:11" s="17" customFormat="1" ht="14.25" x14ac:dyDescent="0.2">
      <c r="A68" s="96"/>
      <c r="B68" s="54" t="s">
        <v>69</v>
      </c>
      <c r="C68" s="34"/>
      <c r="D68" s="34"/>
      <c r="E68" s="34"/>
      <c r="F68" s="34"/>
      <c r="G68" s="34"/>
      <c r="H68" s="34"/>
      <c r="I68" s="34"/>
      <c r="J68" s="35"/>
      <c r="K68" s="96"/>
    </row>
    <row r="69" spans="1:11" ht="14.25" x14ac:dyDescent="0.2">
      <c r="A69" s="4"/>
      <c r="B69" s="94" t="s">
        <v>70</v>
      </c>
      <c r="C69" s="82"/>
      <c r="D69" s="82"/>
      <c r="E69" s="82"/>
      <c r="F69" s="82"/>
      <c r="G69" s="82"/>
      <c r="H69" s="82"/>
      <c r="I69" s="82"/>
      <c r="J69" s="73"/>
      <c r="K69" s="4"/>
    </row>
    <row r="70" spans="1:11" ht="14.25" x14ac:dyDescent="0.2">
      <c r="A70" s="4"/>
      <c r="B70" s="94" t="s">
        <v>71</v>
      </c>
      <c r="C70" s="82"/>
      <c r="D70" s="82"/>
      <c r="E70" s="82"/>
      <c r="F70" s="82"/>
      <c r="G70" s="82"/>
      <c r="H70" s="82"/>
      <c r="I70" s="82"/>
      <c r="J70" s="73"/>
      <c r="K70" s="4"/>
    </row>
    <row r="71" spans="1:11" ht="14.25" x14ac:dyDescent="0.2">
      <c r="A71" s="4"/>
      <c r="B71" s="55" t="s">
        <v>72</v>
      </c>
      <c r="C71" s="63"/>
      <c r="D71" s="63"/>
      <c r="E71" s="63"/>
      <c r="F71" s="63"/>
      <c r="G71" s="63"/>
      <c r="H71" s="63"/>
      <c r="I71" s="63"/>
      <c r="J71" s="97"/>
      <c r="K71" s="4"/>
    </row>
  </sheetData>
  <sheetProtection algorithmName="SHA-512" hashValue="Wj8fXHQKdJqjbPf5q5zZmw8IQzHIYrFbJsFLagaCIRUnyWMGuPPr9UVyyT0HTVMi+MDgxY3m0lssJmSFz0Jusg==" saltValue="WO6kwEjCiy5KkJAg9wDyDA==" spinCount="100000" sheet="1" objects="1" scenarios="1"/>
  <hyperlinks>
    <hyperlink ref="G35" r:id="rId1" xr:uid="{8E8AEBEF-EC67-47C2-837D-646981E003D1}"/>
  </hyperlinks>
  <pageMargins left="0.25" right="0.25" top="0.5" bottom="0.5" header="0.3" footer="0.3"/>
  <pageSetup scale="47" orientation="portrait" r:id="rId2"/>
  <headerFooter alignWithMargins="0">
    <oddFooter>&amp;C&amp;12&amp;A&amp;R&amp;N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31B4-AD54-474B-B360-84AA601E5FA1}">
  <dimension ref="A1:L70"/>
  <sheetViews>
    <sheetView showGridLines="0" zoomScale="98" zoomScaleNormal="98" workbookViewId="0">
      <selection activeCell="Q37" sqref="Q37"/>
    </sheetView>
  </sheetViews>
  <sheetFormatPr defaultColWidth="6.3984375" defaultRowHeight="12.75" x14ac:dyDescent="0.2"/>
  <cols>
    <col min="1" max="1" width="1.19921875" style="1" customWidth="1"/>
    <col min="2" max="2" width="16.69921875" style="1" customWidth="1"/>
    <col min="3" max="3" width="3.5" style="1" customWidth="1"/>
    <col min="4" max="4" width="19" style="1" customWidth="1"/>
    <col min="5" max="5" width="2.59765625" style="1" customWidth="1"/>
    <col min="6" max="6" width="19.09765625" style="1" customWidth="1"/>
    <col min="7" max="7" width="2.5" style="1" customWidth="1"/>
    <col min="8" max="8" width="19" style="1" customWidth="1"/>
    <col min="9" max="9" width="2.3984375" style="1" customWidth="1"/>
    <col min="10" max="10" width="18.8984375" style="1" customWidth="1"/>
    <col min="11" max="16384" width="6.3984375" style="1"/>
  </cols>
  <sheetData>
    <row r="1" spans="1:11" ht="6" customHeight="1" x14ac:dyDescent="0.2"/>
    <row r="2" spans="1:11" ht="18" x14ac:dyDescent="0.2">
      <c r="B2" s="62" t="s">
        <v>95</v>
      </c>
      <c r="C2" s="38"/>
      <c r="D2" s="38"/>
      <c r="E2" s="38"/>
      <c r="F2" s="38"/>
      <c r="G2" s="38"/>
      <c r="H2" s="38"/>
      <c r="I2" s="38"/>
      <c r="J2" s="39"/>
    </row>
    <row r="3" spans="1:11" ht="18" x14ac:dyDescent="0.2">
      <c r="B3" s="33" t="s">
        <v>41</v>
      </c>
      <c r="C3" s="40"/>
      <c r="D3" s="40"/>
      <c r="E3" s="40"/>
      <c r="F3" s="40"/>
      <c r="G3" s="40"/>
      <c r="H3" s="40"/>
      <c r="I3" s="40"/>
      <c r="J3" s="41"/>
    </row>
    <row r="4" spans="1:11" ht="9.6" customHeight="1" x14ac:dyDescent="0.2">
      <c r="B4" s="70"/>
      <c r="C4" s="70"/>
      <c r="D4" s="70"/>
      <c r="E4" s="70"/>
      <c r="F4" s="70"/>
      <c r="G4" s="70"/>
      <c r="H4" s="70"/>
      <c r="I4" s="70"/>
      <c r="J4" s="70"/>
      <c r="K4" s="4"/>
    </row>
    <row r="5" spans="1:11" s="4" customFormat="1" ht="32.1" customHeight="1" x14ac:dyDescent="0.2">
      <c r="B5" s="64" t="s">
        <v>48</v>
      </c>
      <c r="C5" s="65"/>
      <c r="D5" s="66"/>
      <c r="E5" s="65"/>
      <c r="F5" s="66" t="s">
        <v>0</v>
      </c>
      <c r="G5" s="65"/>
      <c r="H5" s="65"/>
      <c r="I5" s="65"/>
      <c r="J5" s="67"/>
    </row>
    <row r="6" spans="1:11" s="4" customFormat="1" ht="33.6" customHeight="1" x14ac:dyDescent="0.2">
      <c r="B6" s="68"/>
      <c r="C6" s="69"/>
      <c r="D6" s="109" t="s">
        <v>13</v>
      </c>
      <c r="E6" s="125"/>
      <c r="F6" s="109" t="s">
        <v>16</v>
      </c>
      <c r="G6" s="125"/>
      <c r="H6" s="109" t="s">
        <v>17</v>
      </c>
      <c r="I6" s="126"/>
      <c r="J6" s="87" t="s">
        <v>18</v>
      </c>
    </row>
    <row r="7" spans="1:11" s="4" customFormat="1" ht="56.1" customHeight="1" x14ac:dyDescent="0.2">
      <c r="B7" s="36" t="s">
        <v>89</v>
      </c>
      <c r="C7" s="44"/>
      <c r="D7" s="168"/>
      <c r="E7" s="169"/>
      <c r="F7" s="168"/>
      <c r="G7" s="169"/>
      <c r="H7" s="170"/>
      <c r="I7" s="128"/>
      <c r="J7" s="168"/>
    </row>
    <row r="8" spans="1:11" s="4" customFormat="1" ht="60.6" customHeight="1" x14ac:dyDescent="0.2">
      <c r="B8" s="36" t="s">
        <v>90</v>
      </c>
      <c r="C8" s="44"/>
      <c r="D8" s="168"/>
      <c r="E8" s="169"/>
      <c r="F8" s="168"/>
      <c r="G8" s="169"/>
      <c r="H8" s="168"/>
      <c r="I8" s="128"/>
      <c r="J8" s="168"/>
    </row>
    <row r="9" spans="1:11" s="4" customFormat="1" ht="70.5" customHeight="1" x14ac:dyDescent="0.2">
      <c r="B9" s="36" t="s">
        <v>91</v>
      </c>
      <c r="C9" s="44"/>
      <c r="D9" s="168"/>
      <c r="E9" s="171"/>
      <c r="F9" s="168"/>
      <c r="G9" s="171"/>
      <c r="H9" s="168"/>
      <c r="I9" s="152"/>
      <c r="J9" s="168"/>
    </row>
    <row r="10" spans="1:11" s="4" customFormat="1" ht="27.6" customHeight="1" x14ac:dyDescent="0.2">
      <c r="B10" s="45" t="s">
        <v>38</v>
      </c>
      <c r="C10" s="46"/>
      <c r="D10" s="172">
        <f>SUM(D7:D9)</f>
        <v>0</v>
      </c>
      <c r="E10" s="71"/>
      <c r="F10" s="172">
        <f>SUM(F7:F9)</f>
        <v>0</v>
      </c>
      <c r="G10" s="71"/>
      <c r="H10" s="172">
        <f>SUM(H7:H9)</f>
        <v>0</v>
      </c>
      <c r="I10" s="71"/>
      <c r="J10" s="173">
        <f>SUM(J7:J9)</f>
        <v>0</v>
      </c>
    </row>
    <row r="11" spans="1:11" s="4" customFormat="1" ht="14.25" x14ac:dyDescent="0.2">
      <c r="B11" s="72"/>
      <c r="C11" s="72"/>
      <c r="D11" s="72"/>
      <c r="E11" s="72"/>
      <c r="F11" s="72"/>
      <c r="G11" s="72"/>
      <c r="H11" s="72"/>
      <c r="I11" s="72"/>
      <c r="J11" s="72"/>
    </row>
    <row r="12" spans="1:11" s="4" customFormat="1" ht="28.35" customHeight="1" x14ac:dyDescent="0.2">
      <c r="A12" s="73"/>
      <c r="B12" s="64" t="s">
        <v>49</v>
      </c>
      <c r="C12" s="74"/>
      <c r="D12" s="30"/>
      <c r="E12" s="74"/>
      <c r="F12" s="30" t="s">
        <v>1</v>
      </c>
      <c r="G12" s="74"/>
      <c r="H12" s="74"/>
      <c r="I12" s="74"/>
      <c r="J12" s="75"/>
    </row>
    <row r="13" spans="1:11" s="3" customFormat="1" ht="11.1" customHeight="1" x14ac:dyDescent="0.2">
      <c r="B13" s="76"/>
      <c r="C13" s="77"/>
      <c r="D13" s="77"/>
      <c r="E13" s="77"/>
      <c r="F13" s="77"/>
      <c r="G13" s="77"/>
      <c r="H13" s="77"/>
      <c r="I13" s="77"/>
      <c r="J13" s="78"/>
    </row>
    <row r="14" spans="1:11" s="4" customFormat="1" ht="28.35" customHeight="1" x14ac:dyDescent="0.2">
      <c r="B14" s="26" t="s">
        <v>2</v>
      </c>
      <c r="C14" s="79"/>
      <c r="D14" s="79"/>
      <c r="E14" s="79"/>
      <c r="F14" s="79"/>
      <c r="G14" s="79"/>
      <c r="H14" s="79"/>
      <c r="I14" s="79"/>
      <c r="J14" s="27"/>
    </row>
    <row r="15" spans="1:11" s="4" customFormat="1" ht="18.600000000000001" customHeight="1" x14ac:dyDescent="0.2">
      <c r="B15" s="28" t="s">
        <v>79</v>
      </c>
      <c r="C15" s="79"/>
      <c r="D15" s="79"/>
      <c r="E15" s="79"/>
      <c r="F15" s="79"/>
      <c r="G15" s="79"/>
      <c r="H15" s="79"/>
      <c r="I15" s="79"/>
      <c r="J15" s="5">
        <f>'Wages, Taxes and Workers'' Comp'!$C$10</f>
        <v>0</v>
      </c>
    </row>
    <row r="16" spans="1:11" s="3" customFormat="1" ht="16.5" customHeight="1" x14ac:dyDescent="0.2">
      <c r="B16" s="26" t="s">
        <v>80</v>
      </c>
      <c r="C16" s="79"/>
      <c r="D16" s="79"/>
      <c r="E16" s="79"/>
      <c r="F16" s="79"/>
      <c r="G16" s="79"/>
      <c r="H16" s="79"/>
      <c r="I16" s="79"/>
      <c r="J16" s="25"/>
    </row>
    <row r="17" spans="1:10" s="3" customFormat="1" ht="16.5" customHeight="1" x14ac:dyDescent="0.2">
      <c r="B17" s="26" t="s">
        <v>81</v>
      </c>
      <c r="C17" s="79"/>
      <c r="D17" s="79"/>
      <c r="E17" s="79"/>
      <c r="F17" s="79"/>
      <c r="G17" s="79"/>
      <c r="H17" s="79"/>
      <c r="I17" s="79"/>
      <c r="J17" s="25"/>
    </row>
    <row r="18" spans="1:10" s="3" customFormat="1" ht="16.5" customHeight="1" x14ac:dyDescent="0.2">
      <c r="B18" s="26" t="s">
        <v>98</v>
      </c>
      <c r="C18" s="79"/>
      <c r="D18" s="79"/>
      <c r="E18" s="79"/>
      <c r="F18" s="79"/>
      <c r="G18" s="79"/>
      <c r="H18" s="79"/>
      <c r="I18" s="79"/>
      <c r="J18" s="25"/>
    </row>
    <row r="19" spans="1:10" s="4" customFormat="1" ht="14.25" x14ac:dyDescent="0.2">
      <c r="B19" s="29" t="s">
        <v>3</v>
      </c>
      <c r="C19" s="79"/>
      <c r="D19" s="79"/>
      <c r="E19" s="79"/>
      <c r="F19" s="79"/>
      <c r="G19" s="79"/>
      <c r="H19" s="79"/>
      <c r="I19" s="79"/>
    </row>
    <row r="20" spans="1:10" s="3" customFormat="1" ht="16.5" customHeight="1" x14ac:dyDescent="0.2">
      <c r="B20" s="26" t="s">
        <v>82</v>
      </c>
      <c r="C20" s="79"/>
      <c r="D20" s="79"/>
      <c r="E20" s="79"/>
      <c r="F20" s="79"/>
      <c r="G20" s="79"/>
      <c r="H20" s="79"/>
      <c r="I20" s="79"/>
      <c r="J20" s="6">
        <f>IFERROR(ROUND(($J$15/'Wages, Taxes and Workers'' Comp'!C16)*'Wages, Taxes and Workers'' Comp'!C19,0),0)</f>
        <v>0</v>
      </c>
    </row>
    <row r="21" spans="1:10" s="3" customFormat="1" ht="16.5" customHeight="1" x14ac:dyDescent="0.2">
      <c r="B21" s="26" t="s">
        <v>83</v>
      </c>
      <c r="C21" s="79"/>
      <c r="D21" s="79"/>
      <c r="E21" s="79"/>
      <c r="F21" s="79"/>
      <c r="G21" s="79"/>
      <c r="H21" s="79"/>
      <c r="I21" s="79"/>
      <c r="J21" s="6">
        <f>IFERROR(ROUND(($J$15/'Wages, Taxes and Workers'' Comp'!C16)*'Wages, Taxes and Workers'' Comp'!C20,0),0)</f>
        <v>0</v>
      </c>
    </row>
    <row r="22" spans="1:10" s="3" customFormat="1" ht="16.5" customHeight="1" x14ac:dyDescent="0.2">
      <c r="B22" s="29" t="s">
        <v>4</v>
      </c>
      <c r="C22" s="79"/>
      <c r="D22" s="79"/>
      <c r="E22" s="79"/>
      <c r="F22" s="79"/>
      <c r="G22" s="79"/>
      <c r="H22" s="79"/>
      <c r="I22" s="79"/>
    </row>
    <row r="23" spans="1:10" s="3" customFormat="1" ht="16.5" customHeight="1" x14ac:dyDescent="0.2">
      <c r="B23" s="26" t="s">
        <v>84</v>
      </c>
      <c r="C23" s="79"/>
      <c r="D23" s="79"/>
      <c r="E23" s="79"/>
      <c r="F23" s="79"/>
      <c r="G23" s="79"/>
      <c r="H23" s="79"/>
      <c r="I23" s="79"/>
      <c r="J23" s="6">
        <f>IFERROR(ROUND(($J$15/'Wages, Taxes and Workers'' Comp'!C16)*'Wages, Taxes and Workers'' Comp'!C21,0),0)</f>
        <v>0</v>
      </c>
    </row>
    <row r="24" spans="1:10" s="3" customFormat="1" ht="16.5" customHeight="1" x14ac:dyDescent="0.2">
      <c r="B24" s="26" t="s">
        <v>85</v>
      </c>
      <c r="C24" s="79"/>
      <c r="D24" s="79"/>
      <c r="E24" s="79"/>
      <c r="F24" s="79"/>
      <c r="G24" s="79"/>
      <c r="H24" s="79"/>
      <c r="I24" s="79"/>
      <c r="J24" s="6">
        <f>IFERROR(ROUND(($J$15/'Wages, Taxes and Workers'' Comp'!C16)*'Wages, Taxes and Workers'' Comp'!C22,0),0)</f>
        <v>0</v>
      </c>
    </row>
    <row r="25" spans="1:10" s="3" customFormat="1" ht="16.5" customHeight="1" x14ac:dyDescent="0.2">
      <c r="B25" s="32" t="s">
        <v>5</v>
      </c>
      <c r="C25" s="79"/>
      <c r="D25" s="79"/>
      <c r="E25" s="79"/>
      <c r="F25" s="79"/>
      <c r="G25" s="79"/>
      <c r="H25" s="79"/>
      <c r="I25" s="79"/>
      <c r="J25" s="7">
        <f>SUM(J15:J24)</f>
        <v>0</v>
      </c>
    </row>
    <row r="26" spans="1:10" s="3" customFormat="1" ht="13.5" customHeight="1" x14ac:dyDescent="0.2">
      <c r="B26" s="47"/>
      <c r="C26" s="47"/>
      <c r="D26" s="47"/>
      <c r="E26" s="47"/>
      <c r="F26" s="47"/>
      <c r="G26" s="47"/>
      <c r="H26" s="47"/>
      <c r="I26" s="47"/>
      <c r="J26" s="47"/>
    </row>
    <row r="27" spans="1:10" s="4" customFormat="1" ht="27.95" customHeight="1" x14ac:dyDescent="0.2">
      <c r="A27" s="73"/>
      <c r="B27" s="64" t="s">
        <v>50</v>
      </c>
      <c r="C27" s="65"/>
      <c r="D27" s="66"/>
      <c r="E27" s="65"/>
      <c r="F27" s="66" t="s">
        <v>6</v>
      </c>
      <c r="G27" s="65"/>
      <c r="H27" s="65"/>
      <c r="I27" s="65"/>
      <c r="J27" s="67"/>
    </row>
    <row r="28" spans="1:10" s="4" customFormat="1" ht="14.25" x14ac:dyDescent="0.2">
      <c r="B28" s="68"/>
      <c r="C28" s="49"/>
      <c r="D28" s="49"/>
      <c r="E28" s="49"/>
      <c r="F28" s="49"/>
      <c r="G28" s="49"/>
      <c r="H28" s="49"/>
      <c r="I28" s="49"/>
      <c r="J28" s="69"/>
    </row>
    <row r="29" spans="1:10" s="4" customFormat="1" ht="27.6" customHeight="1" x14ac:dyDescent="0.2">
      <c r="B29" s="68"/>
      <c r="C29" s="49"/>
      <c r="D29" s="127" t="s">
        <v>5</v>
      </c>
      <c r="E29" s="82"/>
      <c r="F29" s="129" t="s">
        <v>68</v>
      </c>
      <c r="G29" s="82"/>
      <c r="H29" s="70"/>
      <c r="I29" s="49"/>
      <c r="J29" s="69"/>
    </row>
    <row r="30" spans="1:10" s="4" customFormat="1" ht="16.5" customHeight="1" x14ac:dyDescent="0.2">
      <c r="B30" s="13" t="s">
        <v>7</v>
      </c>
      <c r="C30" s="50"/>
      <c r="D30" s="144">
        <f>J25</f>
        <v>0</v>
      </c>
      <c r="E30" s="8" t="s">
        <v>8</v>
      </c>
      <c r="F30" s="149">
        <f>SUM(D10:J10)</f>
        <v>0</v>
      </c>
      <c r="G30" s="108" t="s">
        <v>9</v>
      </c>
      <c r="H30" s="148">
        <f>IF(F30&gt;0,ROUND(D30/F30,2),)</f>
        <v>0</v>
      </c>
      <c r="I30" s="89"/>
      <c r="J30" s="69"/>
    </row>
    <row r="31" spans="1:10" s="4" customFormat="1" ht="16.5" customHeight="1" x14ac:dyDescent="0.2">
      <c r="B31" s="43"/>
      <c r="C31" s="95"/>
      <c r="D31" s="61"/>
      <c r="E31" s="10"/>
      <c r="F31" s="52"/>
      <c r="G31" s="10"/>
      <c r="H31" s="164" t="s">
        <v>10</v>
      </c>
      <c r="I31" s="52"/>
      <c r="J31" s="139"/>
    </row>
    <row r="32" spans="1:10" s="4" customFormat="1" ht="14.1" customHeight="1" x14ac:dyDescent="0.2">
      <c r="B32" s="80"/>
      <c r="C32" s="80"/>
      <c r="D32" s="80"/>
      <c r="E32" s="80"/>
      <c r="F32" s="80"/>
      <c r="G32" s="80"/>
      <c r="H32" s="49"/>
    </row>
    <row r="33" spans="2:10" s="4" customFormat="1" ht="27" customHeight="1" x14ac:dyDescent="0.2">
      <c r="B33" s="64" t="s">
        <v>51</v>
      </c>
      <c r="C33" s="65"/>
      <c r="D33" s="66"/>
      <c r="E33" s="65"/>
      <c r="F33" s="66" t="s">
        <v>11</v>
      </c>
      <c r="G33" s="65"/>
      <c r="H33" s="65"/>
      <c r="I33" s="65"/>
      <c r="J33" s="67"/>
    </row>
    <row r="34" spans="2:10" s="4" customFormat="1" ht="28.5" x14ac:dyDescent="0.2">
      <c r="B34" s="54"/>
      <c r="C34" s="65"/>
      <c r="D34" s="65"/>
      <c r="E34" s="65"/>
      <c r="F34" s="34" t="s">
        <v>101</v>
      </c>
      <c r="G34" s="98" t="s">
        <v>99</v>
      </c>
      <c r="H34" s="65"/>
      <c r="I34" s="65"/>
      <c r="J34" s="67"/>
    </row>
    <row r="35" spans="2:10" s="4" customFormat="1" ht="14.25" x14ac:dyDescent="0.2">
      <c r="B35" s="55"/>
      <c r="C35" s="56"/>
      <c r="D35" s="56"/>
      <c r="E35" s="56"/>
      <c r="F35" s="56"/>
      <c r="G35" s="57"/>
      <c r="H35" s="57"/>
      <c r="I35" s="57"/>
      <c r="J35" s="58"/>
    </row>
    <row r="36" spans="2:10" s="4" customFormat="1" ht="31.5" customHeight="1" x14ac:dyDescent="0.2">
      <c r="B36" s="13"/>
      <c r="C36" s="59"/>
      <c r="D36" s="131" t="s">
        <v>59</v>
      </c>
      <c r="E36" s="132"/>
      <c r="F36" s="131" t="s">
        <v>60</v>
      </c>
      <c r="G36" s="132"/>
      <c r="H36" s="131" t="s">
        <v>57</v>
      </c>
      <c r="I36" s="133"/>
      <c r="J36" s="131" t="s">
        <v>58</v>
      </c>
    </row>
    <row r="37" spans="2:10" s="4" customFormat="1" ht="27" customHeight="1" x14ac:dyDescent="0.2">
      <c r="B37" s="84" t="s">
        <v>35</v>
      </c>
      <c r="C37" s="85"/>
      <c r="D37" s="166"/>
      <c r="E37" s="16"/>
      <c r="F37" s="166"/>
      <c r="G37" s="16"/>
      <c r="H37" s="166"/>
      <c r="I37" s="135"/>
      <c r="J37" s="166"/>
    </row>
    <row r="38" spans="2:10" s="4" customFormat="1" ht="14.25" x14ac:dyDescent="0.2">
      <c r="B38" s="68"/>
      <c r="C38" s="86"/>
      <c r="D38" s="134" t="s">
        <v>67</v>
      </c>
      <c r="F38" s="101" t="s">
        <v>12</v>
      </c>
      <c r="H38" s="49"/>
      <c r="I38" s="49"/>
      <c r="J38" s="81"/>
    </row>
    <row r="39" spans="2:10" s="4" customFormat="1" ht="16.5" customHeight="1" x14ac:dyDescent="0.2">
      <c r="B39" s="13" t="s">
        <v>13</v>
      </c>
      <c r="C39" s="59"/>
      <c r="D39" s="149">
        <f>D10</f>
        <v>0</v>
      </c>
      <c r="E39" s="9" t="s">
        <v>14</v>
      </c>
      <c r="F39" s="167"/>
      <c r="G39" s="9" t="s">
        <v>15</v>
      </c>
      <c r="H39" s="49"/>
      <c r="I39" s="49"/>
      <c r="J39" s="69"/>
    </row>
    <row r="40" spans="2:10" s="4" customFormat="1" ht="16.5" customHeight="1" x14ac:dyDescent="0.2">
      <c r="B40" s="13"/>
      <c r="C40" s="59"/>
      <c r="D40" s="129"/>
      <c r="E40" s="9"/>
      <c r="F40" s="143"/>
      <c r="G40" s="9"/>
      <c r="H40" s="49"/>
      <c r="I40" s="49"/>
      <c r="J40" s="69"/>
    </row>
    <row r="41" spans="2:10" s="4" customFormat="1" ht="16.5" customHeight="1" x14ac:dyDescent="0.2">
      <c r="B41" s="13" t="s">
        <v>16</v>
      </c>
      <c r="C41" s="50"/>
      <c r="D41" s="142">
        <f>F10</f>
        <v>0</v>
      </c>
      <c r="E41" s="9" t="s">
        <v>14</v>
      </c>
      <c r="F41" s="167"/>
      <c r="G41" s="9" t="s">
        <v>15</v>
      </c>
      <c r="H41" s="49"/>
      <c r="I41" s="49"/>
      <c r="J41" s="69"/>
    </row>
    <row r="42" spans="2:10" s="4" customFormat="1" ht="16.5" customHeight="1" x14ac:dyDescent="0.2">
      <c r="B42" s="13"/>
      <c r="C42" s="59"/>
      <c r="D42" s="129"/>
      <c r="E42" s="9"/>
      <c r="F42" s="143"/>
      <c r="G42" s="9"/>
      <c r="H42" s="49"/>
      <c r="I42" s="49"/>
      <c r="J42" s="69"/>
    </row>
    <row r="43" spans="2:10" s="4" customFormat="1" ht="16.5" customHeight="1" x14ac:dyDescent="0.2">
      <c r="B43" s="13" t="s">
        <v>17</v>
      </c>
      <c r="C43" s="50"/>
      <c r="D43" s="142">
        <f>H10</f>
        <v>0</v>
      </c>
      <c r="E43" s="9" t="s">
        <v>14</v>
      </c>
      <c r="F43" s="167"/>
      <c r="G43" s="9" t="s">
        <v>15</v>
      </c>
      <c r="H43" s="49"/>
      <c r="I43" s="49"/>
      <c r="J43" s="69"/>
    </row>
    <row r="44" spans="2:10" s="4" customFormat="1" ht="16.5" customHeight="1" x14ac:dyDescent="0.2">
      <c r="B44" s="13"/>
      <c r="C44" s="59"/>
      <c r="D44" s="129"/>
      <c r="E44" s="9"/>
      <c r="F44" s="143"/>
      <c r="G44" s="9"/>
      <c r="H44" s="128" t="s">
        <v>55</v>
      </c>
      <c r="I44" s="49"/>
      <c r="J44" s="69"/>
    </row>
    <row r="45" spans="2:10" s="4" customFormat="1" ht="16.5" customHeight="1" x14ac:dyDescent="0.2">
      <c r="B45" s="13" t="s">
        <v>18</v>
      </c>
      <c r="C45" s="50"/>
      <c r="D45" s="142">
        <f>J10</f>
        <v>0</v>
      </c>
      <c r="E45" s="9" t="s">
        <v>14</v>
      </c>
      <c r="F45" s="167"/>
      <c r="G45" s="9" t="s">
        <v>9</v>
      </c>
      <c r="H45" s="148">
        <f>(D39*F39)+(D41*F41)+(D43*F43)+(D45*F45)</f>
        <v>0</v>
      </c>
      <c r="I45" s="89"/>
      <c r="J45" s="69"/>
    </row>
    <row r="46" spans="2:10" s="4" customFormat="1" ht="16.5" customHeight="1" x14ac:dyDescent="0.2">
      <c r="B46" s="13"/>
      <c r="C46" s="59"/>
      <c r="D46" s="34"/>
      <c r="E46" s="9"/>
      <c r="F46" s="155"/>
      <c r="G46" s="9"/>
      <c r="H46" s="59"/>
      <c r="I46" s="59"/>
      <c r="J46" s="50"/>
    </row>
    <row r="47" spans="2:10" s="4" customFormat="1" ht="41.45" customHeight="1" x14ac:dyDescent="0.2">
      <c r="B47" s="87" t="s">
        <v>19</v>
      </c>
      <c r="C47" s="13"/>
      <c r="D47" s="59"/>
      <c r="E47" s="59"/>
      <c r="F47" s="59"/>
      <c r="G47" s="59"/>
      <c r="H47" s="59"/>
      <c r="I47" s="59"/>
      <c r="J47" s="50"/>
    </row>
    <row r="48" spans="2:10" s="4" customFormat="1" ht="28.35" customHeight="1" x14ac:dyDescent="0.2">
      <c r="B48" s="12">
        <f>IFERROR(ROUND((((D37*0.05)*D39)+((F37*0.05)*D41)+((H37*0.05)*D43)+((J37*0.05)*D45))/F48,2),0)</f>
        <v>0</v>
      </c>
      <c r="C48" s="13"/>
      <c r="D48" s="148">
        <f>H45</f>
        <v>0</v>
      </c>
      <c r="E48" s="8" t="s">
        <v>8</v>
      </c>
      <c r="F48" s="149">
        <f>F30</f>
        <v>0</v>
      </c>
      <c r="G48" s="8" t="s">
        <v>9</v>
      </c>
      <c r="H48" s="148">
        <f>IF(F48&gt;0,ROUND(D48/F48,2),0)</f>
        <v>0</v>
      </c>
      <c r="I48" s="89"/>
      <c r="J48" s="69"/>
    </row>
    <row r="49" spans="2:12" s="4" customFormat="1" ht="15" customHeight="1" x14ac:dyDescent="0.2">
      <c r="B49" s="83"/>
      <c r="C49" s="14"/>
      <c r="D49" s="162" t="s">
        <v>55</v>
      </c>
      <c r="E49" s="160"/>
      <c r="F49" s="163" t="s">
        <v>61</v>
      </c>
      <c r="G49" s="160"/>
      <c r="H49" s="158" t="s">
        <v>20</v>
      </c>
      <c r="I49" s="138"/>
      <c r="J49" s="139"/>
    </row>
    <row r="50" spans="2:12" s="4" customFormat="1" ht="14.25" x14ac:dyDescent="0.2">
      <c r="B50" s="49"/>
      <c r="C50" s="49"/>
      <c r="D50" s="128"/>
      <c r="E50" s="128"/>
      <c r="F50" s="128"/>
      <c r="G50" s="128"/>
      <c r="H50" s="128"/>
      <c r="I50" s="49"/>
      <c r="J50" s="49"/>
    </row>
    <row r="51" spans="2:12" s="4" customFormat="1" ht="28.35" customHeight="1" x14ac:dyDescent="0.2">
      <c r="B51" s="64" t="s">
        <v>52</v>
      </c>
      <c r="C51" s="65"/>
      <c r="D51" s="66"/>
      <c r="E51" s="150"/>
      <c r="F51" s="182" t="s">
        <v>21</v>
      </c>
      <c r="G51" s="150"/>
      <c r="H51" s="150"/>
      <c r="I51" s="65"/>
      <c r="J51" s="67"/>
    </row>
    <row r="52" spans="2:12" s="4" customFormat="1" ht="14.25" x14ac:dyDescent="0.2">
      <c r="B52" s="68"/>
      <c r="C52" s="49"/>
      <c r="D52" s="128"/>
      <c r="E52" s="128"/>
      <c r="F52" s="128"/>
      <c r="G52" s="128"/>
      <c r="H52" s="128"/>
      <c r="I52" s="49"/>
      <c r="J52" s="69"/>
    </row>
    <row r="53" spans="2:12" s="4" customFormat="1" ht="28.35" customHeight="1" x14ac:dyDescent="0.2">
      <c r="B53" s="13"/>
      <c r="C53" s="50"/>
      <c r="D53" s="136">
        <f>H48</f>
        <v>0</v>
      </c>
      <c r="E53" s="15" t="s">
        <v>14</v>
      </c>
      <c r="F53" s="151">
        <v>0.9</v>
      </c>
      <c r="G53" s="15" t="s">
        <v>9</v>
      </c>
      <c r="H53" s="148">
        <f>ROUND(D53*F53,2)</f>
        <v>0</v>
      </c>
      <c r="I53" s="89"/>
      <c r="J53" s="69"/>
      <c r="L53" s="99"/>
    </row>
    <row r="54" spans="2:12" s="4" customFormat="1" ht="15" customHeight="1" x14ac:dyDescent="0.2">
      <c r="B54" s="43"/>
      <c r="C54" s="14"/>
      <c r="D54" s="153" t="s">
        <v>20</v>
      </c>
      <c r="E54" s="160"/>
      <c r="F54" s="164"/>
      <c r="G54" s="160"/>
      <c r="H54" s="158" t="s">
        <v>22</v>
      </c>
      <c r="I54" s="52"/>
      <c r="J54" s="51"/>
    </row>
    <row r="55" spans="2:12" s="4" customFormat="1" ht="14.45" customHeight="1" x14ac:dyDescent="0.2">
      <c r="B55" s="49"/>
      <c r="C55" s="49"/>
      <c r="D55" s="128"/>
      <c r="E55" s="128"/>
      <c r="F55" s="128"/>
      <c r="G55" s="128"/>
      <c r="H55" s="128"/>
    </row>
    <row r="56" spans="2:12" s="4" customFormat="1" ht="28.35" customHeight="1" x14ac:dyDescent="0.2">
      <c r="B56" s="64" t="s">
        <v>53</v>
      </c>
      <c r="C56" s="65"/>
      <c r="D56" s="66"/>
      <c r="E56" s="150"/>
      <c r="F56" s="182" t="s">
        <v>23</v>
      </c>
      <c r="G56" s="150"/>
      <c r="H56" s="150"/>
      <c r="I56" s="65"/>
      <c r="J56" s="67"/>
    </row>
    <row r="57" spans="2:12" s="4" customFormat="1" ht="14.25" x14ac:dyDescent="0.2">
      <c r="B57" s="68"/>
      <c r="C57" s="49"/>
      <c r="D57" s="152"/>
      <c r="E57" s="128"/>
      <c r="F57" s="128"/>
      <c r="G57" s="128"/>
      <c r="H57" s="152"/>
      <c r="I57" s="49"/>
      <c r="J57" s="69"/>
    </row>
    <row r="58" spans="2:12" s="4" customFormat="1" ht="28.35" customHeight="1" x14ac:dyDescent="0.2">
      <c r="B58" s="13"/>
      <c r="C58" s="50"/>
      <c r="D58" s="136">
        <f>H53</f>
        <v>0</v>
      </c>
      <c r="E58" s="104" t="s">
        <v>24</v>
      </c>
      <c r="F58" s="145">
        <f>H30</f>
        <v>0</v>
      </c>
      <c r="G58" s="104" t="s">
        <v>9</v>
      </c>
      <c r="H58" s="147">
        <f>IF((D58-F58)&gt;B48,B48,IF((D58-F58)&lt;0,0,(D58-F58)))</f>
        <v>0</v>
      </c>
      <c r="I58" s="146"/>
      <c r="J58" s="140"/>
    </row>
    <row r="59" spans="2:12" s="4" customFormat="1" ht="15" customHeight="1" x14ac:dyDescent="0.2">
      <c r="B59" s="13"/>
      <c r="C59" s="50"/>
      <c r="D59" s="153" t="s">
        <v>22</v>
      </c>
      <c r="E59" s="107"/>
      <c r="F59" s="161" t="s">
        <v>7</v>
      </c>
      <c r="G59" s="104"/>
      <c r="H59" s="158" t="s">
        <v>25</v>
      </c>
      <c r="I59" s="141"/>
      <c r="J59" s="140"/>
    </row>
    <row r="60" spans="2:12" s="4" customFormat="1" ht="28.35" customHeight="1" x14ac:dyDescent="0.2">
      <c r="B60" s="13"/>
      <c r="C60" s="50"/>
      <c r="D60" s="136">
        <f>IF(H58&gt;0,H58,0)</f>
        <v>0</v>
      </c>
      <c r="E60" s="104" t="s">
        <v>14</v>
      </c>
      <c r="F60" s="142">
        <f>SUM(D7,F7,H7,J7)</f>
        <v>0</v>
      </c>
      <c r="G60" s="104" t="s">
        <v>9</v>
      </c>
      <c r="H60" s="147">
        <f>ROUND(D60*F60,2)</f>
        <v>0</v>
      </c>
      <c r="I60" s="1"/>
      <c r="J60" s="140"/>
    </row>
    <row r="61" spans="2:12" s="4" customFormat="1" ht="14.45" customHeight="1" x14ac:dyDescent="0.2">
      <c r="B61" s="43"/>
      <c r="C61" s="14"/>
      <c r="D61" s="109" t="s">
        <v>25</v>
      </c>
      <c r="E61" s="10"/>
      <c r="F61" s="158" t="s">
        <v>54</v>
      </c>
      <c r="G61" s="160"/>
      <c r="H61" s="158" t="s">
        <v>26</v>
      </c>
      <c r="I61" s="138"/>
      <c r="J61" s="139"/>
    </row>
    <row r="62" spans="2:12" s="4" customFormat="1" ht="14.1" customHeight="1" x14ac:dyDescent="0.2">
      <c r="B62" s="16"/>
      <c r="C62" s="16"/>
      <c r="D62" s="90"/>
      <c r="E62" s="9"/>
      <c r="F62" s="91"/>
      <c r="G62" s="9"/>
      <c r="H62" s="92"/>
    </row>
    <row r="63" spans="2:12" s="4" customFormat="1" ht="13.35" customHeight="1" x14ac:dyDescent="0.2">
      <c r="B63" s="54" t="s">
        <v>75</v>
      </c>
      <c r="C63" s="80"/>
      <c r="D63" s="80"/>
      <c r="E63" s="80"/>
      <c r="F63" s="80"/>
      <c r="G63" s="80"/>
      <c r="H63" s="80"/>
      <c r="I63" s="80"/>
      <c r="J63" s="81"/>
    </row>
    <row r="64" spans="2:12" s="4" customFormat="1" ht="13.35" customHeight="1" x14ac:dyDescent="0.2">
      <c r="B64" s="94" t="s">
        <v>74</v>
      </c>
      <c r="C64" s="49"/>
      <c r="D64" s="49"/>
      <c r="E64" s="49"/>
      <c r="F64" s="49"/>
      <c r="G64" s="49"/>
      <c r="H64" s="49"/>
      <c r="I64" s="49"/>
      <c r="J64" s="69"/>
    </row>
    <row r="65" spans="1:10" s="4" customFormat="1" ht="14.25" x14ac:dyDescent="0.2">
      <c r="A65" s="37"/>
      <c r="B65" s="55" t="s">
        <v>73</v>
      </c>
      <c r="C65" s="95"/>
      <c r="D65" s="95"/>
      <c r="E65" s="95"/>
      <c r="F65" s="95"/>
      <c r="G65" s="95"/>
      <c r="H65" s="95"/>
      <c r="I65" s="95"/>
      <c r="J65" s="14"/>
    </row>
    <row r="66" spans="1:10" s="4" customFormat="1" ht="14.45" customHeight="1" x14ac:dyDescent="0.2">
      <c r="A66" s="37"/>
      <c r="B66" s="37"/>
      <c r="C66" s="37"/>
      <c r="D66" s="37"/>
      <c r="E66" s="37"/>
      <c r="F66" s="37"/>
      <c r="G66" s="37"/>
      <c r="H66" s="37"/>
    </row>
    <row r="67" spans="1:10" s="96" customFormat="1" ht="14.25" x14ac:dyDescent="0.2">
      <c r="B67" s="54" t="s">
        <v>69</v>
      </c>
      <c r="C67" s="34"/>
      <c r="D67" s="34"/>
      <c r="E67" s="34"/>
      <c r="F67" s="34"/>
      <c r="G67" s="34"/>
      <c r="H67" s="34"/>
      <c r="I67" s="34"/>
      <c r="J67" s="35"/>
    </row>
    <row r="68" spans="1:10" s="4" customFormat="1" ht="14.25" x14ac:dyDescent="0.2">
      <c r="B68" s="94" t="s">
        <v>70</v>
      </c>
      <c r="C68" s="82"/>
      <c r="D68" s="82"/>
      <c r="E68" s="82"/>
      <c r="F68" s="82"/>
      <c r="G68" s="82"/>
      <c r="H68" s="82"/>
      <c r="I68" s="82"/>
      <c r="J68" s="73"/>
    </row>
    <row r="69" spans="1:10" s="4" customFormat="1" ht="14.25" x14ac:dyDescent="0.2">
      <c r="B69" s="94" t="s">
        <v>71</v>
      </c>
      <c r="C69" s="82"/>
      <c r="D69" s="82"/>
      <c r="E69" s="82"/>
      <c r="F69" s="82"/>
      <c r="G69" s="82"/>
      <c r="H69" s="82"/>
      <c r="I69" s="82"/>
      <c r="J69" s="73"/>
    </row>
    <row r="70" spans="1:10" s="4" customFormat="1" ht="14.25" x14ac:dyDescent="0.2">
      <c r="B70" s="55" t="s">
        <v>72</v>
      </c>
      <c r="C70" s="63"/>
      <c r="D70" s="63"/>
      <c r="E70" s="63"/>
      <c r="F70" s="63"/>
      <c r="G70" s="63"/>
      <c r="H70" s="63"/>
      <c r="I70" s="63"/>
      <c r="J70" s="97"/>
    </row>
  </sheetData>
  <sheetProtection algorithmName="SHA-512" hashValue="HZxu0ce5N3OiN3tIj0XFCcvmo72KQuO4YySY696HB3rQDGEggvpsfVtEwLwOuuaQSWyZdwGI+FehvvfT7ei2HA==" saltValue="3Y9Cm6luArjuDgVeQy7blA==" spinCount="100000" sheet="1" objects="1" scenarios="1"/>
  <hyperlinks>
    <hyperlink ref="G34" r:id="rId1" xr:uid="{0A0B73D9-AF19-463C-8508-07DC22789D37}"/>
  </hyperlinks>
  <pageMargins left="0.25" right="0.25" top="0.5" bottom="0.5" header="0.3" footer="0.3"/>
  <pageSetup scale="47" orientation="portrait" r:id="rId2"/>
  <headerFooter alignWithMargins="0">
    <oddFooter>&amp;C&amp;12&amp;A&amp;R&amp;N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Y2PHC7Y2YW5Y-1871477060-139</_dlc_DocId>
    <_dlc_DocIdUrl xmlns="ea37a463-b99d-470c-8a85-4153a11441a9">
      <Url>https://txhhs.sharepoint.com/sites/hhsc/fs/ra/ltss/_layouts/15/DocIdRedir.aspx?ID=Y2PHC7Y2YW5Y-1871477060-139</Url>
      <Description>Y2PHC7Y2YW5Y-1871477060-139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A3FAD2115574CB24F838172F758FB" ma:contentTypeVersion="1038" ma:contentTypeDescription="Create a new document." ma:contentTypeScope="" ma:versionID="cc3f3d7032fa548dd10b82615ac484fc">
  <xsd:schema xmlns:xsd="http://www.w3.org/2001/XMLSchema" xmlns:xs="http://www.w3.org/2001/XMLSchema" xmlns:p="http://schemas.microsoft.com/office/2006/metadata/properties" xmlns:ns2="ea37a463-b99d-470c-8a85-4153a11441a9" xmlns:ns3="892c8f4f-e050-4044-8793-43ed188ab5b7" targetNamespace="http://schemas.microsoft.com/office/2006/metadata/properties" ma:root="true" ma:fieldsID="8c9d8b25cc0099a9f81c1e2ab83bc563" ns2:_="" ns3:_="">
    <xsd:import namespace="ea37a463-b99d-470c-8a85-4153a11441a9"/>
    <xsd:import namespace="892c8f4f-e050-4044-8793-43ed188ab5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c8f4f-e050-4044-8793-43ed188ab5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487BE6-282A-4905-996D-E58623CD2BA7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ea37a463-b99d-470c-8a85-4153a11441a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92c8f4f-e050-4044-8793-43ed188ab5b7"/>
  </ds:schemaRefs>
</ds:datastoreItem>
</file>

<file path=customXml/itemProps2.xml><?xml version="1.0" encoding="utf-8"?>
<ds:datastoreItem xmlns:ds="http://schemas.openxmlformats.org/officeDocument/2006/customXml" ds:itemID="{48BBD823-B391-4A7E-A2AF-31BD086B2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892c8f4f-e050-4044-8793-43ed188ab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7C5440-BB23-468B-80C6-0D827101314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49A273-4259-432B-A2FE-956CEE6462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Wages, Taxes and Workers' Comp</vt:lpstr>
      <vt:lpstr>CLASS Worksheet</vt:lpstr>
      <vt:lpstr>Priority Worksheet</vt:lpstr>
      <vt:lpstr>Non-Priority Worksheet</vt:lpstr>
      <vt:lpstr>'CLASS Worksheet'!Print_Area</vt:lpstr>
      <vt:lpstr>'Non-Priority Worksheet'!Print_Area</vt:lpstr>
      <vt:lpstr>'Priority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Kyobe,Joshua (HHSC)</dc:creator>
  <cp:lastModifiedBy>Conry,Robert (HHSC)</cp:lastModifiedBy>
  <cp:lastPrinted>2023-04-10T16:34:55Z</cp:lastPrinted>
  <dcterms:created xsi:type="dcterms:W3CDTF">2023-01-27T18:07:34Z</dcterms:created>
  <dcterms:modified xsi:type="dcterms:W3CDTF">2023-05-05T15:24:59Z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0x010100CE0A3FAD2115574CB24F838172F758FB</vt:lpwstr>
  </property>
  <property fmtid="{D5CDD505-2E9C-101B-9397-08002B2CF9AE}" pid="3" name="_dlc_DocIdItemGuid">
    <vt:lpwstr>3c7ca5d8-6a4b-4251-a4ee-ae510034a3a2</vt:lpwstr>
  </property>
</Properties>
</file>