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8_{67976DBA-11DE-4431-A59C-34B0BBEF0ED4}" xr6:coauthVersionLast="47" xr6:coauthVersionMax="47" xr10:uidLastSave="{00000000-0000-0000-0000-000000000000}"/>
  <bookViews>
    <workbookView xWindow="-15855" yWindow="4965" windowWidth="15750" windowHeight="11835" tabRatio="891" firstSheet="2" activeTab="2" xr2:uid="{00000000-000D-0000-FFFF-FFFF00000000}"/>
  </bookViews>
  <sheets>
    <sheet name="Wages,Taxes,Workers Comp, Units" sheetId="24" r:id="rId1"/>
    <sheet name="Day Hab Worksheet" sheetId="54" r:id="rId2"/>
    <sheet name="Residential Worksheet" sheetId="65" r:id="rId3"/>
  </sheets>
  <definedNames>
    <definedName name="_xlnm.Print_Area" localSheetId="1">'Day Hab Worksheet'!$B$1:$R$78</definedName>
    <definedName name="_xlnm.Print_Area" localSheetId="2">'Residential Worksheet'!$A$1:$R$76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65" l="1"/>
  <c r="O55" i="65"/>
  <c r="C55" i="65"/>
  <c r="O5" i="54" l="1"/>
  <c r="D26" i="24" l="1"/>
  <c r="F26" i="24" s="1"/>
  <c r="O10" i="54"/>
  <c r="O5" i="65"/>
  <c r="O53" i="65"/>
  <c r="K53" i="65"/>
  <c r="G53" i="65"/>
  <c r="C53" i="65"/>
  <c r="O51" i="65"/>
  <c r="K51" i="65"/>
  <c r="G51" i="65"/>
  <c r="C51" i="65"/>
  <c r="O49" i="65"/>
  <c r="K49" i="65"/>
  <c r="G49" i="65"/>
  <c r="C49" i="65"/>
  <c r="O47" i="65"/>
  <c r="K47" i="65"/>
  <c r="G47" i="65"/>
  <c r="C47" i="65"/>
  <c r="O45" i="65"/>
  <c r="K45" i="65"/>
  <c r="G45" i="65"/>
  <c r="C45" i="65"/>
  <c r="O43" i="65"/>
  <c r="K43" i="65"/>
  <c r="G43" i="65"/>
  <c r="C43" i="65"/>
  <c r="O41" i="65"/>
  <c r="K41" i="65"/>
  <c r="G41" i="65"/>
  <c r="C41" i="65"/>
  <c r="O39" i="65"/>
  <c r="K39" i="65"/>
  <c r="G39" i="65"/>
  <c r="C39" i="65"/>
  <c r="O37" i="65"/>
  <c r="K37" i="65"/>
  <c r="G37" i="65"/>
  <c r="C37" i="65"/>
  <c r="O35" i="65"/>
  <c r="K35" i="65"/>
  <c r="G35" i="65"/>
  <c r="C35" i="65"/>
  <c r="O33" i="65"/>
  <c r="K33" i="65"/>
  <c r="G33" i="65"/>
  <c r="C33" i="65"/>
  <c r="O31" i="65"/>
  <c r="K31" i="65"/>
  <c r="G31" i="65"/>
  <c r="C31" i="65"/>
  <c r="O29" i="65"/>
  <c r="K29" i="65"/>
  <c r="G29" i="65"/>
  <c r="C29" i="65"/>
  <c r="O27" i="65"/>
  <c r="K27" i="65"/>
  <c r="G27" i="65"/>
  <c r="C27" i="65"/>
  <c r="O25" i="65"/>
  <c r="K25" i="65"/>
  <c r="G25" i="65"/>
  <c r="C25" i="65"/>
  <c r="G14" i="65" l="1"/>
  <c r="K14" i="65" s="1"/>
  <c r="K65" i="65" s="1"/>
  <c r="K55" i="65"/>
  <c r="G55" i="65"/>
  <c r="G60" i="65" l="1"/>
  <c r="O60" i="65" s="1"/>
  <c r="G65" i="65" s="1"/>
  <c r="O65" i="65" s="1"/>
  <c r="G67" i="65" s="1"/>
  <c r="K67" i="65"/>
  <c r="O67" i="65" l="1"/>
  <c r="O27" i="54" l="1"/>
  <c r="J37" i="24"/>
  <c r="J44" i="24"/>
  <c r="O55" i="54"/>
  <c r="O53" i="54"/>
  <c r="O51" i="54"/>
  <c r="O49" i="54"/>
  <c r="O47" i="54"/>
  <c r="O45" i="54"/>
  <c r="O43" i="54"/>
  <c r="O41" i="54"/>
  <c r="O39" i="54"/>
  <c r="O37" i="54"/>
  <c r="O35" i="54"/>
  <c r="O33" i="54"/>
  <c r="O31" i="54"/>
  <c r="O29" i="54"/>
  <c r="K29" i="54"/>
  <c r="K27" i="54"/>
  <c r="K31" i="54"/>
  <c r="O6" i="65" l="1"/>
  <c r="C14" i="65" s="1"/>
  <c r="O6" i="54"/>
  <c r="K55" i="54" l="1"/>
  <c r="G55" i="54"/>
  <c r="C55" i="54"/>
  <c r="K53" i="54"/>
  <c r="G53" i="54"/>
  <c r="C53" i="54"/>
  <c r="K51" i="54"/>
  <c r="G51" i="54"/>
  <c r="C51" i="54"/>
  <c r="K49" i="54"/>
  <c r="G49" i="54"/>
  <c r="C49" i="54"/>
  <c r="K47" i="54"/>
  <c r="G47" i="54"/>
  <c r="C47" i="54"/>
  <c r="K45" i="54"/>
  <c r="G45" i="54"/>
  <c r="C45" i="54"/>
  <c r="K43" i="54"/>
  <c r="G43" i="54"/>
  <c r="C43" i="54"/>
  <c r="K41" i="54"/>
  <c r="G41" i="54"/>
  <c r="C41" i="54"/>
  <c r="K39" i="54"/>
  <c r="G39" i="54"/>
  <c r="C39" i="54"/>
  <c r="K37" i="54"/>
  <c r="G37" i="54"/>
  <c r="C37" i="54"/>
  <c r="K35" i="54"/>
  <c r="G35" i="54"/>
  <c r="C35" i="54"/>
  <c r="K33" i="54"/>
  <c r="G33" i="54"/>
  <c r="C33" i="54"/>
  <c r="G31" i="54"/>
  <c r="C31" i="54"/>
  <c r="G29" i="54"/>
  <c r="C29" i="54"/>
  <c r="G27" i="54"/>
  <c r="C27" i="54"/>
  <c r="G16" i="54"/>
  <c r="K16" i="54" s="1"/>
  <c r="K67" i="54" s="1"/>
  <c r="O11" i="54"/>
  <c r="C57" i="54" l="1"/>
  <c r="G57" i="54"/>
  <c r="C16" i="54"/>
  <c r="K57" i="54"/>
  <c r="K69" i="54" s="1"/>
  <c r="O57" i="54" l="1"/>
  <c r="G62" i="54" s="1"/>
  <c r="O62" i="54" l="1"/>
  <c r="G67" i="54" s="1"/>
  <c r="O67" i="54" s="1"/>
  <c r="G69" i="54" l="1"/>
  <c r="O69" i="54" s="1"/>
</calcChain>
</file>

<file path=xl/sharedStrings.xml><?xml version="1.0" encoding="utf-8"?>
<sst xmlns="http://schemas.openxmlformats.org/spreadsheetml/2006/main" count="416" uniqueCount="124">
  <si>
    <t xml:space="preserve">                 ICF/IID 
Cost/Accountability Report Provider Worksheet to 
Estimate Potential Recoupment </t>
  </si>
  <si>
    <t>STEP 1</t>
  </si>
  <si>
    <t>Enter Total Units of Service</t>
  </si>
  <si>
    <t>STAIRS Step 5</t>
  </si>
  <si>
    <t>PERIOD 1</t>
  </si>
  <si>
    <t>PERIOD 2</t>
  </si>
  <si>
    <t>PERIOD 3</t>
  </si>
  <si>
    <t>PERIOD 4</t>
  </si>
  <si>
    <t>Small Facility LON 1</t>
  </si>
  <si>
    <t>Small Facility LON 5</t>
  </si>
  <si>
    <t>Small Facility LON 8</t>
  </si>
  <si>
    <t>Small Facility LON 6</t>
  </si>
  <si>
    <t>Small Facility LON 9</t>
  </si>
  <si>
    <t>Small Facility Non Medicaid</t>
  </si>
  <si>
    <t>Medium Facility LON 1</t>
  </si>
  <si>
    <t>Medium Facility LON 5</t>
  </si>
  <si>
    <t>Medium Facility LON 8</t>
  </si>
  <si>
    <t>Medium Facility LON 6</t>
  </si>
  <si>
    <t>Medium Facility LON 9</t>
  </si>
  <si>
    <t>Medium Facility Non Medicaid</t>
  </si>
  <si>
    <t>Large Facility LON 1</t>
  </si>
  <si>
    <t>Large Facility LON 5</t>
  </si>
  <si>
    <t>Large Facility LON 8</t>
  </si>
  <si>
    <t>Large Facility LON 6</t>
  </si>
  <si>
    <t>Large Facility LON 9</t>
  </si>
  <si>
    <t>Large Facility Non Medicaid</t>
  </si>
  <si>
    <t>Total ICF/IID Units of Service</t>
  </si>
  <si>
    <t>Total Units</t>
  </si>
  <si>
    <t>Medicaid Units</t>
  </si>
  <si>
    <t>STEP 2</t>
  </si>
  <si>
    <t>Enter all staff wages, taxes, and workers' compensation from the cost report</t>
  </si>
  <si>
    <t>Enter all Attendant Staff Wages from STAIRS Step 6c</t>
  </si>
  <si>
    <t>STAIRS Step 6c, Small Residential Attendant Wages (Columns C + G)</t>
  </si>
  <si>
    <t>STAIRS Step 6c, Small Day Habilitation Attendant Wages (Columns C + G)</t>
  </si>
  <si>
    <t>STAIRS Step 6c, Medium Residential Attendant Wages (Columns C + G)</t>
  </si>
  <si>
    <t>STAIRS Step 6c, Medium Day Habilitation Attendant Wages (Columns C + G)</t>
  </si>
  <si>
    <t>STAIRS Step 6c, Large Residential Attendant Wages (Columns C + G)</t>
  </si>
  <si>
    <t>STAIRS Step 6c, Large Day Habilitation Attendant Wages (Columns C + G)</t>
  </si>
  <si>
    <t>Total Attendant Staff Wages</t>
  </si>
  <si>
    <t>Enter all STAIRS Step 7 Expenses for Attendants</t>
  </si>
  <si>
    <t xml:space="preserve">STAIRS Step 7, Attendant FICA &amp; Medicare Payroll Taxes </t>
  </si>
  <si>
    <t>STAIRS Step 7, Attendant State &amp; Federal Unemployment Taxes</t>
  </si>
  <si>
    <t>STAIRS Step 7, Attendant Workers' Compensation Premiums</t>
  </si>
  <si>
    <t>STAIRS Step 7, Attendant Workers' Compensation Paid Claims</t>
  </si>
  <si>
    <t>Total Taxes and Workers' Compensation for Attendants</t>
  </si>
  <si>
    <t>Enter from STAIRS Step 8f (CR) or STAIRS Step 6a (AR)</t>
  </si>
  <si>
    <t xml:space="preserve">Contracted Day Hab - Non-related Party (Per TAC §355.112(ff)(2) Allowed 1/2 of contracted </t>
  </si>
  <si>
    <t>Day Hab for Participants in Rate Enhancement)</t>
  </si>
  <si>
    <t xml:space="preserve">ICF/IID Day Habilitation Services 
Cost/Accountability Report Provider Worksheet to 
Estimate Potential Recoupment </t>
  </si>
  <si>
    <t>Enter Day Habilitation Attendant Expenses</t>
  </si>
  <si>
    <t>Day Habilitation Attendant Salaries and Wages, Benefits, and Mileage Reimbursement</t>
  </si>
  <si>
    <t>STAIRS Step 6c, Day Habilitation Attendant Salaries &amp; Wages - Small, Medium, and Large (Day Hab Attendants, Columns C + G)</t>
  </si>
  <si>
    <t xml:space="preserve">STAIRS Step 6c, Day Habilitation Attendant Allocated Payroll Taxes &amp; Workers' Compensation </t>
  </si>
  <si>
    <t>STAIRS Step 6c, Employee Benefits - Small, Medium, and Large (Day Hab Attendants, Column J)</t>
  </si>
  <si>
    <t>STAIRS Step 6c, Mileage Reimbursement - Small, Medium, and Large  (Day Hab Attendants, Column L)</t>
  </si>
  <si>
    <t>STAIRS Step 6c, Day Habilitation Attendant Contract Labor - Small, Medium, and Large (Day Hab Attendants, Column E + Column I)</t>
  </si>
  <si>
    <t xml:space="preserve">STAIRS Step 8f, Non-Related Party Day Habilitation Contract for Participants in Rate Enhancement. Days of Service * </t>
  </si>
  <si>
    <t>Total Day Habilitation Attendant Cost</t>
  </si>
  <si>
    <t>* Providers may count 1/2 of all non-related party Day Habilitation expenses towards the spending requirement for Day Habilitation</t>
  </si>
  <si>
    <t>Calculate Attendant Cost Per Unit</t>
  </si>
  <si>
    <t>Cost Per Unit</t>
  </si>
  <si>
    <t>/</t>
  </si>
  <si>
    <t>=</t>
  </si>
  <si>
    <t>Total Attendant Costs</t>
  </si>
  <si>
    <t xml:space="preserve">Total Units </t>
  </si>
  <si>
    <t xml:space="preserve">      *** Click to see the </t>
  </si>
  <si>
    <t>ICF/IID Rate</t>
  </si>
  <si>
    <t>STEP 3</t>
  </si>
  <si>
    <t>Enter Day Hab Participation levels</t>
  </si>
  <si>
    <t xml:space="preserve">Period 1 Units of Service        </t>
  </si>
  <si>
    <t xml:space="preserve">Attendant Rate  </t>
  </si>
  <si>
    <t>Period 2 Units of Service</t>
  </si>
  <si>
    <t xml:space="preserve">Attendant Rate </t>
  </si>
  <si>
    <t>Period 3 Units of Service</t>
  </si>
  <si>
    <t xml:space="preserve">Attendant Rate   </t>
  </si>
  <si>
    <t>Period 4 Units of Service</t>
  </si>
  <si>
    <t>LON1 Small</t>
  </si>
  <si>
    <t>x</t>
  </si>
  <si>
    <t>+</t>
  </si>
  <si>
    <t>LON5 Small</t>
  </si>
  <si>
    <t>LON8 Small</t>
  </si>
  <si>
    <t>LON6 Small</t>
  </si>
  <si>
    <t>LON9 Small</t>
  </si>
  <si>
    <t>LON1 Medium</t>
  </si>
  <si>
    <t>LON5 Medium</t>
  </si>
  <si>
    <t>LON8 Medium</t>
  </si>
  <si>
    <t>LON6 Medium</t>
  </si>
  <si>
    <t>LON9 Medium</t>
  </si>
  <si>
    <t>LON1 Large</t>
  </si>
  <si>
    <t>LON5 Large</t>
  </si>
  <si>
    <t>LON8 Large</t>
  </si>
  <si>
    <t>LON6 Large</t>
  </si>
  <si>
    <t>LON9 Large</t>
  </si>
  <si>
    <t>Weighted Average Enhancement Add-on</t>
  </si>
  <si>
    <t>Medicaid Revenue</t>
  </si>
  <si>
    <t>Medicaid Only Units</t>
  </si>
  <si>
    <t>Weighted Average Rate</t>
  </si>
  <si>
    <t>STEP 4</t>
  </si>
  <si>
    <t>Calculate Spending Requirement</t>
  </si>
  <si>
    <t>Spending Requirement</t>
  </si>
  <si>
    <t>STEP 5</t>
  </si>
  <si>
    <t>Calculate Estimated Recoupment Per Unit of Service</t>
  </si>
  <si>
    <t>-</t>
  </si>
  <si>
    <t>Potential Recoup per Unit</t>
  </si>
  <si>
    <t>Total Recoupment</t>
  </si>
  <si>
    <t>Est. Total Recoupment</t>
  </si>
  <si>
    <t xml:space="preserve">If the Cost Per Unit Box is greater than the Spending Requirement, then you have met the spending requirement. If Potential Recoup Per Unit is a positive number, then you </t>
  </si>
  <si>
    <t xml:space="preserve">have not met the spending requirement from Step 5 and could potentially face recoupment. </t>
  </si>
  <si>
    <r>
      <rPr>
        <b/>
        <sz val="11"/>
        <rFont val="Verdana"/>
        <family val="2"/>
      </rPr>
      <t>NOTE</t>
    </r>
    <r>
      <rPr>
        <sz val="11"/>
        <rFont val="Verdana"/>
        <family val="2"/>
      </rPr>
      <t xml:space="preserve">: The accuracy of all figures calculated on these worksheets is dependent upon the accuracy of the data entered. If the data entered in the worksheet is not </t>
    </r>
  </si>
  <si>
    <t xml:space="preserve">representative of attendant costs and units of service for this contract or if you have made mistakes in your mathematical calculations, the results calculated on the </t>
  </si>
  <si>
    <t>worksheet will not be representative of the possible impact of the Attendant Compensation Rate Enhancement on this contract.</t>
  </si>
  <si>
    <t xml:space="preserve">ICF/IID Residential Services 
Cost/Accountability Report Provider Worksheet to 
Estimate Potential Recoupment </t>
  </si>
  <si>
    <t>Enter Residential Attendant Expenses</t>
  </si>
  <si>
    <t>Residential Attendant Salaries and Wages, Benefits, and Mileage Reimbursement</t>
  </si>
  <si>
    <t>STAIRS Step 6c, Residential Attendant Salaries &amp; Wages - Small, Medium, and Large  (Residential Attendants, Columns C + G)</t>
  </si>
  <si>
    <t xml:space="preserve">STAIRS Step 6c, Residential Attendant Allocated Payroll Taxes &amp; Workers' Compensation </t>
  </si>
  <si>
    <t>STAIRS Step 6c, Employee Benefits - Small, Medium, and Large  (Residential Attendants, Column J)</t>
  </si>
  <si>
    <t>STAIRS Step 6c, Mileage Reimbursement - Small, Medium, and Large  (Residential Attendants, Column L)</t>
  </si>
  <si>
    <t>STAIRS Step 6c, Residential Attendant Contract Labor - Small, Medium, and Large (Residential Attendants, Column E + Column I)</t>
  </si>
  <si>
    <t>Total Residential Attendant Cost</t>
  </si>
  <si>
    <t>Enter Residential Participation levels</t>
  </si>
  <si>
    <r>
      <rPr>
        <b/>
        <sz val="11"/>
        <rFont val="Verdana"/>
        <family val="2"/>
      </rPr>
      <t>NOTE</t>
    </r>
    <r>
      <rPr>
        <sz val="11"/>
        <rFont val="Verdana"/>
        <family val="2"/>
      </rPr>
      <t>: The accuracy of all figures calculated on these worksheets is dependent upon the accuracy of the data entered. If the data entered in the worksheet is not representative</t>
    </r>
  </si>
  <si>
    <t>of attendant costs and units of service for this contract or if you have made mistakes in your mathematical calculations, the results calculated on the worksheet will not be</t>
  </si>
  <si>
    <t>representative of the possible impact of the Attendant Compensation Rate Enhancement on this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</si>
</sst>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"/>
    <numFmt numFmtId="165" formatCode="&quot;$&quot;#,##0.00"/>
    <numFmt numFmtId="166" formatCode="0.00_)"/>
    <numFmt numFmtId="167" formatCode="&quot;$&quot;#,##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Tms Rmn"/>
    </font>
    <font>
      <sz val="10"/>
      <name val="Tms Rmn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7"/>
      <name val="Small Font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/>
      <sz val="10"/>
      <color theme="10"/>
      <name val="Arial"/>
      <family val="2"/>
    </font>
    <font>
      <vertAlign val="superscript"/>
      <sz val="11"/>
      <name val="Verdana"/>
      <family val="2"/>
    </font>
    <font>
      <sz val="11"/>
      <color theme="1"/>
      <name val="Verdana"/>
      <family val="2"/>
    </font>
    <font>
      <u/>
      <sz val="11"/>
      <color theme="10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u/>
      <sz val="11"/>
      <color theme="10"/>
      <name val="Verdana"/>
      <family val="2"/>
    </font>
  </fonts>
  <fills count="9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164" fontId="2" fillId="2" borderId="1"/>
    <xf numFmtId="0" fontId="3" fillId="0" borderId="0" applyFont="0" applyFill="0"/>
    <xf numFmtId="38" fontId="4" fillId="3" borderId="0" applyNumberFormat="0" applyBorder="0" applyAlignment="0" applyProtection="0"/>
    <xf numFmtId="10" fontId="4" fillId="4" borderId="2" applyNumberFormat="0" applyBorder="0" applyAlignment="0" applyProtection="0"/>
    <xf numFmtId="37" fontId="5" fillId="0" borderId="0"/>
    <xf numFmtId="37" fontId="8" fillId="0" borderId="0"/>
    <xf numFmtId="166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263">
    <xf numFmtId="0" fontId="0" fillId="0" borderId="0" xfId="0"/>
    <xf numFmtId="0" fontId="12" fillId="0" borderId="0" xfId="14" applyFont="1" applyAlignment="1">
      <alignment vertical="center"/>
    </xf>
    <xf numFmtId="0" fontId="11" fillId="0" borderId="0" xfId="0" applyFont="1" applyAlignment="1">
      <alignment vertical="center" wrapText="1"/>
    </xf>
    <xf numFmtId="43" fontId="13" fillId="5" borderId="2" xfId="24" applyFont="1" applyFill="1" applyBorder="1" applyAlignment="1" applyProtection="1">
      <alignment horizontal="right" vertical="center"/>
      <protection locked="0"/>
    </xf>
    <xf numFmtId="43" fontId="13" fillId="5" borderId="2" xfId="24" applyFont="1" applyFill="1" applyBorder="1" applyAlignment="1" applyProtection="1">
      <alignment vertical="center"/>
      <protection locked="0"/>
    </xf>
    <xf numFmtId="43" fontId="13" fillId="0" borderId="0" xfId="24" applyFont="1" applyFill="1" applyBorder="1" applyAlignment="1" applyProtection="1">
      <alignment horizontal="right" vertical="center"/>
    </xf>
    <xf numFmtId="43" fontId="13" fillId="0" borderId="0" xfId="24" applyFont="1" applyFill="1" applyBorder="1" applyAlignment="1" applyProtection="1">
      <alignment horizontal="center" vertical="center"/>
    </xf>
    <xf numFmtId="43" fontId="13" fillId="0" borderId="0" xfId="24" quotePrefix="1" applyFont="1" applyFill="1" applyBorder="1" applyAlignment="1" applyProtection="1">
      <alignment horizontal="center"/>
    </xf>
    <xf numFmtId="0" fontId="14" fillId="0" borderId="0" xfId="14" applyFont="1"/>
    <xf numFmtId="0" fontId="13" fillId="0" borderId="0" xfId="14" applyFont="1" applyAlignment="1">
      <alignment vertical="center"/>
    </xf>
    <xf numFmtId="0" fontId="13" fillId="0" borderId="0" xfId="14" applyFont="1"/>
    <xf numFmtId="165" fontId="14" fillId="0" borderId="0" xfId="14" applyNumberFormat="1" applyFont="1"/>
    <xf numFmtId="0" fontId="14" fillId="0" borderId="0" xfId="14" applyFont="1" applyAlignment="1">
      <alignment horizontal="center"/>
    </xf>
    <xf numFmtId="0" fontId="13" fillId="0" borderId="4" xfId="26" applyFont="1" applyBorder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 wrapText="1"/>
    </xf>
    <xf numFmtId="165" fontId="13" fillId="7" borderId="2" xfId="0" applyNumberFormat="1" applyFont="1" applyFill="1" applyBorder="1" applyProtection="1">
      <protection locked="0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43" fontId="13" fillId="0" borderId="1" xfId="24" applyFont="1" applyFill="1" applyBorder="1" applyAlignment="1" applyProtection="1">
      <alignment vertical="center"/>
    </xf>
    <xf numFmtId="43" fontId="13" fillId="0" borderId="8" xfId="24" applyFont="1" applyFill="1" applyBorder="1" applyAlignment="1" applyProtection="1">
      <alignment vertical="center"/>
    </xf>
    <xf numFmtId="167" fontId="13" fillId="5" borderId="1" xfId="14" applyNumberFormat="1" applyFont="1" applyFill="1" applyBorder="1" applyAlignment="1" applyProtection="1">
      <alignment vertical="center"/>
      <protection locked="0"/>
    </xf>
    <xf numFmtId="167" fontId="13" fillId="5" borderId="14" xfId="14" applyNumberFormat="1" applyFont="1" applyFill="1" applyBorder="1" applyAlignment="1" applyProtection="1">
      <alignment vertical="center"/>
      <protection locked="0"/>
    </xf>
    <xf numFmtId="167" fontId="13" fillId="5" borderId="2" xfId="14" applyNumberFormat="1" applyFont="1" applyFill="1" applyBorder="1" applyAlignment="1" applyProtection="1">
      <alignment vertical="center"/>
      <protection locked="0"/>
    </xf>
    <xf numFmtId="167" fontId="13" fillId="0" borderId="2" xfId="14" applyNumberFormat="1" applyFont="1" applyBorder="1" applyAlignment="1">
      <alignment vertical="center"/>
    </xf>
    <xf numFmtId="43" fontId="13" fillId="5" borderId="9" xfId="24" applyFont="1" applyFill="1" applyBorder="1" applyAlignment="1" applyProtection="1">
      <alignment horizontal="right" vertical="center"/>
      <protection locked="0"/>
    </xf>
    <xf numFmtId="43" fontId="13" fillId="0" borderId="13" xfId="24" applyFont="1" applyFill="1" applyBorder="1" applyAlignment="1" applyProtection="1">
      <alignment vertical="center"/>
    </xf>
    <xf numFmtId="43" fontId="13" fillId="0" borderId="6" xfId="24" applyFont="1" applyFill="1" applyBorder="1" applyAlignment="1" applyProtection="1">
      <alignment vertical="center"/>
    </xf>
    <xf numFmtId="43" fontId="13" fillId="0" borderId="0" xfId="24" applyFont="1" applyFill="1" applyBorder="1" applyAlignment="1" applyProtection="1">
      <alignment vertical="center"/>
    </xf>
    <xf numFmtId="0" fontId="11" fillId="0" borderId="6" xfId="0" applyFont="1" applyBorder="1" applyAlignment="1">
      <alignment vertical="center" wrapText="1"/>
    </xf>
    <xf numFmtId="167" fontId="13" fillId="5" borderId="10" xfId="14" applyNumberFormat="1" applyFont="1" applyFill="1" applyBorder="1" applyAlignment="1" applyProtection="1">
      <alignment vertical="center"/>
      <protection locked="0"/>
    </xf>
    <xf numFmtId="0" fontId="13" fillId="0" borderId="7" xfId="14" applyFont="1" applyBorder="1" applyAlignment="1">
      <alignment vertical="center"/>
    </xf>
    <xf numFmtId="167" fontId="13" fillId="0" borderId="1" xfId="14" applyNumberFormat="1" applyFont="1" applyBorder="1"/>
    <xf numFmtId="0" fontId="15" fillId="0" borderId="1" xfId="0" applyFont="1" applyBorder="1" applyAlignment="1">
      <alignment vertical="center"/>
    </xf>
    <xf numFmtId="0" fontId="13" fillId="0" borderId="12" xfId="26" applyFont="1" applyBorder="1" applyAlignment="1">
      <alignment vertical="center"/>
    </xf>
    <xf numFmtId="0" fontId="13" fillId="0" borderId="12" xfId="26" applyFont="1" applyBorder="1" applyAlignment="1">
      <alignment vertical="center" wrapText="1"/>
    </xf>
    <xf numFmtId="0" fontId="13" fillId="0" borderId="4" xfId="26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3" fillId="0" borderId="5" xfId="14" applyFont="1" applyBorder="1" applyAlignment="1">
      <alignment vertical="center"/>
    </xf>
    <xf numFmtId="0" fontId="15" fillId="0" borderId="2" xfId="14" applyFont="1" applyBorder="1" applyAlignment="1">
      <alignment vertical="center"/>
    </xf>
    <xf numFmtId="2" fontId="13" fillId="7" borderId="2" xfId="14" applyNumberFormat="1" applyFont="1" applyFill="1" applyBorder="1" applyAlignment="1" applyProtection="1">
      <alignment vertical="center"/>
      <protection locked="0"/>
    </xf>
    <xf numFmtId="0" fontId="17" fillId="0" borderId="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3" fillId="0" borderId="4" xfId="14" applyFont="1" applyBorder="1"/>
    <xf numFmtId="0" fontId="13" fillId="0" borderId="5" xfId="14" applyFont="1" applyBorder="1"/>
    <xf numFmtId="0" fontId="13" fillId="0" borderId="12" xfId="14" applyFont="1" applyBorder="1"/>
    <xf numFmtId="0" fontId="13" fillId="0" borderId="12" xfId="14" applyFont="1" applyBorder="1" applyAlignment="1">
      <alignment horizontal="center"/>
    </xf>
    <xf numFmtId="0" fontId="13" fillId="0" borderId="11" xfId="14" applyFont="1" applyBorder="1"/>
    <xf numFmtId="0" fontId="15" fillId="0" borderId="1" xfId="14" applyFont="1" applyBorder="1" applyAlignment="1">
      <alignment vertical="center"/>
    </xf>
    <xf numFmtId="0" fontId="15" fillId="0" borderId="8" xfId="14" applyFont="1" applyBorder="1" applyAlignment="1">
      <alignment vertical="center"/>
    </xf>
    <xf numFmtId="0" fontId="13" fillId="0" borderId="15" xfId="14" applyFont="1" applyBorder="1"/>
    <xf numFmtId="0" fontId="13" fillId="0" borderId="1" xfId="26" applyFont="1" applyBorder="1" applyAlignment="1">
      <alignment vertical="center"/>
    </xf>
    <xf numFmtId="0" fontId="13" fillId="0" borderId="8" xfId="26" applyFont="1" applyBorder="1" applyAlignment="1">
      <alignment vertical="center" wrapText="1"/>
    </xf>
    <xf numFmtId="0" fontId="13" fillId="0" borderId="9" xfId="26" applyFont="1" applyBorder="1" applyAlignment="1">
      <alignment vertical="center" wrapText="1"/>
    </xf>
    <xf numFmtId="0" fontId="13" fillId="0" borderId="13" xfId="14" applyFont="1" applyBorder="1"/>
    <xf numFmtId="0" fontId="13" fillId="0" borderId="14" xfId="14" applyFont="1" applyBorder="1"/>
    <xf numFmtId="0" fontId="15" fillId="0" borderId="1" xfId="14" applyFont="1" applyBorder="1" applyAlignment="1">
      <alignment horizontal="left" vertical="center"/>
    </xf>
    <xf numFmtId="0" fontId="15" fillId="0" borderId="8" xfId="14" applyFont="1" applyBorder="1" applyAlignment="1">
      <alignment horizontal="left" vertical="center"/>
    </xf>
    <xf numFmtId="0" fontId="15" fillId="0" borderId="9" xfId="14" applyFont="1" applyBorder="1" applyAlignment="1">
      <alignment horizontal="left" vertical="center"/>
    </xf>
    <xf numFmtId="167" fontId="13" fillId="0" borderId="0" xfId="14" applyNumberFormat="1" applyFont="1" applyAlignment="1">
      <alignment vertical="center"/>
    </xf>
    <xf numFmtId="0" fontId="15" fillId="0" borderId="9" xfId="14" applyFont="1" applyBorder="1" applyAlignment="1">
      <alignment vertical="center"/>
    </xf>
    <xf numFmtId="0" fontId="13" fillId="0" borderId="7" xfId="14" applyFont="1" applyBorder="1"/>
    <xf numFmtId="0" fontId="13" fillId="0" borderId="1" xfId="14" applyFont="1" applyBorder="1" applyAlignment="1">
      <alignment vertical="center"/>
    </xf>
    <xf numFmtId="0" fontId="13" fillId="0" borderId="8" xfId="14" applyFont="1" applyBorder="1" applyAlignment="1">
      <alignment vertical="center"/>
    </xf>
    <xf numFmtId="0" fontId="13" fillId="0" borderId="9" xfId="14" applyFont="1" applyBorder="1" applyAlignment="1">
      <alignment vertical="center"/>
    </xf>
    <xf numFmtId="0" fontId="15" fillId="0" borderId="2" xfId="14" applyFont="1" applyBorder="1" applyAlignment="1">
      <alignment horizontal="left" vertical="center"/>
    </xf>
    <xf numFmtId="0" fontId="15" fillId="0" borderId="4" xfId="26" applyFont="1" applyBorder="1" applyAlignment="1">
      <alignment vertical="center"/>
    </xf>
    <xf numFmtId="0" fontId="13" fillId="0" borderId="4" xfId="26" applyFont="1" applyBorder="1"/>
    <xf numFmtId="0" fontId="13" fillId="0" borderId="4" xfId="14" applyFont="1" applyBorder="1" applyAlignment="1">
      <alignment horizontal="center"/>
    </xf>
    <xf numFmtId="0" fontId="13" fillId="0" borderId="13" xfId="26" applyFont="1" applyBorder="1"/>
    <xf numFmtId="0" fontId="13" fillId="0" borderId="14" xfId="26" applyFont="1" applyBorder="1"/>
    <xf numFmtId="0" fontId="13" fillId="0" borderId="0" xfId="14" applyFont="1" applyAlignment="1">
      <alignment horizontal="center"/>
    </xf>
    <xf numFmtId="165" fontId="13" fillId="7" borderId="1" xfId="0" applyNumberFormat="1" applyFont="1" applyFill="1" applyBorder="1" applyProtection="1">
      <protection locked="0"/>
    </xf>
    <xf numFmtId="165" fontId="13" fillId="8" borderId="0" xfId="0" applyNumberFormat="1" applyFont="1" applyFill="1" applyAlignment="1">
      <alignment horizontal="right"/>
    </xf>
    <xf numFmtId="165" fontId="13" fillId="7" borderId="2" xfId="0" applyNumberFormat="1" applyFont="1" applyFill="1" applyBorder="1" applyAlignment="1" applyProtection="1">
      <alignment horizontal="right"/>
      <protection locked="0"/>
    </xf>
    <xf numFmtId="0" fontId="13" fillId="8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8" borderId="0" xfId="0" applyFont="1" applyFill="1"/>
    <xf numFmtId="0" fontId="13" fillId="0" borderId="0" xfId="0" applyFont="1" applyAlignment="1">
      <alignment horizontal="center"/>
    </xf>
    <xf numFmtId="0" fontId="13" fillId="8" borderId="6" xfId="0" applyFont="1" applyFill="1" applyBorder="1"/>
    <xf numFmtId="0" fontId="13" fillId="8" borderId="0" xfId="26" applyFont="1" applyFill="1"/>
    <xf numFmtId="0" fontId="13" fillId="8" borderId="0" xfId="0" applyFont="1" applyFill="1" applyAlignment="1">
      <alignment horizontal="center"/>
    </xf>
    <xf numFmtId="0" fontId="13" fillId="8" borderId="12" xfId="0" applyFont="1" applyFill="1" applyBorder="1"/>
    <xf numFmtId="0" fontId="11" fillId="8" borderId="8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/>
    </xf>
    <xf numFmtId="0" fontId="15" fillId="8" borderId="8" xfId="0" applyFont="1" applyFill="1" applyBorder="1" applyAlignment="1">
      <alignment vertical="center"/>
    </xf>
    <xf numFmtId="0" fontId="15" fillId="8" borderId="9" xfId="0" applyFont="1" applyFill="1" applyBorder="1" applyAlignment="1">
      <alignment vertical="center"/>
    </xf>
    <xf numFmtId="0" fontId="13" fillId="8" borderId="1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/>
    </xf>
    <xf numFmtId="167" fontId="13" fillId="8" borderId="2" xfId="0" applyNumberFormat="1" applyFont="1" applyFill="1" applyBorder="1" applyAlignment="1">
      <alignment horizontal="right" vertical="center"/>
    </xf>
    <xf numFmtId="0" fontId="13" fillId="8" borderId="8" xfId="0" applyFont="1" applyFill="1" applyBorder="1" applyAlignment="1">
      <alignment vertical="center" wrapText="1"/>
    </xf>
    <xf numFmtId="167" fontId="13" fillId="8" borderId="2" xfId="0" applyNumberFormat="1" applyFont="1" applyFill="1" applyBorder="1" applyAlignment="1">
      <alignment vertical="center"/>
    </xf>
    <xf numFmtId="0" fontId="14" fillId="8" borderId="6" xfId="0" applyFont="1" applyFill="1" applyBorder="1"/>
    <xf numFmtId="0" fontId="13" fillId="8" borderId="6" xfId="0" applyFont="1" applyFill="1" applyBorder="1" applyAlignment="1">
      <alignment vertical="center" wrapText="1"/>
    </xf>
    <xf numFmtId="0" fontId="13" fillId="8" borderId="0" xfId="0" applyFont="1" applyFill="1" applyAlignment="1">
      <alignment vertical="center" wrapText="1"/>
    </xf>
    <xf numFmtId="43" fontId="13" fillId="8" borderId="2" xfId="24" applyFont="1" applyFill="1" applyBorder="1" applyAlignment="1" applyProtection="1"/>
    <xf numFmtId="43" fontId="13" fillId="8" borderId="0" xfId="24" applyFont="1" applyFill="1" applyBorder="1" applyAlignment="1" applyProtection="1"/>
    <xf numFmtId="0" fontId="13" fillId="8" borderId="0" xfId="0" quotePrefix="1" applyFont="1" applyFill="1" applyAlignment="1">
      <alignment horizontal="center"/>
    </xf>
    <xf numFmtId="0" fontId="13" fillId="8" borderId="0" xfId="0" applyFont="1" applyFill="1" applyAlignment="1">
      <alignment vertical="center"/>
    </xf>
    <xf numFmtId="0" fontId="13" fillId="8" borderId="0" xfId="0" quotePrefix="1" applyFont="1" applyFill="1" applyAlignment="1">
      <alignment horizontal="right" vertical="center"/>
    </xf>
    <xf numFmtId="0" fontId="13" fillId="8" borderId="0" xfId="0" applyFont="1" applyFill="1" applyAlignment="1">
      <alignment horizontal="center" vertical="center"/>
    </xf>
    <xf numFmtId="0" fontId="13" fillId="8" borderId="7" xfId="0" quotePrefix="1" applyFont="1" applyFill="1" applyBorder="1" applyAlignment="1">
      <alignment horizontal="center"/>
    </xf>
    <xf numFmtId="0" fontId="13" fillId="8" borderId="13" xfId="0" quotePrefix="1" applyFont="1" applyFill="1" applyBorder="1" applyAlignment="1">
      <alignment horizontal="center"/>
    </xf>
    <xf numFmtId="165" fontId="13" fillId="8" borderId="0" xfId="0" applyNumberFormat="1" applyFont="1" applyFill="1" applyAlignment="1">
      <alignment horizontal="center"/>
    </xf>
    <xf numFmtId="165" fontId="13" fillId="8" borderId="0" xfId="0" applyNumberFormat="1" applyFont="1" applyFill="1"/>
    <xf numFmtId="0" fontId="15" fillId="8" borderId="3" xfId="0" applyFont="1" applyFill="1" applyBorder="1" applyAlignment="1">
      <alignment vertical="center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vertical="center"/>
    </xf>
    <xf numFmtId="0" fontId="15" fillId="8" borderId="5" xfId="0" applyFont="1" applyFill="1" applyBorder="1" applyAlignment="1">
      <alignment vertical="center" wrapText="1"/>
    </xf>
    <xf numFmtId="0" fontId="13" fillId="8" borderId="0" xfId="0" applyFont="1" applyFill="1" applyAlignment="1">
      <alignment wrapText="1"/>
    </xf>
    <xf numFmtId="0" fontId="13" fillId="8" borderId="6" xfId="26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 wrapText="1"/>
    </xf>
    <xf numFmtId="0" fontId="13" fillId="8" borderId="7" xfId="0" applyFont="1" applyFill="1" applyBorder="1" applyAlignment="1">
      <alignment wrapText="1"/>
    </xf>
    <xf numFmtId="0" fontId="13" fillId="8" borderId="1" xfId="0" applyFont="1" applyFill="1" applyBorder="1" applyAlignment="1">
      <alignment horizontal="center" wrapText="1"/>
    </xf>
    <xf numFmtId="0" fontId="13" fillId="8" borderId="0" xfId="0" applyFont="1" applyFill="1" applyAlignment="1">
      <alignment horizontal="center" wrapText="1"/>
    </xf>
    <xf numFmtId="0" fontId="13" fillId="8" borderId="9" xfId="0" applyFont="1" applyFill="1" applyBorder="1" applyAlignment="1">
      <alignment horizontal="center" wrapText="1"/>
    </xf>
    <xf numFmtId="0" fontId="13" fillId="8" borderId="8" xfId="0" applyFont="1" applyFill="1" applyBorder="1" applyAlignment="1">
      <alignment horizontal="center" wrapText="1"/>
    </xf>
    <xf numFmtId="0" fontId="13" fillId="8" borderId="8" xfId="0" applyFont="1" applyFill="1" applyBorder="1" applyAlignment="1">
      <alignment horizontal="center"/>
    </xf>
    <xf numFmtId="0" fontId="13" fillId="8" borderId="0" xfId="0" applyFont="1" applyFill="1" applyAlignment="1">
      <alignment horizontal="right"/>
    </xf>
    <xf numFmtId="0" fontId="13" fillId="8" borderId="6" xfId="0" applyFont="1" applyFill="1" applyBorder="1" applyAlignment="1">
      <alignment vertical="center"/>
    </xf>
    <xf numFmtId="0" fontId="13" fillId="8" borderId="13" xfId="0" applyFont="1" applyFill="1" applyBorder="1" applyAlignment="1">
      <alignment horizontal="right"/>
    </xf>
    <xf numFmtId="165" fontId="13" fillId="8" borderId="13" xfId="0" applyNumberFormat="1" applyFont="1" applyFill="1" applyBorder="1" applyAlignment="1">
      <alignment horizontal="right"/>
    </xf>
    <xf numFmtId="167" fontId="13" fillId="7" borderId="2" xfId="0" applyNumberFormat="1" applyFont="1" applyFill="1" applyBorder="1" applyAlignment="1" applyProtection="1">
      <alignment vertical="center"/>
      <protection locked="0"/>
    </xf>
    <xf numFmtId="0" fontId="15" fillId="0" borderId="2" xfId="14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7" fontId="13" fillId="6" borderId="15" xfId="26" applyNumberFormat="1" applyFont="1" applyFill="1" applyBorder="1" applyAlignment="1" applyProtection="1">
      <alignment vertical="center"/>
      <protection locked="0"/>
    </xf>
    <xf numFmtId="0" fontId="20" fillId="8" borderId="1" xfId="0" applyFont="1" applyFill="1" applyBorder="1" applyAlignment="1">
      <alignment horizontal="left" vertical="center" indent="5"/>
    </xf>
    <xf numFmtId="0" fontId="20" fillId="8" borderId="1" xfId="0" applyFont="1" applyFill="1" applyBorder="1" applyAlignment="1">
      <alignment horizontal="left" vertical="center" indent="2"/>
    </xf>
    <xf numFmtId="0" fontId="14" fillId="0" borderId="8" xfId="0" applyFont="1" applyBorder="1"/>
    <xf numFmtId="165" fontId="13" fillId="8" borderId="2" xfId="0" applyNumberFormat="1" applyFont="1" applyFill="1" applyBorder="1" applyAlignment="1">
      <alignment horizontal="center" vertical="center"/>
    </xf>
    <xf numFmtId="43" fontId="13" fillId="8" borderId="0" xfId="24" applyFont="1" applyFill="1" applyBorder="1" applyAlignment="1" applyProtection="1">
      <alignment horizontal="center" vertical="center"/>
    </xf>
    <xf numFmtId="43" fontId="13" fillId="8" borderId="2" xfId="24" applyFont="1" applyFill="1" applyBorder="1" applyAlignment="1" applyProtection="1">
      <alignment horizontal="center" vertical="center"/>
    </xf>
    <xf numFmtId="165" fontId="13" fillId="8" borderId="0" xfId="0" applyNumberFormat="1" applyFont="1" applyFill="1" applyAlignment="1">
      <alignment horizontal="center" vertical="center"/>
    </xf>
    <xf numFmtId="165" fontId="13" fillId="8" borderId="7" xfId="25" applyNumberFormat="1" applyFont="1" applyFill="1" applyBorder="1" applyAlignment="1" applyProtection="1">
      <alignment horizontal="center" vertical="center"/>
    </xf>
    <xf numFmtId="165" fontId="13" fillId="8" borderId="2" xfId="25" applyNumberFormat="1" applyFont="1" applyFill="1" applyBorder="1" applyAlignment="1" applyProtection="1">
      <alignment horizontal="center" vertical="center"/>
    </xf>
    <xf numFmtId="43" fontId="13" fillId="8" borderId="7" xfId="24" applyFont="1" applyFill="1" applyBorder="1" applyAlignment="1" applyProtection="1">
      <alignment horizontal="center" vertical="center"/>
    </xf>
    <xf numFmtId="9" fontId="13" fillId="8" borderId="0" xfId="25" applyFont="1" applyFill="1" applyBorder="1" applyAlignment="1" applyProtection="1">
      <alignment horizontal="center" vertical="center"/>
    </xf>
    <xf numFmtId="9" fontId="13" fillId="8" borderId="2" xfId="25" applyFont="1" applyFill="1" applyBorder="1" applyAlignment="1" applyProtection="1">
      <alignment horizontal="center" vertical="center"/>
    </xf>
    <xf numFmtId="165" fontId="13" fillId="8" borderId="15" xfId="0" applyNumberFormat="1" applyFont="1" applyFill="1" applyBorder="1" applyAlignment="1">
      <alignment horizontal="center" vertical="center"/>
    </xf>
    <xf numFmtId="0" fontId="14" fillId="8" borderId="8" xfId="0" applyFont="1" applyFill="1" applyBorder="1"/>
    <xf numFmtId="0" fontId="15" fillId="8" borderId="16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vertical="center" wrapText="1"/>
    </xf>
    <xf numFmtId="0" fontId="15" fillId="8" borderId="9" xfId="0" applyFont="1" applyFill="1" applyBorder="1" applyAlignment="1">
      <alignment vertical="center" wrapText="1"/>
    </xf>
    <xf numFmtId="0" fontId="15" fillId="8" borderId="6" xfId="0" applyFont="1" applyFill="1" applyBorder="1" applyAlignment="1">
      <alignment vertical="center" wrapText="1"/>
    </xf>
    <xf numFmtId="0" fontId="13" fillId="8" borderId="7" xfId="0" applyFont="1" applyFill="1" applyBorder="1"/>
    <xf numFmtId="165" fontId="13" fillId="8" borderId="2" xfId="0" applyNumberFormat="1" applyFont="1" applyFill="1" applyBorder="1" applyAlignment="1">
      <alignment horizontal="center" vertical="center" wrapText="1"/>
    </xf>
    <xf numFmtId="0" fontId="14" fillId="0" borderId="10" xfId="0" applyFont="1" applyBorder="1"/>
    <xf numFmtId="0" fontId="14" fillId="0" borderId="11" xfId="0" applyFont="1" applyBorder="1"/>
    <xf numFmtId="0" fontId="14" fillId="0" borderId="6" xfId="0" applyFont="1" applyBorder="1"/>
    <xf numFmtId="0" fontId="13" fillId="8" borderId="11" xfId="0" applyFont="1" applyFill="1" applyBorder="1"/>
    <xf numFmtId="0" fontId="19" fillId="8" borderId="10" xfId="27" applyFont="1" applyFill="1" applyBorder="1" applyAlignment="1" applyProtection="1">
      <alignment vertical="center" wrapText="1"/>
    </xf>
    <xf numFmtId="0" fontId="19" fillId="8" borderId="12" xfId="27" applyFont="1" applyFill="1" applyBorder="1" applyAlignment="1" applyProtection="1">
      <alignment vertical="center" wrapText="1"/>
    </xf>
    <xf numFmtId="0" fontId="19" fillId="8" borderId="0" xfId="27" applyFont="1" applyFill="1" applyBorder="1" applyAlignment="1" applyProtection="1">
      <alignment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1" fontId="13" fillId="8" borderId="19" xfId="26" applyNumberFormat="1" applyFont="1" applyFill="1" applyBorder="1"/>
    <xf numFmtId="0" fontId="13" fillId="8" borderId="0" xfId="26" applyFont="1" applyFill="1" applyAlignment="1">
      <alignment wrapText="1"/>
    </xf>
    <xf numFmtId="0" fontId="15" fillId="8" borderId="0" xfId="0" applyFont="1" applyFill="1" applyAlignment="1">
      <alignment horizontal="center" vertical="center" wrapText="1"/>
    </xf>
    <xf numFmtId="1" fontId="13" fillId="8" borderId="0" xfId="26" applyNumberFormat="1" applyFont="1" applyFill="1"/>
    <xf numFmtId="0" fontId="15" fillId="8" borderId="19" xfId="0" applyFont="1" applyFill="1" applyBorder="1" applyAlignment="1">
      <alignment vertical="center" wrapText="1"/>
    </xf>
    <xf numFmtId="0" fontId="13" fillId="8" borderId="0" xfId="0" quotePrefix="1" applyFont="1" applyFill="1" applyAlignment="1">
      <alignment horizontal="center" vertical="center"/>
    </xf>
    <xf numFmtId="0" fontId="13" fillId="8" borderId="12" xfId="0" quotePrefix="1" applyFont="1" applyFill="1" applyBorder="1" applyAlignment="1">
      <alignment horizontal="center" vertical="center"/>
    </xf>
    <xf numFmtId="0" fontId="14" fillId="0" borderId="12" xfId="0" applyFont="1" applyBorder="1"/>
    <xf numFmtId="0" fontId="15" fillId="0" borderId="10" xfId="0" applyFont="1" applyBorder="1" applyAlignment="1">
      <alignment vertical="center"/>
    </xf>
    <xf numFmtId="0" fontId="13" fillId="0" borderId="4" xfId="14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0" fontId="13" fillId="0" borderId="8" xfId="0" applyFont="1" applyBorder="1"/>
    <xf numFmtId="0" fontId="13" fillId="0" borderId="13" xfId="0" applyFont="1" applyBorder="1" applyAlignment="1">
      <alignment horizontal="center" vertical="center"/>
    </xf>
    <xf numFmtId="43" fontId="13" fillId="0" borderId="0" xfId="24" quotePrefix="1" applyFont="1" applyBorder="1" applyAlignment="1" applyProtection="1">
      <alignment horizontal="center"/>
    </xf>
    <xf numFmtId="43" fontId="13" fillId="0" borderId="13" xfId="24" quotePrefix="1" applyFont="1" applyBorder="1" applyAlignment="1" applyProtection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/>
    </xf>
    <xf numFmtId="0" fontId="15" fillId="0" borderId="6" xfId="14" applyFont="1" applyBorder="1" applyAlignment="1">
      <alignment horizontal="center" vertical="center"/>
    </xf>
    <xf numFmtId="0" fontId="17" fillId="0" borderId="13" xfId="14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3" fontId="13" fillId="0" borderId="2" xfId="24" quotePrefix="1" applyFont="1" applyFill="1" applyBorder="1" applyAlignment="1" applyProtection="1">
      <alignment horizontal="center" vertical="center"/>
    </xf>
    <xf numFmtId="43" fontId="18" fillId="0" borderId="0" xfId="24" applyFont="1" applyFill="1" applyBorder="1" applyAlignment="1" applyProtection="1">
      <alignment vertical="center"/>
    </xf>
    <xf numFmtId="43" fontId="18" fillId="0" borderId="7" xfId="24" applyFont="1" applyFill="1" applyBorder="1" applyAlignment="1" applyProtection="1">
      <alignment vertical="center"/>
    </xf>
    <xf numFmtId="43" fontId="18" fillId="0" borderId="0" xfId="24" applyFont="1" applyFill="1" applyBorder="1" applyAlignment="1" applyProtection="1">
      <alignment horizontal="center" vertical="center"/>
    </xf>
    <xf numFmtId="0" fontId="13" fillId="0" borderId="12" xfId="14" applyFont="1" applyBorder="1" applyAlignment="1">
      <alignment vertical="center"/>
    </xf>
    <xf numFmtId="0" fontId="13" fillId="0" borderId="11" xfId="14" applyFont="1" applyBorder="1" applyAlignment="1">
      <alignment vertical="center"/>
    </xf>
    <xf numFmtId="0" fontId="15" fillId="0" borderId="3" xfId="14" applyFont="1" applyBorder="1" applyAlignment="1">
      <alignment vertical="center"/>
    </xf>
    <xf numFmtId="0" fontId="15" fillId="0" borderId="4" xfId="14" applyFont="1" applyBorder="1" applyAlignment="1">
      <alignment vertical="center" wrapText="1"/>
    </xf>
    <xf numFmtId="0" fontId="15" fillId="0" borderId="4" xfId="14" applyFont="1" applyBorder="1" applyAlignment="1">
      <alignment vertical="center"/>
    </xf>
    <xf numFmtId="0" fontId="15" fillId="0" borderId="8" xfId="14" applyFont="1" applyBorder="1"/>
    <xf numFmtId="0" fontId="13" fillId="0" borderId="8" xfId="14" applyFont="1" applyBorder="1"/>
    <xf numFmtId="0" fontId="13" fillId="0" borderId="9" xfId="14" applyFont="1" applyBorder="1"/>
    <xf numFmtId="167" fontId="13" fillId="6" borderId="14" xfId="26" applyNumberFormat="1" applyFont="1" applyFill="1" applyBorder="1" applyAlignment="1">
      <alignment vertical="center"/>
    </xf>
    <xf numFmtId="0" fontId="13" fillId="8" borderId="9" xfId="0" applyFont="1" applyFill="1" applyBorder="1" applyAlignment="1">
      <alignment vertical="center" wrapText="1"/>
    </xf>
    <xf numFmtId="167" fontId="13" fillId="8" borderId="1" xfId="0" applyNumberFormat="1" applyFont="1" applyFill="1" applyBorder="1" applyAlignment="1">
      <alignment horizontal="center" vertical="center"/>
    </xf>
    <xf numFmtId="167" fontId="13" fillId="8" borderId="9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vertical="center" wrapText="1"/>
    </xf>
    <xf numFmtId="0" fontId="13" fillId="8" borderId="13" xfId="0" applyFont="1" applyFill="1" applyBorder="1"/>
    <xf numFmtId="0" fontId="13" fillId="8" borderId="10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vertical="center" wrapText="1"/>
    </xf>
    <xf numFmtId="165" fontId="18" fillId="8" borderId="2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8" xfId="0" applyFont="1" applyFill="1" applyBorder="1"/>
    <xf numFmtId="0" fontId="13" fillId="8" borderId="9" xfId="0" applyFont="1" applyFill="1" applyBorder="1"/>
    <xf numFmtId="0" fontId="13" fillId="8" borderId="15" xfId="0" applyFont="1" applyFill="1" applyBorder="1"/>
    <xf numFmtId="0" fontId="15" fillId="8" borderId="6" xfId="0" applyFont="1" applyFill="1" applyBorder="1" applyAlignment="1">
      <alignment horizontal="left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13" xfId="0" applyFont="1" applyFill="1" applyBorder="1" applyAlignment="1">
      <alignment vertical="center" wrapText="1"/>
    </xf>
    <xf numFmtId="0" fontId="13" fillId="8" borderId="2" xfId="0" applyFont="1" applyFill="1" applyBorder="1" applyAlignment="1">
      <alignment horizontal="center" vertical="center" wrapText="1"/>
    </xf>
    <xf numFmtId="39" fontId="13" fillId="8" borderId="2" xfId="0" applyNumberFormat="1" applyFont="1" applyFill="1" applyBorder="1" applyAlignment="1">
      <alignment horizontal="center" vertical="center" wrapText="1"/>
    </xf>
    <xf numFmtId="165" fontId="13" fillId="8" borderId="2" xfId="0" applyNumberFormat="1" applyFont="1" applyFill="1" applyBorder="1" applyAlignment="1">
      <alignment horizontal="center" wrapText="1"/>
    </xf>
    <xf numFmtId="0" fontId="13" fillId="8" borderId="12" xfId="0" quotePrefix="1" applyFont="1" applyFill="1" applyBorder="1" applyAlignment="1">
      <alignment horizontal="center"/>
    </xf>
    <xf numFmtId="165" fontId="13" fillId="8" borderId="12" xfId="0" applyNumberFormat="1" applyFont="1" applyFill="1" applyBorder="1"/>
    <xf numFmtId="165" fontId="13" fillId="8" borderId="12" xfId="0" applyNumberFormat="1" applyFont="1" applyFill="1" applyBorder="1" applyAlignment="1">
      <alignment wrapText="1"/>
    </xf>
    <xf numFmtId="0" fontId="13" fillId="8" borderId="0" xfId="0" applyFont="1" applyFill="1" applyAlignment="1">
      <alignment horizontal="left"/>
    </xf>
    <xf numFmtId="165" fontId="13" fillId="8" borderId="12" xfId="0" applyNumberFormat="1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0" xfId="0" applyFont="1" applyFill="1" applyBorder="1"/>
    <xf numFmtId="0" fontId="13" fillId="8" borderId="9" xfId="0" applyFont="1" applyFill="1" applyBorder="1" applyAlignment="1">
      <alignment horizontal="center" vertical="center" wrapText="1"/>
    </xf>
    <xf numFmtId="165" fontId="13" fillId="8" borderId="7" xfId="0" applyNumberFormat="1" applyFont="1" applyFill="1" applyBorder="1" applyAlignment="1">
      <alignment horizontal="center" vertical="center"/>
    </xf>
    <xf numFmtId="165" fontId="13" fillId="8" borderId="11" xfId="0" applyNumberFormat="1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/>
    </xf>
    <xf numFmtId="165" fontId="13" fillId="8" borderId="12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left" vertical="center"/>
    </xf>
    <xf numFmtId="0" fontId="13" fillId="8" borderId="5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11" xfId="0" applyFont="1" applyFill="1" applyBorder="1" applyAlignment="1">
      <alignment horizontal="left" vertical="center"/>
    </xf>
    <xf numFmtId="0" fontId="13" fillId="8" borderId="6" xfId="26" applyFont="1" applyFill="1" applyBorder="1"/>
    <xf numFmtId="0" fontId="13" fillId="8" borderId="6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left"/>
    </xf>
    <xf numFmtId="0" fontId="13" fillId="8" borderId="7" xfId="0" applyFont="1" applyFill="1" applyBorder="1" applyAlignment="1">
      <alignment horizontal="center"/>
    </xf>
    <xf numFmtId="0" fontId="14" fillId="8" borderId="12" xfId="0" applyFont="1" applyFill="1" applyBorder="1"/>
    <xf numFmtId="0" fontId="14" fillId="8" borderId="11" xfId="0" applyFont="1" applyFill="1" applyBorder="1"/>
    <xf numFmtId="0" fontId="14" fillId="8" borderId="0" xfId="0" applyFont="1" applyFill="1"/>
    <xf numFmtId="0" fontId="15" fillId="8" borderId="13" xfId="0" applyFont="1" applyFill="1" applyBorder="1" applyAlignment="1">
      <alignment vertical="center" wrapText="1"/>
    </xf>
    <xf numFmtId="1" fontId="13" fillId="8" borderId="13" xfId="26" applyNumberFormat="1" applyFont="1" applyFill="1" applyBorder="1"/>
    <xf numFmtId="0" fontId="13" fillId="8" borderId="13" xfId="0" applyFont="1" applyFill="1" applyBorder="1" applyAlignment="1">
      <alignment horizontal="center" wrapText="1"/>
    </xf>
    <xf numFmtId="165" fontId="13" fillId="8" borderId="13" xfId="0" applyNumberFormat="1" applyFont="1" applyFill="1" applyBorder="1"/>
    <xf numFmtId="165" fontId="13" fillId="8" borderId="12" xfId="0" applyNumberFormat="1" applyFont="1" applyFill="1" applyBorder="1" applyAlignment="1">
      <alignment horizontal="center" vertical="center" wrapText="1"/>
    </xf>
    <xf numFmtId="167" fontId="13" fillId="8" borderId="8" xfId="0" applyNumberFormat="1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2" fillId="8" borderId="8" xfId="27" applyFont="1" applyFill="1" applyBorder="1" applyAlignment="1" applyProtection="1">
      <alignment vertical="center" wrapText="1"/>
    </xf>
    <xf numFmtId="1" fontId="13" fillId="7" borderId="17" xfId="26" applyNumberFormat="1" applyFont="1" applyFill="1" applyBorder="1" applyAlignment="1" applyProtection="1">
      <alignment horizontal="center"/>
      <protection locked="0"/>
    </xf>
    <xf numFmtId="1" fontId="13" fillId="8" borderId="19" xfId="26" applyNumberFormat="1" applyFont="1" applyFill="1" applyBorder="1" applyAlignment="1">
      <alignment horizontal="center"/>
    </xf>
    <xf numFmtId="0" fontId="13" fillId="8" borderId="0" xfId="26" applyFont="1" applyFill="1" applyAlignment="1">
      <alignment horizontal="center" wrapText="1"/>
    </xf>
    <xf numFmtId="1" fontId="13" fillId="7" borderId="21" xfId="26" applyNumberFormat="1" applyFont="1" applyFill="1" applyBorder="1" applyAlignment="1" applyProtection="1">
      <alignment horizontal="center"/>
      <protection locked="0"/>
    </xf>
    <xf numFmtId="1" fontId="13" fillId="8" borderId="18" xfId="26" applyNumberFormat="1" applyFont="1" applyFill="1" applyBorder="1" applyAlignment="1">
      <alignment horizontal="center"/>
    </xf>
    <xf numFmtId="1" fontId="13" fillId="8" borderId="0" xfId="26" applyNumberFormat="1" applyFont="1" applyFill="1" applyAlignment="1">
      <alignment horizontal="center"/>
    </xf>
    <xf numFmtId="0" fontId="13" fillId="8" borderId="8" xfId="27" applyFont="1" applyFill="1" applyBorder="1" applyAlignment="1" applyProtection="1">
      <alignment vertical="center" wrapText="1"/>
    </xf>
    <xf numFmtId="0" fontId="22" fillId="8" borderId="9" xfId="27" applyFont="1" applyFill="1" applyBorder="1" applyAlignment="1" applyProtection="1">
      <alignment vertical="center" wrapText="1"/>
    </xf>
    <xf numFmtId="0" fontId="16" fillId="8" borderId="8" xfId="27" applyFill="1" applyBorder="1" applyAlignment="1" applyProtection="1">
      <alignment vertical="center"/>
    </xf>
  </cellXfs>
  <cellStyles count="28">
    <cellStyle name="Comma" xfId="24" builtinId="3"/>
    <cellStyle name="COSTREPORT" xfId="1" xr:uid="{00000000-0005-0000-0000-000001000000}"/>
    <cellStyle name="cr" xfId="2" xr:uid="{00000000-0005-0000-0000-000002000000}"/>
    <cellStyle name="Grey" xfId="3" xr:uid="{00000000-0005-0000-0000-000004000000}"/>
    <cellStyle name="Hyperlink" xfId="27" builtinId="8"/>
    <cellStyle name="Input [yellow]" xfId="4" xr:uid="{00000000-0005-0000-0000-000005000000}"/>
    <cellStyle name="no dec" xfId="5" xr:uid="{00000000-0005-0000-0000-000006000000}"/>
    <cellStyle name="no dec 2" xfId="6" xr:uid="{00000000-0005-0000-0000-000007000000}"/>
    <cellStyle name="Normal" xfId="0" builtinId="0"/>
    <cellStyle name="Normal - Style1" xfId="7" xr:uid="{00000000-0005-0000-0000-000009000000}"/>
    <cellStyle name="Normal 10" xfId="8" xr:uid="{00000000-0005-0000-0000-00000A000000}"/>
    <cellStyle name="Normal 11" xfId="9" xr:uid="{00000000-0005-0000-0000-00000B000000}"/>
    <cellStyle name="Normal 12" xfId="10" xr:uid="{00000000-0005-0000-0000-00000C000000}"/>
    <cellStyle name="Normal 13" xfId="11" xr:uid="{00000000-0005-0000-0000-00000D000000}"/>
    <cellStyle name="Normal 14" xfId="12" xr:uid="{00000000-0005-0000-0000-00000E000000}"/>
    <cellStyle name="Normal 15" xfId="13" xr:uid="{00000000-0005-0000-0000-00000F000000}"/>
    <cellStyle name="Normal 2" xfId="14" xr:uid="{00000000-0005-0000-0000-000010000000}"/>
    <cellStyle name="Normal 2 2" xfId="26" xr:uid="{00000000-0005-0000-0000-000011000000}"/>
    <cellStyle name="Normal 3" xfId="15" xr:uid="{00000000-0005-0000-0000-000012000000}"/>
    <cellStyle name="Normal 4" xfId="16" xr:uid="{00000000-0005-0000-0000-000013000000}"/>
    <cellStyle name="Normal 5" xfId="17" xr:uid="{00000000-0005-0000-0000-000014000000}"/>
    <cellStyle name="Normal 6" xfId="18" xr:uid="{00000000-0005-0000-0000-000015000000}"/>
    <cellStyle name="Normal 7" xfId="19" xr:uid="{00000000-0005-0000-0000-000016000000}"/>
    <cellStyle name="Normal 8" xfId="20" xr:uid="{00000000-0005-0000-0000-000017000000}"/>
    <cellStyle name="Normal 9" xfId="21" xr:uid="{00000000-0005-0000-0000-000018000000}"/>
    <cellStyle name="Percent" xfId="25" builtinId="5"/>
    <cellStyle name="Percent [2]" xfId="22" xr:uid="{00000000-0005-0000-0000-00001A000000}"/>
    <cellStyle name="Percent [2] 2" xfId="23" xr:uid="{00000000-0005-0000-0000-00001B000000}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fd.hhs.texas.gov/long-term-services-support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fd.hhs.texas.gov/long-term-services-sup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showGridLines="0" topLeftCell="A30" zoomScaleNormal="100" workbookViewId="0">
      <selection activeCell="N63" sqref="N63"/>
    </sheetView>
  </sheetViews>
  <sheetFormatPr defaultColWidth="9.140625" defaultRowHeight="12.75" x14ac:dyDescent="0.2"/>
  <cols>
    <col min="1" max="1" width="2.140625" style="8" customWidth="1"/>
    <col min="2" max="2" width="38.7109375" style="8" customWidth="1"/>
    <col min="3" max="3" width="16.85546875" style="8" customWidth="1"/>
    <col min="4" max="4" width="19.85546875" style="8" customWidth="1"/>
    <col min="5" max="5" width="8.42578125" style="12" customWidth="1"/>
    <col min="6" max="6" width="19.85546875" style="8" customWidth="1"/>
    <col min="7" max="7" width="8.42578125" style="8" customWidth="1"/>
    <col min="8" max="8" width="19.85546875" style="8" customWidth="1"/>
    <col min="9" max="9" width="8.42578125" style="8" customWidth="1"/>
    <col min="10" max="10" width="20" style="8" customWidth="1"/>
    <col min="11" max="16384" width="9.140625" style="8"/>
  </cols>
  <sheetData>
    <row r="1" spans="2:13" s="1" customFormat="1" ht="57.6" customHeight="1" x14ac:dyDescent="0.2">
      <c r="B1" s="252" t="s">
        <v>0</v>
      </c>
      <c r="C1" s="19"/>
      <c r="D1" s="19"/>
      <c r="E1" s="19"/>
      <c r="F1" s="19"/>
      <c r="G1" s="19"/>
      <c r="H1" s="19"/>
      <c r="I1" s="19"/>
      <c r="J1" s="19"/>
      <c r="K1" s="20"/>
      <c r="L1" s="31"/>
      <c r="M1" s="2"/>
    </row>
    <row r="2" spans="2:13" s="1" customFormat="1" ht="18.600000000000001" customHeight="1" x14ac:dyDescent="0.2">
      <c r="B2" s="39"/>
      <c r="C2" s="39"/>
      <c r="D2" s="39"/>
      <c r="E2" s="17"/>
      <c r="F2" s="17"/>
      <c r="G2" s="17"/>
      <c r="H2" s="17"/>
      <c r="I2" s="17"/>
      <c r="J2" s="9"/>
      <c r="K2" s="9"/>
      <c r="L2" s="9"/>
    </row>
    <row r="3" spans="2:13" s="1" customFormat="1" ht="27" customHeight="1" x14ac:dyDescent="0.2">
      <c r="B3" s="35" t="s">
        <v>1</v>
      </c>
      <c r="C3" s="40"/>
      <c r="D3" s="40"/>
      <c r="E3" s="41" t="s">
        <v>2</v>
      </c>
      <c r="F3" s="42"/>
      <c r="G3" s="43"/>
      <c r="H3" s="40"/>
      <c r="I3" s="43"/>
      <c r="J3" s="40"/>
      <c r="K3" s="44"/>
      <c r="L3" s="9"/>
    </row>
    <row r="4" spans="2:13" s="1" customFormat="1" ht="24.95" customHeight="1" x14ac:dyDescent="0.2">
      <c r="B4" s="172" t="s">
        <v>3</v>
      </c>
      <c r="C4" s="173"/>
      <c r="D4" s="130" t="s">
        <v>4</v>
      </c>
      <c r="E4" s="177"/>
      <c r="F4" s="131" t="s">
        <v>5</v>
      </c>
      <c r="G4" s="180"/>
      <c r="H4" s="132" t="s">
        <v>6</v>
      </c>
      <c r="I4" s="182"/>
      <c r="J4" s="129" t="s">
        <v>7</v>
      </c>
      <c r="K4" s="33"/>
      <c r="L4" s="9"/>
    </row>
    <row r="5" spans="2:13" s="1" customFormat="1" ht="24.95" customHeight="1" x14ac:dyDescent="0.2">
      <c r="B5" s="174" t="s">
        <v>8</v>
      </c>
      <c r="C5" s="175"/>
      <c r="D5" s="3"/>
      <c r="E5" s="178"/>
      <c r="F5" s="4"/>
      <c r="G5" s="181"/>
      <c r="H5" s="27"/>
      <c r="I5" s="183"/>
      <c r="J5" s="46"/>
      <c r="K5" s="33"/>
      <c r="L5" s="9"/>
    </row>
    <row r="6" spans="2:13" s="1" customFormat="1" ht="24.95" customHeight="1" x14ac:dyDescent="0.2">
      <c r="B6" s="174" t="s">
        <v>9</v>
      </c>
      <c r="C6" s="175"/>
      <c r="D6" s="3"/>
      <c r="E6" s="178"/>
      <c r="F6" s="4"/>
      <c r="G6" s="181"/>
      <c r="H6" s="27"/>
      <c r="I6" s="183"/>
      <c r="J6" s="46"/>
      <c r="K6" s="33"/>
      <c r="L6" s="9"/>
    </row>
    <row r="7" spans="2:13" s="1" customFormat="1" ht="24.95" customHeight="1" x14ac:dyDescent="0.2">
      <c r="B7" s="174" t="s">
        <v>10</v>
      </c>
      <c r="C7" s="175"/>
      <c r="D7" s="3"/>
      <c r="E7" s="178"/>
      <c r="F7" s="4"/>
      <c r="G7" s="181"/>
      <c r="H7" s="27"/>
      <c r="I7" s="183"/>
      <c r="J7" s="46"/>
      <c r="K7" s="33"/>
      <c r="L7" s="9"/>
    </row>
    <row r="8" spans="2:13" s="1" customFormat="1" ht="24.95" customHeight="1" x14ac:dyDescent="0.2">
      <c r="B8" s="174" t="s">
        <v>11</v>
      </c>
      <c r="C8" s="175"/>
      <c r="D8" s="3"/>
      <c r="E8" s="178"/>
      <c r="F8" s="4"/>
      <c r="G8" s="181"/>
      <c r="H8" s="27"/>
      <c r="I8" s="183"/>
      <c r="J8" s="46"/>
      <c r="K8" s="33"/>
      <c r="L8" s="9"/>
    </row>
    <row r="9" spans="2:13" s="1" customFormat="1" ht="24.95" customHeight="1" x14ac:dyDescent="0.2">
      <c r="B9" s="174" t="s">
        <v>12</v>
      </c>
      <c r="C9" s="175"/>
      <c r="D9" s="3"/>
      <c r="E9" s="179"/>
      <c r="F9" s="4"/>
      <c r="G9" s="181"/>
      <c r="H9" s="27"/>
      <c r="I9" s="183"/>
      <c r="J9" s="46"/>
      <c r="K9" s="33"/>
      <c r="L9" s="9"/>
    </row>
    <row r="10" spans="2:13" s="1" customFormat="1" ht="24.95" customHeight="1" x14ac:dyDescent="0.2">
      <c r="B10" s="174" t="s">
        <v>13</v>
      </c>
      <c r="C10" s="175"/>
      <c r="D10" s="3"/>
      <c r="E10" s="179"/>
      <c r="F10" s="4"/>
      <c r="G10" s="181"/>
      <c r="H10" s="27"/>
      <c r="I10" s="183"/>
      <c r="J10" s="46"/>
      <c r="K10" s="33"/>
      <c r="L10" s="9"/>
    </row>
    <row r="11" spans="2:13" s="1" customFormat="1" ht="9.9499999999999993" customHeight="1" x14ac:dyDescent="0.2">
      <c r="B11" s="176"/>
      <c r="C11" s="48"/>
      <c r="D11" s="5"/>
      <c r="E11" s="7"/>
      <c r="F11" s="6"/>
      <c r="G11" s="7"/>
      <c r="H11" s="47"/>
      <c r="I11" s="9"/>
      <c r="J11" s="9"/>
      <c r="K11" s="33"/>
      <c r="L11" s="9"/>
    </row>
    <row r="12" spans="2:13" s="1" customFormat="1" ht="24.95" customHeight="1" x14ac:dyDescent="0.2">
      <c r="B12" s="174" t="s">
        <v>14</v>
      </c>
      <c r="C12" s="175"/>
      <c r="D12" s="3"/>
      <c r="E12" s="178"/>
      <c r="F12" s="4"/>
      <c r="G12" s="181"/>
      <c r="H12" s="27"/>
      <c r="I12" s="183"/>
      <c r="J12" s="46"/>
      <c r="K12" s="33"/>
      <c r="L12" s="9"/>
    </row>
    <row r="13" spans="2:13" s="1" customFormat="1" ht="24.95" customHeight="1" x14ac:dyDescent="0.2">
      <c r="B13" s="174" t="s">
        <v>15</v>
      </c>
      <c r="C13" s="175"/>
      <c r="D13" s="3"/>
      <c r="E13" s="178"/>
      <c r="F13" s="4"/>
      <c r="G13" s="181"/>
      <c r="H13" s="27"/>
      <c r="I13" s="183"/>
      <c r="J13" s="46"/>
      <c r="K13" s="33"/>
      <c r="L13" s="9"/>
    </row>
    <row r="14" spans="2:13" s="1" customFormat="1" ht="24.95" customHeight="1" x14ac:dyDescent="0.2">
      <c r="B14" s="174" t="s">
        <v>16</v>
      </c>
      <c r="C14" s="175"/>
      <c r="D14" s="3"/>
      <c r="E14" s="178"/>
      <c r="F14" s="4"/>
      <c r="G14" s="181"/>
      <c r="H14" s="27"/>
      <c r="I14" s="183"/>
      <c r="J14" s="46"/>
      <c r="K14" s="33"/>
      <c r="L14" s="9"/>
    </row>
    <row r="15" spans="2:13" s="1" customFormat="1" ht="24.95" customHeight="1" x14ac:dyDescent="0.2">
      <c r="B15" s="174" t="s">
        <v>17</v>
      </c>
      <c r="C15" s="175"/>
      <c r="D15" s="3"/>
      <c r="E15" s="178"/>
      <c r="F15" s="4"/>
      <c r="G15" s="181"/>
      <c r="H15" s="27"/>
      <c r="I15" s="183"/>
      <c r="J15" s="46"/>
      <c r="K15" s="33"/>
      <c r="L15" s="9"/>
    </row>
    <row r="16" spans="2:13" s="1" customFormat="1" ht="24.95" customHeight="1" x14ac:dyDescent="0.2">
      <c r="B16" s="174" t="s">
        <v>18</v>
      </c>
      <c r="C16" s="175"/>
      <c r="D16" s="3"/>
      <c r="E16" s="178"/>
      <c r="F16" s="4"/>
      <c r="G16" s="181"/>
      <c r="H16" s="27"/>
      <c r="I16" s="183"/>
      <c r="J16" s="46"/>
      <c r="K16" s="33"/>
      <c r="L16" s="9"/>
    </row>
    <row r="17" spans="1:15" s="1" customFormat="1" ht="24.95" customHeight="1" x14ac:dyDescent="0.2">
      <c r="B17" s="174" t="s">
        <v>19</v>
      </c>
      <c r="C17" s="175"/>
      <c r="D17" s="3"/>
      <c r="E17" s="178"/>
      <c r="F17" s="4"/>
      <c r="G17" s="181"/>
      <c r="H17" s="27"/>
      <c r="I17" s="183"/>
      <c r="J17" s="46"/>
      <c r="K17" s="33"/>
      <c r="L17" s="9"/>
    </row>
    <row r="18" spans="1:15" s="1" customFormat="1" ht="9.9499999999999993" customHeight="1" x14ac:dyDescent="0.2">
      <c r="B18" s="176"/>
      <c r="C18" s="48"/>
      <c r="D18" s="5"/>
      <c r="E18" s="7"/>
      <c r="F18" s="6"/>
      <c r="G18" s="48"/>
      <c r="H18" s="5"/>
      <c r="I18" s="9"/>
      <c r="J18" s="9"/>
      <c r="K18" s="33"/>
      <c r="L18" s="9"/>
    </row>
    <row r="19" spans="1:15" s="1" customFormat="1" ht="24.95" customHeight="1" x14ac:dyDescent="0.2">
      <c r="B19" s="174" t="s">
        <v>20</v>
      </c>
      <c r="C19" s="175"/>
      <c r="D19" s="3"/>
      <c r="E19" s="178"/>
      <c r="F19" s="4"/>
      <c r="G19" s="181"/>
      <c r="H19" s="27"/>
      <c r="I19" s="183"/>
      <c r="J19" s="46"/>
      <c r="K19" s="33"/>
      <c r="L19" s="9"/>
    </row>
    <row r="20" spans="1:15" s="1" customFormat="1" ht="24.95" customHeight="1" x14ac:dyDescent="0.2">
      <c r="B20" s="174" t="s">
        <v>21</v>
      </c>
      <c r="C20" s="175"/>
      <c r="D20" s="3"/>
      <c r="E20" s="178"/>
      <c r="F20" s="4"/>
      <c r="G20" s="181"/>
      <c r="H20" s="27"/>
      <c r="I20" s="183"/>
      <c r="J20" s="46"/>
      <c r="K20" s="33"/>
      <c r="L20" s="9"/>
    </row>
    <row r="21" spans="1:15" s="1" customFormat="1" ht="24.95" customHeight="1" x14ac:dyDescent="0.2">
      <c r="B21" s="174" t="s">
        <v>22</v>
      </c>
      <c r="C21" s="175"/>
      <c r="D21" s="3"/>
      <c r="E21" s="178"/>
      <c r="F21" s="4"/>
      <c r="G21" s="181"/>
      <c r="H21" s="27"/>
      <c r="I21" s="183"/>
      <c r="J21" s="46"/>
      <c r="K21" s="33"/>
      <c r="L21" s="9"/>
    </row>
    <row r="22" spans="1:15" s="1" customFormat="1" ht="24.95" customHeight="1" x14ac:dyDescent="0.2">
      <c r="B22" s="174" t="s">
        <v>23</v>
      </c>
      <c r="C22" s="175"/>
      <c r="D22" s="3"/>
      <c r="E22" s="178"/>
      <c r="F22" s="4"/>
      <c r="G22" s="181"/>
      <c r="H22" s="27"/>
      <c r="I22" s="183"/>
      <c r="J22" s="46"/>
      <c r="K22" s="33"/>
      <c r="L22" s="9"/>
    </row>
    <row r="23" spans="1:15" s="1" customFormat="1" ht="24.95" customHeight="1" x14ac:dyDescent="0.2">
      <c r="B23" s="174" t="s">
        <v>24</v>
      </c>
      <c r="C23" s="175"/>
      <c r="D23" s="3"/>
      <c r="E23" s="178"/>
      <c r="F23" s="4"/>
      <c r="G23" s="181"/>
      <c r="H23" s="27"/>
      <c r="I23" s="183"/>
      <c r="J23" s="46"/>
      <c r="K23" s="33"/>
      <c r="L23" s="9"/>
    </row>
    <row r="24" spans="1:15" s="1" customFormat="1" ht="24.95" customHeight="1" x14ac:dyDescent="0.2">
      <c r="B24" s="174" t="s">
        <v>25</v>
      </c>
      <c r="C24" s="175"/>
      <c r="D24" s="3"/>
      <c r="E24" s="178"/>
      <c r="F24" s="4"/>
      <c r="G24" s="181"/>
      <c r="H24" s="27"/>
      <c r="I24" s="183"/>
      <c r="J24" s="46"/>
      <c r="K24" s="33"/>
      <c r="L24" s="9"/>
    </row>
    <row r="25" spans="1:15" s="1" customFormat="1" ht="18.600000000000001" customHeight="1" x14ac:dyDescent="0.2">
      <c r="B25" s="39"/>
      <c r="C25" s="48"/>
      <c r="D25" s="5"/>
      <c r="E25" s="7"/>
      <c r="F25" s="6"/>
      <c r="G25" s="7"/>
      <c r="H25" s="48"/>
      <c r="I25" s="9"/>
      <c r="J25" s="9"/>
      <c r="K25" s="33"/>
      <c r="L25" s="9"/>
    </row>
    <row r="26" spans="1:15" s="1" customFormat="1" ht="18.600000000000001" customHeight="1" x14ac:dyDescent="0.2">
      <c r="B26" s="184" t="s">
        <v>26</v>
      </c>
      <c r="C26" s="40"/>
      <c r="D26" s="21">
        <f>SUM(D5:D24)+SUM(F5:F24)+SUM(H5:H24)+SUM(J5:J24)</f>
        <v>0</v>
      </c>
      <c r="E26" s="28"/>
      <c r="F26" s="22">
        <f>D26-D10-F10-H10-J10-D17-F17-H17-J17-D24-F24-H24-J24</f>
        <v>0</v>
      </c>
      <c r="G26" s="29"/>
      <c r="H26" s="30"/>
      <c r="I26" s="9"/>
      <c r="J26" s="9"/>
      <c r="K26" s="33"/>
      <c r="L26" s="9"/>
    </row>
    <row r="27" spans="1:15" s="1" customFormat="1" ht="18.600000000000001" customHeight="1" x14ac:dyDescent="0.2">
      <c r="B27" s="39"/>
      <c r="C27" s="39"/>
      <c r="D27" s="185" t="s">
        <v>27</v>
      </c>
      <c r="E27" s="186"/>
      <c r="F27" s="187" t="s">
        <v>28</v>
      </c>
      <c r="G27" s="6"/>
      <c r="H27" s="6"/>
      <c r="I27" s="188"/>
      <c r="J27" s="188"/>
      <c r="K27" s="189"/>
      <c r="L27" s="188"/>
    </row>
    <row r="28" spans="1:15" s="1" customFormat="1" ht="18.600000000000001" customHeight="1" x14ac:dyDescent="0.2">
      <c r="B28" s="39"/>
      <c r="C28" s="39"/>
      <c r="D28" s="39"/>
      <c r="E28" s="48"/>
      <c r="F28" s="7"/>
      <c r="G28" s="6"/>
      <c r="H28" s="6"/>
      <c r="I28" s="190"/>
      <c r="J28" s="191"/>
      <c r="K28" s="192"/>
      <c r="L28" s="9"/>
    </row>
    <row r="29" spans="1:15" ht="39" customHeight="1" x14ac:dyDescent="0.2">
      <c r="B29" s="193" t="s">
        <v>29</v>
      </c>
      <c r="C29" s="194"/>
      <c r="D29" s="195" t="s">
        <v>30</v>
      </c>
      <c r="E29" s="194"/>
      <c r="F29" s="194"/>
      <c r="G29" s="194"/>
      <c r="H29" s="194"/>
      <c r="I29" s="194"/>
      <c r="J29" s="49"/>
      <c r="K29" s="50"/>
      <c r="L29" s="10"/>
    </row>
    <row r="30" spans="1:15" ht="18" customHeight="1" x14ac:dyDescent="0.2">
      <c r="A30" s="9"/>
      <c r="B30" s="54"/>
      <c r="C30" s="55"/>
      <c r="D30" s="196" t="s">
        <v>31</v>
      </c>
      <c r="E30" s="196"/>
      <c r="F30" s="196"/>
      <c r="G30" s="197"/>
      <c r="H30" s="197"/>
      <c r="I30" s="197"/>
      <c r="J30" s="197"/>
      <c r="K30" s="198"/>
      <c r="L30" s="10"/>
    </row>
    <row r="31" spans="1:15" ht="18" customHeight="1" x14ac:dyDescent="0.2">
      <c r="A31" s="10"/>
      <c r="B31" s="56"/>
      <c r="C31" s="57" t="s">
        <v>32</v>
      </c>
      <c r="D31" s="58"/>
      <c r="E31" s="58"/>
      <c r="F31" s="58"/>
      <c r="G31" s="58"/>
      <c r="H31" s="58"/>
      <c r="I31" s="59"/>
      <c r="J31" s="32"/>
      <c r="K31" s="56"/>
      <c r="L31" s="10"/>
    </row>
    <row r="32" spans="1:15" ht="18" customHeight="1" x14ac:dyDescent="0.2">
      <c r="A32" s="10"/>
      <c r="B32" s="60"/>
      <c r="C32" s="57" t="s">
        <v>33</v>
      </c>
      <c r="D32" s="58"/>
      <c r="E32" s="58"/>
      <c r="F32" s="58"/>
      <c r="G32" s="58"/>
      <c r="H32" s="58"/>
      <c r="I32" s="59"/>
      <c r="J32" s="23"/>
      <c r="K32" s="60"/>
      <c r="L32" s="10"/>
      <c r="O32" s="11"/>
    </row>
    <row r="33" spans="1:15" ht="18" customHeight="1" x14ac:dyDescent="0.2">
      <c r="A33" s="10"/>
      <c r="B33" s="60"/>
      <c r="C33" s="57" t="s">
        <v>34</v>
      </c>
      <c r="D33" s="58"/>
      <c r="E33" s="58"/>
      <c r="F33" s="58"/>
      <c r="G33" s="58"/>
      <c r="H33" s="58"/>
      <c r="I33" s="59"/>
      <c r="J33" s="23"/>
      <c r="K33" s="60"/>
      <c r="L33" s="10"/>
    </row>
    <row r="34" spans="1:15" ht="18" customHeight="1" x14ac:dyDescent="0.2">
      <c r="A34" s="10"/>
      <c r="B34" s="60"/>
      <c r="C34" s="57" t="s">
        <v>35</v>
      </c>
      <c r="D34" s="58"/>
      <c r="E34" s="58"/>
      <c r="F34" s="58"/>
      <c r="G34" s="58"/>
      <c r="H34" s="58"/>
      <c r="I34" s="59"/>
      <c r="J34" s="23"/>
      <c r="K34" s="60"/>
      <c r="L34" s="10"/>
    </row>
    <row r="35" spans="1:15" ht="18" customHeight="1" x14ac:dyDescent="0.2">
      <c r="A35" s="10"/>
      <c r="B35" s="60"/>
      <c r="C35" s="57" t="s">
        <v>36</v>
      </c>
      <c r="D35" s="58"/>
      <c r="E35" s="58"/>
      <c r="F35" s="58"/>
      <c r="G35" s="58"/>
      <c r="H35" s="58"/>
      <c r="I35" s="59"/>
      <c r="J35" s="23"/>
      <c r="K35" s="60"/>
      <c r="L35" s="10"/>
      <c r="O35" s="11"/>
    </row>
    <row r="36" spans="1:15" ht="18" customHeight="1" x14ac:dyDescent="0.2">
      <c r="A36" s="10"/>
      <c r="B36" s="61"/>
      <c r="C36" s="57" t="s">
        <v>37</v>
      </c>
      <c r="D36" s="58"/>
      <c r="E36" s="58"/>
      <c r="F36" s="58"/>
      <c r="G36" s="58"/>
      <c r="H36" s="58"/>
      <c r="I36" s="59"/>
      <c r="J36" s="23"/>
      <c r="K36" s="60"/>
      <c r="L36" s="10"/>
    </row>
    <row r="37" spans="1:15" ht="18.600000000000001" customHeight="1" x14ac:dyDescent="0.2">
      <c r="A37" s="9"/>
      <c r="B37" s="62" t="s">
        <v>38</v>
      </c>
      <c r="C37" s="63"/>
      <c r="D37" s="63"/>
      <c r="E37" s="63"/>
      <c r="F37" s="63"/>
      <c r="G37" s="63"/>
      <c r="H37" s="63"/>
      <c r="I37" s="64"/>
      <c r="J37" s="34">
        <f>SUM(J31:J36)</f>
        <v>0</v>
      </c>
      <c r="K37" s="60"/>
      <c r="L37" s="10"/>
    </row>
    <row r="38" spans="1:15" s="9" customFormat="1" ht="14.25" x14ac:dyDescent="0.2">
      <c r="J38" s="65"/>
      <c r="K38" s="33"/>
    </row>
    <row r="39" spans="1:15" ht="18" customHeight="1" x14ac:dyDescent="0.2">
      <c r="A39" s="9"/>
      <c r="B39" s="45" t="s">
        <v>39</v>
      </c>
      <c r="C39" s="54"/>
      <c r="D39" s="55"/>
      <c r="E39" s="55"/>
      <c r="F39" s="55"/>
      <c r="G39" s="55"/>
      <c r="H39" s="55"/>
      <c r="I39" s="66"/>
      <c r="J39" s="45"/>
      <c r="K39" s="67"/>
      <c r="L39" s="10"/>
    </row>
    <row r="40" spans="1:15" ht="18" customHeight="1" x14ac:dyDescent="0.2">
      <c r="A40" s="9"/>
      <c r="B40" s="56"/>
      <c r="C40" s="68" t="s">
        <v>40</v>
      </c>
      <c r="D40" s="69"/>
      <c r="E40" s="69"/>
      <c r="F40" s="69"/>
      <c r="G40" s="69"/>
      <c r="H40" s="69"/>
      <c r="I40" s="70"/>
      <c r="J40" s="24"/>
      <c r="K40" s="67"/>
      <c r="L40" s="10"/>
    </row>
    <row r="41" spans="1:15" ht="18" customHeight="1" x14ac:dyDescent="0.2">
      <c r="A41" s="9"/>
      <c r="B41" s="60"/>
      <c r="C41" s="68" t="s">
        <v>41</v>
      </c>
      <c r="D41" s="69"/>
      <c r="E41" s="69"/>
      <c r="F41" s="69"/>
      <c r="G41" s="69"/>
      <c r="H41" s="69"/>
      <c r="I41" s="70"/>
      <c r="J41" s="25"/>
      <c r="K41" s="67"/>
      <c r="L41" s="10"/>
    </row>
    <row r="42" spans="1:15" ht="18" customHeight="1" x14ac:dyDescent="0.2">
      <c r="A42" s="9"/>
      <c r="B42" s="60"/>
      <c r="C42" s="68" t="s">
        <v>42</v>
      </c>
      <c r="D42" s="69"/>
      <c r="E42" s="69"/>
      <c r="F42" s="69"/>
      <c r="G42" s="69"/>
      <c r="H42" s="69"/>
      <c r="I42" s="70"/>
      <c r="J42" s="25"/>
      <c r="K42" s="67"/>
      <c r="L42" s="10"/>
    </row>
    <row r="43" spans="1:15" ht="18" customHeight="1" x14ac:dyDescent="0.2">
      <c r="A43" s="9"/>
      <c r="B43" s="61"/>
      <c r="C43" s="68" t="s">
        <v>43</v>
      </c>
      <c r="D43" s="69"/>
      <c r="E43" s="69"/>
      <c r="F43" s="69"/>
      <c r="G43" s="69"/>
      <c r="H43" s="69"/>
      <c r="I43" s="70"/>
      <c r="J43" s="25"/>
      <c r="K43" s="67"/>
      <c r="L43" s="10"/>
    </row>
    <row r="44" spans="1:15" ht="18" customHeight="1" x14ac:dyDescent="0.2">
      <c r="A44" s="9"/>
      <c r="B44" s="71" t="s">
        <v>44</v>
      </c>
      <c r="C44" s="62"/>
      <c r="D44" s="63"/>
      <c r="E44" s="63"/>
      <c r="F44" s="63"/>
      <c r="G44" s="63"/>
      <c r="H44" s="63"/>
      <c r="I44" s="64"/>
      <c r="J44" s="26">
        <f>SUM(J40:J43)</f>
        <v>0</v>
      </c>
      <c r="K44" s="67"/>
      <c r="L44" s="10"/>
    </row>
    <row r="45" spans="1:15" ht="14.25" x14ac:dyDescent="0.2">
      <c r="B45" s="10"/>
      <c r="C45" s="51"/>
      <c r="D45" s="51"/>
      <c r="E45" s="52"/>
      <c r="F45" s="51"/>
      <c r="G45" s="51"/>
      <c r="H45" s="51"/>
      <c r="I45" s="51"/>
      <c r="J45" s="10"/>
      <c r="K45" s="67"/>
      <c r="L45" s="10"/>
    </row>
    <row r="46" spans="1:15" ht="14.25" x14ac:dyDescent="0.2">
      <c r="B46" s="45" t="s">
        <v>45</v>
      </c>
      <c r="C46" s="72"/>
      <c r="D46" s="73"/>
      <c r="E46" s="74"/>
      <c r="F46" s="49"/>
      <c r="G46" s="49"/>
      <c r="H46" s="49"/>
      <c r="I46" s="49"/>
      <c r="J46" s="49"/>
      <c r="K46" s="50"/>
      <c r="L46" s="10"/>
    </row>
    <row r="47" spans="1:15" ht="14.25" x14ac:dyDescent="0.2">
      <c r="B47" s="75"/>
      <c r="C47" s="38" t="s">
        <v>46</v>
      </c>
      <c r="D47" s="13"/>
      <c r="E47" s="13"/>
      <c r="F47" s="13"/>
      <c r="G47" s="13"/>
      <c r="H47" s="13"/>
      <c r="I47" s="13"/>
      <c r="J47" s="133"/>
      <c r="K47" s="50"/>
      <c r="L47" s="10"/>
    </row>
    <row r="48" spans="1:15" ht="11.45" customHeight="1" x14ac:dyDescent="0.2">
      <c r="B48" s="76"/>
      <c r="C48" s="36" t="s">
        <v>47</v>
      </c>
      <c r="D48" s="36"/>
      <c r="E48" s="37"/>
      <c r="F48" s="37"/>
      <c r="G48" s="37"/>
      <c r="H48" s="37"/>
      <c r="I48" s="37"/>
      <c r="J48" s="199"/>
      <c r="K48" s="53"/>
      <c r="L48" s="10"/>
    </row>
    <row r="49" spans="2:12" ht="14.25" x14ac:dyDescent="0.2">
      <c r="B49" s="10"/>
      <c r="C49" s="10"/>
      <c r="D49" s="10"/>
      <c r="E49" s="77"/>
      <c r="F49" s="10"/>
      <c r="G49" s="10"/>
      <c r="H49" s="10"/>
      <c r="I49" s="10"/>
      <c r="J49" s="10"/>
      <c r="K49" s="10"/>
      <c r="L49" s="10"/>
    </row>
  </sheetData>
  <sheetProtection algorithmName="SHA-512" hashValue="ZLncYnAiNumBkG9zXSnruSHIWHsm0buwISaiqdhTqvLdz8r4Y7K5pyoz5TKdr41cEzcTmHp1qUBKvCRq5tXerA==" saltValue="JuMltVNv09ibQE3CeCdR0g==" spinCount="100000" sheet="1" objects="1" scenarios="1"/>
  <phoneticPr fontId="4" type="noConversion"/>
  <pageMargins left="1" right="1" top="1" bottom="1" header="0.5" footer="0.5"/>
  <pageSetup scale="46" orientation="portrait" r:id="rId1"/>
  <headerFooter>
    <oddFooter>&amp;C&amp;A&amp;R&amp;N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78"/>
  <sheetViews>
    <sheetView showGridLines="0" zoomScaleNormal="100" workbookViewId="0">
      <selection activeCell="I19" sqref="I19"/>
    </sheetView>
  </sheetViews>
  <sheetFormatPr defaultColWidth="9.140625" defaultRowHeight="12.75" x14ac:dyDescent="0.2"/>
  <cols>
    <col min="1" max="1" width="2.5703125" style="14" customWidth="1"/>
    <col min="2" max="2" width="23.42578125" style="14" customWidth="1"/>
    <col min="3" max="3" width="17" style="14" customWidth="1"/>
    <col min="4" max="4" width="2.85546875" style="14" customWidth="1"/>
    <col min="5" max="5" width="11.42578125" style="14" customWidth="1"/>
    <col min="6" max="6" width="8.140625" style="14" customWidth="1"/>
    <col min="7" max="7" width="17.140625" style="14" customWidth="1"/>
    <col min="8" max="8" width="3" style="14" customWidth="1"/>
    <col min="9" max="9" width="11.5703125" style="14" customWidth="1"/>
    <col min="10" max="10" width="9.140625" style="14" customWidth="1"/>
    <col min="11" max="11" width="17.140625" style="14" customWidth="1"/>
    <col min="12" max="12" width="4" style="14" customWidth="1"/>
    <col min="13" max="13" width="11.42578125" style="14" customWidth="1"/>
    <col min="14" max="14" width="10.5703125" style="14" customWidth="1"/>
    <col min="15" max="15" width="17" style="14" customWidth="1"/>
    <col min="16" max="16" width="4.28515625" style="14" customWidth="1"/>
    <col min="17" max="17" width="13.140625" style="14" customWidth="1"/>
    <col min="18" max="18" width="2.85546875" style="14" customWidth="1"/>
    <col min="19" max="16384" width="9.140625" style="14"/>
  </cols>
  <sheetData>
    <row r="1" spans="1:19" ht="51.95" customHeight="1" x14ac:dyDescent="0.2">
      <c r="A1" s="98"/>
      <c r="B1" s="135" t="s">
        <v>48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36"/>
      <c r="P1" s="251"/>
    </row>
    <row r="2" spans="1:19" ht="12.6" customHeight="1" x14ac:dyDescent="0.2">
      <c r="A2" s="85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"/>
      <c r="P2" s="16"/>
      <c r="Q2" s="16"/>
      <c r="R2" s="16"/>
    </row>
    <row r="3" spans="1:19" ht="28.35" customHeight="1" x14ac:dyDescent="0.2">
      <c r="A3" s="85"/>
      <c r="B3" s="111" t="s">
        <v>1</v>
      </c>
      <c r="C3" s="112"/>
      <c r="D3" s="112"/>
      <c r="E3" s="113" t="s">
        <v>49</v>
      </c>
      <c r="F3" s="112"/>
      <c r="G3" s="112"/>
      <c r="H3" s="112"/>
      <c r="I3" s="112"/>
      <c r="J3" s="112"/>
      <c r="K3" s="112"/>
      <c r="L3" s="112"/>
      <c r="M3" s="112"/>
      <c r="N3" s="112"/>
      <c r="O3" s="114"/>
      <c r="P3" s="16"/>
      <c r="Q3" s="16"/>
      <c r="R3" s="16"/>
      <c r="S3" s="16"/>
    </row>
    <row r="4" spans="1:19" s="16" customFormat="1" ht="28.35" customHeight="1" x14ac:dyDescent="0.2">
      <c r="A4" s="85"/>
      <c r="B4" s="90" t="s">
        <v>50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19" s="16" customFormat="1" ht="24" customHeight="1" x14ac:dyDescent="0.2">
      <c r="A5" s="85"/>
      <c r="B5" s="93" t="s">
        <v>51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>
        <f>'Wages,Taxes,Workers Comp, Units'!J32+'Wages,Taxes,Workers Comp, Units'!J34+'Wages,Taxes,Workers Comp, Units'!J36</f>
        <v>0</v>
      </c>
    </row>
    <row r="6" spans="1:19" s="15" customFormat="1" ht="24" customHeight="1" x14ac:dyDescent="0.2">
      <c r="A6" s="125"/>
      <c r="B6" s="93" t="s">
        <v>52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>
        <f>IFERROR(ROUND((('Wages,Taxes,Workers Comp, Units'!J32+'Wages,Taxes,Workers Comp, Units'!J34+'Wages,Taxes,Workers Comp, Units'!J36)/'Wages,Taxes,Workers Comp, Units'!J37)*'Wages,Taxes,Workers Comp, Units'!J44,0),0)</f>
        <v>0</v>
      </c>
    </row>
    <row r="7" spans="1:19" s="15" customFormat="1" ht="24" customHeight="1" x14ac:dyDescent="0.2">
      <c r="A7" s="125"/>
      <c r="B7" s="93" t="s">
        <v>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128"/>
    </row>
    <row r="8" spans="1:19" s="15" customFormat="1" ht="24" customHeight="1" x14ac:dyDescent="0.2">
      <c r="A8" s="125"/>
      <c r="B8" s="93" t="s">
        <v>54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28"/>
    </row>
    <row r="9" spans="1:19" s="15" customFormat="1" ht="24" customHeight="1" x14ac:dyDescent="0.2">
      <c r="A9" s="125"/>
      <c r="B9" s="93" t="s">
        <v>55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128"/>
    </row>
    <row r="10" spans="1:19" s="15" customFormat="1" ht="24" customHeight="1" x14ac:dyDescent="0.2">
      <c r="A10" s="125"/>
      <c r="B10" s="93" t="s">
        <v>56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>
        <f>'Wages,Taxes,Workers Comp, Units'!J47/2</f>
        <v>0</v>
      </c>
    </row>
    <row r="11" spans="1:19" s="15" customFormat="1" ht="16.5" customHeight="1" x14ac:dyDescent="0.2">
      <c r="A11" s="125"/>
      <c r="B11" s="90" t="s">
        <v>57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7">
        <f>SUM(O5:O10)</f>
        <v>0</v>
      </c>
    </row>
    <row r="12" spans="1:19" s="15" customFormat="1" ht="29.45" customHeight="1" x14ac:dyDescent="0.2">
      <c r="A12" s="125"/>
      <c r="B12" s="93" t="s">
        <v>58</v>
      </c>
      <c r="C12" s="96"/>
      <c r="D12" s="96"/>
      <c r="E12" s="96"/>
      <c r="F12" s="96"/>
      <c r="G12" s="96"/>
      <c r="H12" s="96"/>
      <c r="I12" s="96"/>
      <c r="J12" s="96"/>
      <c r="K12" s="96"/>
      <c r="L12" s="200"/>
      <c r="M12" s="201"/>
      <c r="N12" s="250"/>
      <c r="O12" s="202"/>
    </row>
    <row r="13" spans="1:19" ht="14.25" x14ac:dyDescent="0.2">
      <c r="A13" s="85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16"/>
      <c r="Q13" s="16"/>
      <c r="R13" s="16"/>
      <c r="S13" s="16"/>
    </row>
    <row r="14" spans="1:19" ht="28.35" customHeight="1" x14ac:dyDescent="0.2">
      <c r="A14" s="85"/>
      <c r="B14" s="203" t="s">
        <v>29</v>
      </c>
      <c r="C14" s="150"/>
      <c r="D14" s="150"/>
      <c r="E14" s="91" t="s">
        <v>59</v>
      </c>
      <c r="F14" s="150"/>
      <c r="G14" s="150"/>
      <c r="H14" s="150"/>
      <c r="I14" s="150"/>
      <c r="J14" s="150"/>
      <c r="K14" s="150"/>
      <c r="L14" s="150"/>
      <c r="M14" s="150"/>
      <c r="N14" s="150"/>
      <c r="O14" s="151"/>
      <c r="P14" s="16"/>
      <c r="Q14" s="16"/>
      <c r="R14" s="16"/>
      <c r="S14" s="16"/>
    </row>
    <row r="15" spans="1:19" ht="14.25" x14ac:dyDescent="0.2">
      <c r="A15" s="85"/>
      <c r="B15" s="85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153"/>
      <c r="P15" s="16"/>
      <c r="Q15" s="16"/>
      <c r="R15" s="16"/>
      <c r="S15" s="16"/>
    </row>
    <row r="16" spans="1:19" ht="16.5" customHeight="1" x14ac:dyDescent="0.2">
      <c r="A16" s="85"/>
      <c r="B16" s="99" t="s">
        <v>60</v>
      </c>
      <c r="C16" s="137">
        <f>O11</f>
        <v>0</v>
      </c>
      <c r="D16" s="100"/>
      <c r="E16" s="169" t="s">
        <v>61</v>
      </c>
      <c r="F16" s="83"/>
      <c r="G16" s="139">
        <f>'Wages,Taxes,Workers Comp, Units'!D26</f>
        <v>0</v>
      </c>
      <c r="J16" s="169" t="s">
        <v>62</v>
      </c>
      <c r="K16" s="137">
        <f>IF(G16&gt;0,ROUND(C16/G16,2),)</f>
        <v>0</v>
      </c>
      <c r="M16" s="83"/>
      <c r="N16" s="83"/>
      <c r="O16" s="153"/>
      <c r="P16" s="16"/>
      <c r="Q16" s="16"/>
      <c r="R16" s="16"/>
      <c r="S16" s="16"/>
    </row>
    <row r="17" spans="1:19" ht="27.6" customHeight="1" x14ac:dyDescent="0.2">
      <c r="A17" s="204"/>
      <c r="B17" s="205"/>
      <c r="C17" s="154" t="s">
        <v>63</v>
      </c>
      <c r="D17" s="206"/>
      <c r="E17" s="206"/>
      <c r="F17" s="220"/>
      <c r="G17" s="207" t="s">
        <v>64</v>
      </c>
      <c r="H17" s="170"/>
      <c r="I17" s="171"/>
      <c r="J17" s="170"/>
      <c r="K17" s="154" t="s">
        <v>60</v>
      </c>
      <c r="L17" s="155"/>
      <c r="M17" s="171"/>
      <c r="N17" s="171"/>
      <c r="O17" s="156"/>
      <c r="P17" s="16"/>
      <c r="Q17" s="16"/>
      <c r="R17" s="16"/>
      <c r="S17" s="16"/>
    </row>
    <row r="18" spans="1:19" ht="15.6" customHeight="1" x14ac:dyDescent="0.2">
      <c r="A18" s="85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16"/>
      <c r="P18" s="16"/>
      <c r="Q18" s="16"/>
      <c r="R18" s="16"/>
    </row>
    <row r="19" spans="1:19" ht="21.6" customHeight="1" x14ac:dyDescent="0.2">
      <c r="A19" s="85"/>
      <c r="B19" s="90"/>
      <c r="C19" s="150"/>
      <c r="D19" s="150"/>
      <c r="E19" s="94"/>
      <c r="F19" s="94" t="s">
        <v>65</v>
      </c>
      <c r="G19" s="96"/>
      <c r="H19" s="136"/>
      <c r="I19" s="262" t="s">
        <v>66</v>
      </c>
      <c r="J19" s="260"/>
      <c r="K19" s="253"/>
      <c r="L19" s="136"/>
      <c r="M19" s="253"/>
      <c r="N19" s="253"/>
      <c r="O19" s="261"/>
      <c r="P19" s="160"/>
      <c r="Q19" s="160"/>
      <c r="R19" s="161"/>
      <c r="S19" s="244"/>
    </row>
    <row r="20" spans="1:19" ht="16.350000000000001" customHeight="1" x14ac:dyDescent="0.2">
      <c r="A20" s="85"/>
      <c r="B20" s="208" t="s">
        <v>67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10"/>
      <c r="O20" s="210"/>
      <c r="P20" s="210"/>
      <c r="Q20" s="211"/>
      <c r="R20" s="212"/>
      <c r="S20" s="244"/>
    </row>
    <row r="21" spans="1:19" ht="16.350000000000001" customHeight="1" thickBot="1" x14ac:dyDescent="0.25">
      <c r="A21" s="85"/>
      <c r="B21" s="21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83"/>
      <c r="O21" s="83"/>
      <c r="P21" s="83"/>
      <c r="Q21" s="83"/>
      <c r="R21" s="204"/>
      <c r="S21" s="244"/>
    </row>
    <row r="22" spans="1:19" ht="13.35" customHeight="1" x14ac:dyDescent="0.2">
      <c r="A22" s="85"/>
      <c r="B22" s="85"/>
      <c r="C22" s="148" t="s">
        <v>4</v>
      </c>
      <c r="D22" s="162"/>
      <c r="E22" s="87"/>
      <c r="F22" s="87"/>
      <c r="G22" s="148" t="s">
        <v>5</v>
      </c>
      <c r="H22" s="162"/>
      <c r="I22" s="87"/>
      <c r="J22" s="87"/>
      <c r="K22" s="148" t="s">
        <v>6</v>
      </c>
      <c r="L22" s="162"/>
      <c r="M22" s="87"/>
      <c r="N22" s="87"/>
      <c r="O22" s="149" t="s">
        <v>7</v>
      </c>
      <c r="P22" s="103"/>
      <c r="Q22" s="166"/>
      <c r="R22" s="245"/>
      <c r="S22" s="244"/>
    </row>
    <row r="23" spans="1:19" ht="30.6" customHeight="1" thickBot="1" x14ac:dyDescent="0.25">
      <c r="A23" s="85"/>
      <c r="B23" s="116" t="s">
        <v>68</v>
      </c>
      <c r="C23" s="254">
        <v>0</v>
      </c>
      <c r="D23" s="255"/>
      <c r="E23" s="256"/>
      <c r="F23" s="87"/>
      <c r="G23" s="254">
        <v>0</v>
      </c>
      <c r="H23" s="255"/>
      <c r="I23" s="256"/>
      <c r="J23" s="256"/>
      <c r="K23" s="254">
        <v>0</v>
      </c>
      <c r="L23" s="255"/>
      <c r="M23" s="256"/>
      <c r="N23" s="87"/>
      <c r="O23" s="257">
        <v>0</v>
      </c>
      <c r="Q23" s="167"/>
      <c r="R23" s="246"/>
      <c r="S23" s="244"/>
    </row>
    <row r="24" spans="1:19" ht="14.25" x14ac:dyDescent="0.2">
      <c r="A24" s="85"/>
      <c r="B24" s="85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8"/>
      <c r="N24" s="83"/>
      <c r="O24" s="88"/>
      <c r="P24" s="83"/>
      <c r="Q24" s="83"/>
      <c r="R24" s="204"/>
      <c r="S24" s="244"/>
    </row>
    <row r="25" spans="1:19" ht="43.5" customHeight="1" x14ac:dyDescent="0.2">
      <c r="A25" s="85"/>
      <c r="B25" s="85"/>
      <c r="C25" s="117" t="s">
        <v>69</v>
      </c>
      <c r="D25" s="115"/>
      <c r="E25" s="117" t="s">
        <v>70</v>
      </c>
      <c r="F25" s="115"/>
      <c r="G25" s="117" t="s">
        <v>71</v>
      </c>
      <c r="H25" s="115"/>
      <c r="I25" s="117" t="s">
        <v>72</v>
      </c>
      <c r="J25" s="115"/>
      <c r="K25" s="117" t="s">
        <v>73</v>
      </c>
      <c r="L25" s="115"/>
      <c r="M25" s="117" t="s">
        <v>74</v>
      </c>
      <c r="N25" s="118"/>
      <c r="O25" s="117" t="s">
        <v>75</v>
      </c>
      <c r="P25" s="115"/>
      <c r="Q25" s="119" t="s">
        <v>74</v>
      </c>
      <c r="R25" s="247"/>
      <c r="S25" s="244"/>
    </row>
    <row r="26" spans="1:19" ht="18" customHeight="1" x14ac:dyDescent="0.2">
      <c r="A26" s="85"/>
      <c r="B26" s="85"/>
      <c r="C26" s="120"/>
      <c r="D26" s="115"/>
      <c r="E26" s="120"/>
      <c r="F26" s="115"/>
      <c r="G26" s="121"/>
      <c r="H26" s="83"/>
      <c r="I26" s="122"/>
      <c r="J26" s="115"/>
      <c r="K26" s="120"/>
      <c r="L26" s="83"/>
      <c r="M26" s="120"/>
      <c r="N26" s="120"/>
      <c r="O26" s="120"/>
      <c r="P26" s="83"/>
      <c r="Q26" s="120"/>
      <c r="R26" s="247"/>
      <c r="S26" s="244"/>
    </row>
    <row r="27" spans="1:19" ht="20.100000000000001" customHeight="1" x14ac:dyDescent="0.2">
      <c r="A27" s="85"/>
      <c r="B27" s="99" t="s">
        <v>76</v>
      </c>
      <c r="C27" s="101">
        <f>'Wages,Taxes,Workers Comp, Units'!D5</f>
        <v>0</v>
      </c>
      <c r="D27" s="103" t="s">
        <v>77</v>
      </c>
      <c r="E27" s="18"/>
      <c r="F27" s="103" t="s">
        <v>78</v>
      </c>
      <c r="G27" s="101">
        <f>'Wages,Taxes,Workers Comp, Units'!F5</f>
        <v>0</v>
      </c>
      <c r="H27" s="103" t="s">
        <v>77</v>
      </c>
      <c r="I27" s="18"/>
      <c r="J27" s="103" t="s">
        <v>78</v>
      </c>
      <c r="K27" s="101">
        <f>'Wages,Taxes,Workers Comp, Units'!H5</f>
        <v>0</v>
      </c>
      <c r="L27" s="103" t="s">
        <v>77</v>
      </c>
      <c r="M27" s="80"/>
      <c r="N27" s="107" t="s">
        <v>78</v>
      </c>
      <c r="O27" s="101">
        <f>'Wages,Taxes,Workers Comp, Units'!J5</f>
        <v>0</v>
      </c>
      <c r="P27" s="103" t="s">
        <v>77</v>
      </c>
      <c r="Q27" s="78"/>
      <c r="R27" s="248"/>
      <c r="S27" s="244"/>
    </row>
    <row r="28" spans="1:19" ht="5.0999999999999996" customHeight="1" x14ac:dyDescent="0.2">
      <c r="A28" s="85"/>
      <c r="B28" s="99"/>
      <c r="C28" s="100"/>
      <c r="D28" s="100"/>
      <c r="E28" s="100"/>
      <c r="F28" s="83"/>
      <c r="G28" s="83"/>
      <c r="H28" s="103"/>
      <c r="I28" s="110"/>
      <c r="J28" s="110"/>
      <c r="K28" s="109"/>
      <c r="L28" s="103"/>
      <c r="M28" s="123"/>
      <c r="N28" s="87"/>
      <c r="O28" s="87"/>
      <c r="P28" s="103"/>
      <c r="Q28" s="124"/>
      <c r="R28" s="126"/>
      <c r="S28" s="244"/>
    </row>
    <row r="29" spans="1:19" ht="21" customHeight="1" x14ac:dyDescent="0.2">
      <c r="A29" s="85"/>
      <c r="B29" s="99" t="s">
        <v>79</v>
      </c>
      <c r="C29" s="101">
        <f>'Wages,Taxes,Workers Comp, Units'!D6</f>
        <v>0</v>
      </c>
      <c r="D29" s="103" t="s">
        <v>77</v>
      </c>
      <c r="E29" s="18"/>
      <c r="F29" s="103" t="s">
        <v>78</v>
      </c>
      <c r="G29" s="101">
        <f>'Wages,Taxes,Workers Comp, Units'!F6</f>
        <v>0</v>
      </c>
      <c r="H29" s="103" t="s">
        <v>77</v>
      </c>
      <c r="I29" s="18"/>
      <c r="J29" s="103" t="s">
        <v>78</v>
      </c>
      <c r="K29" s="101">
        <f>'Wages,Taxes,Workers Comp, Units'!H6</f>
        <v>0</v>
      </c>
      <c r="L29" s="103" t="s">
        <v>77</v>
      </c>
      <c r="M29" s="80"/>
      <c r="N29" s="107" t="s">
        <v>78</v>
      </c>
      <c r="O29" s="101">
        <f>'Wages,Taxes,Workers Comp, Units'!J6</f>
        <v>0</v>
      </c>
      <c r="P29" s="103" t="s">
        <v>77</v>
      </c>
      <c r="Q29" s="78"/>
      <c r="R29" s="248"/>
      <c r="S29" s="244"/>
    </row>
    <row r="30" spans="1:19" ht="5.0999999999999996" customHeight="1" x14ac:dyDescent="0.2">
      <c r="A30" s="85"/>
      <c r="B30" s="99"/>
      <c r="C30" s="100"/>
      <c r="D30" s="100"/>
      <c r="E30" s="100"/>
      <c r="F30" s="83"/>
      <c r="G30" s="83"/>
      <c r="H30" s="103"/>
      <c r="I30" s="110"/>
      <c r="J30" s="110"/>
      <c r="K30" s="109"/>
      <c r="L30" s="103"/>
      <c r="M30" s="123"/>
      <c r="N30" s="87"/>
      <c r="O30" s="87"/>
      <c r="P30" s="103"/>
      <c r="Q30" s="124"/>
      <c r="R30" s="126"/>
      <c r="S30" s="244"/>
    </row>
    <row r="31" spans="1:19" ht="20.45" customHeight="1" x14ac:dyDescent="0.2">
      <c r="A31" s="85"/>
      <c r="B31" s="99" t="s">
        <v>80</v>
      </c>
      <c r="C31" s="101">
        <f>'Wages,Taxes,Workers Comp, Units'!D7</f>
        <v>0</v>
      </c>
      <c r="D31" s="103" t="s">
        <v>77</v>
      </c>
      <c r="E31" s="18"/>
      <c r="F31" s="103" t="s">
        <v>78</v>
      </c>
      <c r="G31" s="101">
        <f>'Wages,Taxes,Workers Comp, Units'!F7</f>
        <v>0</v>
      </c>
      <c r="H31" s="103" t="s">
        <v>77</v>
      </c>
      <c r="I31" s="18"/>
      <c r="J31" s="103" t="s">
        <v>78</v>
      </c>
      <c r="K31" s="101">
        <f>'Wages,Taxes,Workers Comp, Units'!H7</f>
        <v>0</v>
      </c>
      <c r="L31" s="103" t="s">
        <v>77</v>
      </c>
      <c r="M31" s="80"/>
      <c r="N31" s="107" t="s">
        <v>78</v>
      </c>
      <c r="O31" s="101">
        <f>'Wages,Taxes,Workers Comp, Units'!J7</f>
        <v>0</v>
      </c>
      <c r="P31" s="103" t="s">
        <v>77</v>
      </c>
      <c r="Q31" s="78"/>
      <c r="R31" s="248"/>
      <c r="S31" s="244"/>
    </row>
    <row r="32" spans="1:19" ht="5.0999999999999996" customHeight="1" x14ac:dyDescent="0.2">
      <c r="A32" s="85"/>
      <c r="B32" s="99"/>
      <c r="C32" s="100"/>
      <c r="D32" s="100"/>
      <c r="E32" s="100"/>
      <c r="F32" s="83"/>
      <c r="G32" s="83"/>
      <c r="H32" s="103"/>
      <c r="I32" s="110"/>
      <c r="J32" s="110"/>
      <c r="K32" s="109"/>
      <c r="L32" s="103"/>
      <c r="M32" s="123"/>
      <c r="N32" s="87"/>
      <c r="O32" s="87"/>
      <c r="P32" s="103"/>
      <c r="Q32" s="124"/>
      <c r="R32" s="126"/>
      <c r="S32" s="244"/>
    </row>
    <row r="33" spans="1:19" ht="23.1" customHeight="1" x14ac:dyDescent="0.2">
      <c r="A33" s="85"/>
      <c r="B33" s="99" t="s">
        <v>81</v>
      </c>
      <c r="C33" s="101">
        <f>'Wages,Taxes,Workers Comp, Units'!D8</f>
        <v>0</v>
      </c>
      <c r="D33" s="103" t="s">
        <v>77</v>
      </c>
      <c r="E33" s="18"/>
      <c r="F33" s="103" t="s">
        <v>78</v>
      </c>
      <c r="G33" s="101">
        <f>'Wages,Taxes,Workers Comp, Units'!F8</f>
        <v>0</v>
      </c>
      <c r="H33" s="103" t="s">
        <v>77</v>
      </c>
      <c r="I33" s="18"/>
      <c r="J33" s="103" t="s">
        <v>78</v>
      </c>
      <c r="K33" s="101">
        <f>'Wages,Taxes,Workers Comp, Units'!H8</f>
        <v>0</v>
      </c>
      <c r="L33" s="103" t="s">
        <v>77</v>
      </c>
      <c r="M33" s="80"/>
      <c r="N33" s="107" t="s">
        <v>78</v>
      </c>
      <c r="O33" s="101">
        <f>'Wages,Taxes,Workers Comp, Units'!J8</f>
        <v>0</v>
      </c>
      <c r="P33" s="103" t="s">
        <v>77</v>
      </c>
      <c r="Q33" s="78"/>
      <c r="R33" s="248"/>
      <c r="S33" s="244"/>
    </row>
    <row r="34" spans="1:19" ht="5.0999999999999996" customHeight="1" x14ac:dyDescent="0.2">
      <c r="A34" s="85"/>
      <c r="B34" s="99"/>
      <c r="C34" s="100"/>
      <c r="D34" s="100"/>
      <c r="E34" s="100"/>
      <c r="F34" s="83"/>
      <c r="G34" s="83"/>
      <c r="H34" s="103"/>
      <c r="I34" s="110"/>
      <c r="J34" s="110"/>
      <c r="K34" s="109"/>
      <c r="L34" s="103"/>
      <c r="M34" s="123"/>
      <c r="N34" s="87"/>
      <c r="O34" s="87"/>
      <c r="P34" s="103"/>
      <c r="Q34" s="124"/>
      <c r="R34" s="126"/>
      <c r="S34" s="244"/>
    </row>
    <row r="35" spans="1:19" ht="21.6" customHeight="1" x14ac:dyDescent="0.2">
      <c r="A35" s="85"/>
      <c r="B35" s="99" t="s">
        <v>82</v>
      </c>
      <c r="C35" s="101">
        <f>'Wages,Taxes,Workers Comp, Units'!D9</f>
        <v>0</v>
      </c>
      <c r="D35" s="103" t="s">
        <v>77</v>
      </c>
      <c r="E35" s="18"/>
      <c r="F35" s="103" t="s">
        <v>78</v>
      </c>
      <c r="G35" s="101">
        <f>'Wages,Taxes,Workers Comp, Units'!F9</f>
        <v>0</v>
      </c>
      <c r="H35" s="103" t="s">
        <v>77</v>
      </c>
      <c r="I35" s="18"/>
      <c r="J35" s="103" t="s">
        <v>78</v>
      </c>
      <c r="K35" s="101">
        <f>'Wages,Taxes,Workers Comp, Units'!H9</f>
        <v>0</v>
      </c>
      <c r="L35" s="103" t="s">
        <v>77</v>
      </c>
      <c r="M35" s="80"/>
      <c r="N35" s="107" t="s">
        <v>78</v>
      </c>
      <c r="O35" s="101">
        <f>'Wages,Taxes,Workers Comp, Units'!J9</f>
        <v>0</v>
      </c>
      <c r="P35" s="103" t="s">
        <v>77</v>
      </c>
      <c r="Q35" s="78"/>
      <c r="R35" s="248"/>
      <c r="S35" s="244"/>
    </row>
    <row r="36" spans="1:19" ht="5.0999999999999996" customHeight="1" x14ac:dyDescent="0.2">
      <c r="A36" s="85"/>
      <c r="B36" s="99"/>
      <c r="C36" s="100"/>
      <c r="D36" s="100"/>
      <c r="E36" s="100"/>
      <c r="F36" s="83"/>
      <c r="G36" s="83"/>
      <c r="H36" s="103"/>
      <c r="I36" s="110"/>
      <c r="J36" s="110"/>
      <c r="K36" s="109"/>
      <c r="L36" s="103"/>
      <c r="M36" s="87"/>
      <c r="N36" s="87"/>
      <c r="O36" s="87"/>
      <c r="P36" s="103"/>
      <c r="Q36" s="124"/>
      <c r="R36" s="126"/>
      <c r="S36" s="244"/>
    </row>
    <row r="37" spans="1:19" ht="21" customHeight="1" x14ac:dyDescent="0.2">
      <c r="A37" s="85"/>
      <c r="B37" s="99" t="s">
        <v>83</v>
      </c>
      <c r="C37" s="101">
        <f>'Wages,Taxes,Workers Comp, Units'!D12</f>
        <v>0</v>
      </c>
      <c r="D37" s="103" t="s">
        <v>77</v>
      </c>
      <c r="E37" s="18"/>
      <c r="F37" s="103" t="s">
        <v>78</v>
      </c>
      <c r="G37" s="101">
        <f>'Wages,Taxes,Workers Comp, Units'!F12</f>
        <v>0</v>
      </c>
      <c r="H37" s="103" t="s">
        <v>77</v>
      </c>
      <c r="I37" s="18"/>
      <c r="J37" s="103" t="s">
        <v>78</v>
      </c>
      <c r="K37" s="101">
        <f>'Wages,Taxes,Workers Comp, Units'!H12</f>
        <v>0</v>
      </c>
      <c r="L37" s="103" t="s">
        <v>77</v>
      </c>
      <c r="M37" s="80"/>
      <c r="N37" s="108" t="s">
        <v>78</v>
      </c>
      <c r="O37" s="101">
        <f>'Wages,Taxes,Workers Comp, Units'!J12</f>
        <v>0</v>
      </c>
      <c r="P37" s="103" t="s">
        <v>77</v>
      </c>
      <c r="Q37" s="78"/>
      <c r="R37" s="248"/>
      <c r="S37" s="244"/>
    </row>
    <row r="38" spans="1:19" ht="5.0999999999999996" customHeight="1" x14ac:dyDescent="0.2">
      <c r="A38" s="85"/>
      <c r="B38" s="99"/>
      <c r="C38" s="102"/>
      <c r="D38" s="103"/>
      <c r="E38" s="110"/>
      <c r="F38" s="103"/>
      <c r="G38" s="102"/>
      <c r="H38" s="103"/>
      <c r="I38" s="110"/>
      <c r="J38" s="103"/>
      <c r="K38" s="102"/>
      <c r="L38" s="103"/>
      <c r="M38" s="109"/>
      <c r="N38" s="109"/>
      <c r="O38" s="109"/>
      <c r="P38" s="103"/>
      <c r="Q38" s="79"/>
      <c r="R38" s="127"/>
      <c r="S38" s="244"/>
    </row>
    <row r="39" spans="1:19" ht="21" customHeight="1" x14ac:dyDescent="0.2">
      <c r="A39" s="85"/>
      <c r="B39" s="99" t="s">
        <v>84</v>
      </c>
      <c r="C39" s="101">
        <f>'Wages,Taxes,Workers Comp, Units'!D13</f>
        <v>0</v>
      </c>
      <c r="D39" s="103" t="s">
        <v>77</v>
      </c>
      <c r="E39" s="18"/>
      <c r="F39" s="103" t="s">
        <v>78</v>
      </c>
      <c r="G39" s="101">
        <f>'Wages,Taxes,Workers Comp, Units'!F13</f>
        <v>0</v>
      </c>
      <c r="H39" s="103" t="s">
        <v>77</v>
      </c>
      <c r="I39" s="18"/>
      <c r="J39" s="103" t="s">
        <v>78</v>
      </c>
      <c r="K39" s="101">
        <f>'Wages,Taxes,Workers Comp, Units'!H13</f>
        <v>0</v>
      </c>
      <c r="L39" s="103" t="s">
        <v>77</v>
      </c>
      <c r="M39" s="80"/>
      <c r="N39" s="108" t="s">
        <v>78</v>
      </c>
      <c r="O39" s="101">
        <f>'Wages,Taxes,Workers Comp, Units'!J13</f>
        <v>0</v>
      </c>
      <c r="P39" s="103" t="s">
        <v>77</v>
      </c>
      <c r="Q39" s="78"/>
      <c r="R39" s="248"/>
      <c r="S39" s="244"/>
    </row>
    <row r="40" spans="1:19" ht="5.0999999999999996" customHeight="1" x14ac:dyDescent="0.2">
      <c r="A40" s="85"/>
      <c r="B40" s="99"/>
      <c r="C40" s="102"/>
      <c r="D40" s="103"/>
      <c r="E40" s="110"/>
      <c r="F40" s="103"/>
      <c r="G40" s="102"/>
      <c r="H40" s="103"/>
      <c r="I40" s="110"/>
      <c r="J40" s="103"/>
      <c r="K40" s="102"/>
      <c r="L40" s="103"/>
      <c r="M40" s="109"/>
      <c r="N40" s="109"/>
      <c r="O40" s="109"/>
      <c r="P40" s="103"/>
      <c r="Q40" s="79"/>
      <c r="R40" s="127"/>
      <c r="S40" s="244"/>
    </row>
    <row r="41" spans="1:19" ht="21" customHeight="1" x14ac:dyDescent="0.2">
      <c r="A41" s="85"/>
      <c r="B41" s="99" t="s">
        <v>85</v>
      </c>
      <c r="C41" s="101">
        <f>'Wages,Taxes,Workers Comp, Units'!D14</f>
        <v>0</v>
      </c>
      <c r="D41" s="103" t="s">
        <v>77</v>
      </c>
      <c r="E41" s="18"/>
      <c r="F41" s="103" t="s">
        <v>78</v>
      </c>
      <c r="G41" s="101">
        <f>'Wages,Taxes,Workers Comp, Units'!F14</f>
        <v>0</v>
      </c>
      <c r="H41" s="103" t="s">
        <v>77</v>
      </c>
      <c r="I41" s="18"/>
      <c r="J41" s="103" t="s">
        <v>78</v>
      </c>
      <c r="K41" s="101">
        <f>'Wages,Taxes,Workers Comp, Units'!H14</f>
        <v>0</v>
      </c>
      <c r="L41" s="103" t="s">
        <v>77</v>
      </c>
      <c r="M41" s="80"/>
      <c r="N41" s="108" t="s">
        <v>78</v>
      </c>
      <c r="O41" s="101">
        <f>'Wages,Taxes,Workers Comp, Units'!J14</f>
        <v>0</v>
      </c>
      <c r="P41" s="103" t="s">
        <v>77</v>
      </c>
      <c r="Q41" s="78"/>
      <c r="R41" s="248"/>
      <c r="S41" s="244"/>
    </row>
    <row r="42" spans="1:19" ht="5.0999999999999996" customHeight="1" x14ac:dyDescent="0.2">
      <c r="A42" s="85"/>
      <c r="B42" s="99"/>
      <c r="C42" s="102"/>
      <c r="D42" s="103"/>
      <c r="E42" s="110"/>
      <c r="F42" s="103"/>
      <c r="G42" s="102"/>
      <c r="H42" s="103"/>
      <c r="I42" s="110"/>
      <c r="J42" s="103"/>
      <c r="K42" s="102"/>
      <c r="L42" s="103"/>
      <c r="M42" s="109"/>
      <c r="N42" s="109"/>
      <c r="O42" s="109"/>
      <c r="P42" s="103"/>
      <c r="Q42" s="79"/>
      <c r="R42" s="127"/>
      <c r="S42" s="244"/>
    </row>
    <row r="43" spans="1:19" ht="21" customHeight="1" x14ac:dyDescent="0.2">
      <c r="A43" s="85"/>
      <c r="B43" s="99" t="s">
        <v>86</v>
      </c>
      <c r="C43" s="101">
        <f>'Wages,Taxes,Workers Comp, Units'!D15</f>
        <v>0</v>
      </c>
      <c r="D43" s="103" t="s">
        <v>77</v>
      </c>
      <c r="E43" s="18"/>
      <c r="F43" s="103" t="s">
        <v>78</v>
      </c>
      <c r="G43" s="101">
        <f>'Wages,Taxes,Workers Comp, Units'!F15</f>
        <v>0</v>
      </c>
      <c r="H43" s="103" t="s">
        <v>77</v>
      </c>
      <c r="I43" s="18"/>
      <c r="J43" s="103" t="s">
        <v>78</v>
      </c>
      <c r="K43" s="101">
        <f>'Wages,Taxes,Workers Comp, Units'!H15</f>
        <v>0</v>
      </c>
      <c r="L43" s="103" t="s">
        <v>77</v>
      </c>
      <c r="M43" s="80"/>
      <c r="N43" s="108" t="s">
        <v>78</v>
      </c>
      <c r="O43" s="101">
        <f>'Wages,Taxes,Workers Comp, Units'!J15</f>
        <v>0</v>
      </c>
      <c r="P43" s="103" t="s">
        <v>77</v>
      </c>
      <c r="Q43" s="78"/>
      <c r="R43" s="248"/>
      <c r="S43" s="244"/>
    </row>
    <row r="44" spans="1:19" ht="5.0999999999999996" customHeight="1" x14ac:dyDescent="0.2">
      <c r="A44" s="85"/>
      <c r="B44" s="99"/>
      <c r="C44" s="102"/>
      <c r="D44" s="103"/>
      <c r="E44" s="110"/>
      <c r="F44" s="103"/>
      <c r="G44" s="102"/>
      <c r="H44" s="103"/>
      <c r="I44" s="110"/>
      <c r="J44" s="103"/>
      <c r="K44" s="102"/>
      <c r="L44" s="103"/>
      <c r="M44" s="109"/>
      <c r="N44" s="109"/>
      <c r="O44" s="109"/>
      <c r="P44" s="103"/>
      <c r="Q44" s="79"/>
      <c r="R44" s="127"/>
      <c r="S44" s="244"/>
    </row>
    <row r="45" spans="1:19" ht="21" customHeight="1" x14ac:dyDescent="0.2">
      <c r="A45" s="85"/>
      <c r="B45" s="99" t="s">
        <v>87</v>
      </c>
      <c r="C45" s="101">
        <f>'Wages,Taxes,Workers Comp, Units'!D16</f>
        <v>0</v>
      </c>
      <c r="D45" s="103" t="s">
        <v>77</v>
      </c>
      <c r="E45" s="18"/>
      <c r="F45" s="103" t="s">
        <v>78</v>
      </c>
      <c r="G45" s="101">
        <f>'Wages,Taxes,Workers Comp, Units'!F16</f>
        <v>0</v>
      </c>
      <c r="H45" s="103" t="s">
        <v>77</v>
      </c>
      <c r="I45" s="18"/>
      <c r="J45" s="103" t="s">
        <v>78</v>
      </c>
      <c r="K45" s="101">
        <f>'Wages,Taxes,Workers Comp, Units'!H16</f>
        <v>0</v>
      </c>
      <c r="L45" s="103" t="s">
        <v>77</v>
      </c>
      <c r="M45" s="80"/>
      <c r="N45" s="108" t="s">
        <v>78</v>
      </c>
      <c r="O45" s="101">
        <f>'Wages,Taxes,Workers Comp, Units'!J16</f>
        <v>0</v>
      </c>
      <c r="P45" s="103" t="s">
        <v>77</v>
      </c>
      <c r="Q45" s="78"/>
      <c r="R45" s="248"/>
      <c r="S45" s="244"/>
    </row>
    <row r="46" spans="1:19" ht="5.0999999999999996" customHeight="1" x14ac:dyDescent="0.2">
      <c r="A46" s="85"/>
      <c r="B46" s="99"/>
      <c r="C46" s="102"/>
      <c r="D46" s="103"/>
      <c r="E46" s="110"/>
      <c r="F46" s="103"/>
      <c r="G46" s="102"/>
      <c r="H46" s="103"/>
      <c r="I46" s="110"/>
      <c r="J46" s="103"/>
      <c r="K46" s="102"/>
      <c r="L46" s="103"/>
      <c r="M46" s="109"/>
      <c r="N46" s="109"/>
      <c r="O46" s="109"/>
      <c r="P46" s="103"/>
      <c r="Q46" s="79"/>
      <c r="R46" s="127"/>
      <c r="S46" s="244"/>
    </row>
    <row r="47" spans="1:19" ht="21" customHeight="1" x14ac:dyDescent="0.2">
      <c r="A47" s="85"/>
      <c r="B47" s="99" t="s">
        <v>88</v>
      </c>
      <c r="C47" s="101">
        <f>'Wages,Taxes,Workers Comp, Units'!D19</f>
        <v>0</v>
      </c>
      <c r="D47" s="103" t="s">
        <v>77</v>
      </c>
      <c r="E47" s="18"/>
      <c r="F47" s="103" t="s">
        <v>78</v>
      </c>
      <c r="G47" s="101">
        <f>'Wages,Taxes,Workers Comp, Units'!F19</f>
        <v>0</v>
      </c>
      <c r="H47" s="103" t="s">
        <v>77</v>
      </c>
      <c r="I47" s="18"/>
      <c r="J47" s="103" t="s">
        <v>78</v>
      </c>
      <c r="K47" s="101">
        <f>'Wages,Taxes,Workers Comp, Units'!H19</f>
        <v>0</v>
      </c>
      <c r="L47" s="103" t="s">
        <v>77</v>
      </c>
      <c r="M47" s="80"/>
      <c r="N47" s="108" t="s">
        <v>78</v>
      </c>
      <c r="O47" s="101">
        <f>'Wages,Taxes,Workers Comp, Units'!J19</f>
        <v>0</v>
      </c>
      <c r="P47" s="103" t="s">
        <v>77</v>
      </c>
      <c r="Q47" s="78"/>
      <c r="R47" s="248"/>
      <c r="S47" s="244"/>
    </row>
    <row r="48" spans="1:19" ht="5.0999999999999996" customHeight="1" x14ac:dyDescent="0.2">
      <c r="A48" s="85"/>
      <c r="B48" s="99"/>
      <c r="C48" s="102"/>
      <c r="D48" s="103"/>
      <c r="E48" s="110"/>
      <c r="F48" s="103"/>
      <c r="G48" s="102"/>
      <c r="H48" s="103"/>
      <c r="I48" s="110"/>
      <c r="J48" s="103"/>
      <c r="K48" s="102"/>
      <c r="L48" s="103"/>
      <c r="M48" s="109"/>
      <c r="N48" s="109"/>
      <c r="O48" s="109"/>
      <c r="P48" s="103"/>
      <c r="Q48" s="79"/>
      <c r="R48" s="127"/>
      <c r="S48" s="244"/>
    </row>
    <row r="49" spans="1:19" ht="21" customHeight="1" x14ac:dyDescent="0.2">
      <c r="A49" s="85"/>
      <c r="B49" s="99" t="s">
        <v>89</v>
      </c>
      <c r="C49" s="101">
        <f>'Wages,Taxes,Workers Comp, Units'!D20</f>
        <v>0</v>
      </c>
      <c r="D49" s="103" t="s">
        <v>77</v>
      </c>
      <c r="E49" s="18"/>
      <c r="F49" s="103" t="s">
        <v>78</v>
      </c>
      <c r="G49" s="101">
        <f>'Wages,Taxes,Workers Comp, Units'!F20</f>
        <v>0</v>
      </c>
      <c r="H49" s="103" t="s">
        <v>77</v>
      </c>
      <c r="I49" s="18"/>
      <c r="J49" s="103" t="s">
        <v>78</v>
      </c>
      <c r="K49" s="101">
        <f>'Wages,Taxes,Workers Comp, Units'!H20</f>
        <v>0</v>
      </c>
      <c r="L49" s="103" t="s">
        <v>77</v>
      </c>
      <c r="M49" s="80"/>
      <c r="N49" s="108" t="s">
        <v>78</v>
      </c>
      <c r="O49" s="101">
        <f>'Wages,Taxes,Workers Comp, Units'!J20</f>
        <v>0</v>
      </c>
      <c r="P49" s="103" t="s">
        <v>77</v>
      </c>
      <c r="Q49" s="78"/>
      <c r="R49" s="248"/>
      <c r="S49" s="244"/>
    </row>
    <row r="50" spans="1:19" ht="5.0999999999999996" customHeight="1" x14ac:dyDescent="0.2">
      <c r="A50" s="85"/>
      <c r="B50" s="99"/>
      <c r="C50" s="102"/>
      <c r="D50" s="103"/>
      <c r="E50" s="110"/>
      <c r="F50" s="103"/>
      <c r="G50" s="102"/>
      <c r="H50" s="103"/>
      <c r="I50" s="110"/>
      <c r="J50" s="103"/>
      <c r="K50" s="102"/>
      <c r="L50" s="103"/>
      <c r="M50" s="109"/>
      <c r="N50" s="109"/>
      <c r="O50" s="109"/>
      <c r="P50" s="103"/>
      <c r="Q50" s="79"/>
      <c r="R50" s="127"/>
      <c r="S50" s="244"/>
    </row>
    <row r="51" spans="1:19" ht="21" customHeight="1" x14ac:dyDescent="0.2">
      <c r="A51" s="85"/>
      <c r="B51" s="99" t="s">
        <v>90</v>
      </c>
      <c r="C51" s="101">
        <f>'Wages,Taxes,Workers Comp, Units'!D21</f>
        <v>0</v>
      </c>
      <c r="D51" s="103" t="s">
        <v>77</v>
      </c>
      <c r="E51" s="18"/>
      <c r="F51" s="103" t="s">
        <v>78</v>
      </c>
      <c r="G51" s="101">
        <f>'Wages,Taxes,Workers Comp, Units'!F21</f>
        <v>0</v>
      </c>
      <c r="H51" s="103" t="s">
        <v>77</v>
      </c>
      <c r="I51" s="18"/>
      <c r="J51" s="103" t="s">
        <v>78</v>
      </c>
      <c r="K51" s="101">
        <f>'Wages,Taxes,Workers Comp, Units'!H21</f>
        <v>0</v>
      </c>
      <c r="L51" s="103" t="s">
        <v>77</v>
      </c>
      <c r="M51" s="80"/>
      <c r="N51" s="108" t="s">
        <v>78</v>
      </c>
      <c r="O51" s="101">
        <f>'Wages,Taxes,Workers Comp, Units'!J21</f>
        <v>0</v>
      </c>
      <c r="P51" s="103" t="s">
        <v>77</v>
      </c>
      <c r="Q51" s="78"/>
      <c r="R51" s="248"/>
      <c r="S51" s="244"/>
    </row>
    <row r="52" spans="1:19" ht="5.0999999999999996" customHeight="1" x14ac:dyDescent="0.2">
      <c r="A52" s="85"/>
      <c r="B52" s="99"/>
      <c r="C52" s="102"/>
      <c r="D52" s="103"/>
      <c r="E52" s="110"/>
      <c r="F52" s="103"/>
      <c r="G52" s="102"/>
      <c r="H52" s="103"/>
      <c r="I52" s="110"/>
      <c r="J52" s="103"/>
      <c r="K52" s="102"/>
      <c r="L52" s="103"/>
      <c r="M52" s="109"/>
      <c r="N52" s="109"/>
      <c r="O52" s="109"/>
      <c r="P52" s="103"/>
      <c r="Q52" s="79"/>
      <c r="R52" s="127"/>
      <c r="S52" s="244"/>
    </row>
    <row r="53" spans="1:19" ht="21" customHeight="1" x14ac:dyDescent="0.2">
      <c r="A53" s="85"/>
      <c r="B53" s="99" t="s">
        <v>91</v>
      </c>
      <c r="C53" s="101">
        <f>'Wages,Taxes,Workers Comp, Units'!D22</f>
        <v>0</v>
      </c>
      <c r="D53" s="103" t="s">
        <v>77</v>
      </c>
      <c r="E53" s="18"/>
      <c r="F53" s="103" t="s">
        <v>78</v>
      </c>
      <c r="G53" s="101">
        <f>'Wages,Taxes,Workers Comp, Units'!F22</f>
        <v>0</v>
      </c>
      <c r="H53" s="103" t="s">
        <v>77</v>
      </c>
      <c r="I53" s="18"/>
      <c r="J53" s="103" t="s">
        <v>78</v>
      </c>
      <c r="K53" s="101">
        <f>'Wages,Taxes,Workers Comp, Units'!H22</f>
        <v>0</v>
      </c>
      <c r="L53" s="103" t="s">
        <v>77</v>
      </c>
      <c r="M53" s="80"/>
      <c r="N53" s="108" t="s">
        <v>78</v>
      </c>
      <c r="O53" s="101">
        <f>'Wages,Taxes,Workers Comp, Units'!J22</f>
        <v>0</v>
      </c>
      <c r="P53" s="103" t="s">
        <v>77</v>
      </c>
      <c r="Q53" s="78"/>
      <c r="R53" s="248"/>
      <c r="S53" s="244"/>
    </row>
    <row r="54" spans="1:19" ht="5.0999999999999996" customHeight="1" x14ac:dyDescent="0.2">
      <c r="A54" s="85"/>
      <c r="B54" s="99"/>
      <c r="C54" s="102"/>
      <c r="D54" s="103"/>
      <c r="E54" s="110"/>
      <c r="F54" s="103"/>
      <c r="G54" s="102"/>
      <c r="H54" s="103"/>
      <c r="I54" s="110"/>
      <c r="J54" s="103"/>
      <c r="K54" s="102"/>
      <c r="L54" s="103"/>
      <c r="M54" s="109"/>
      <c r="N54" s="109"/>
      <c r="O54" s="109"/>
      <c r="P54" s="103"/>
      <c r="Q54" s="79"/>
      <c r="R54" s="127"/>
      <c r="S54" s="244"/>
    </row>
    <row r="55" spans="1:19" ht="21" customHeight="1" x14ac:dyDescent="0.2">
      <c r="A55" s="85"/>
      <c r="B55" s="99" t="s">
        <v>92</v>
      </c>
      <c r="C55" s="101">
        <f>'Wages,Taxes,Workers Comp, Units'!D23</f>
        <v>0</v>
      </c>
      <c r="D55" s="103" t="s">
        <v>77</v>
      </c>
      <c r="E55" s="18"/>
      <c r="F55" s="103" t="s">
        <v>78</v>
      </c>
      <c r="G55" s="101">
        <f>'Wages,Taxes,Workers Comp, Units'!F23</f>
        <v>0</v>
      </c>
      <c r="H55" s="103" t="s">
        <v>77</v>
      </c>
      <c r="I55" s="18"/>
      <c r="J55" s="103" t="s">
        <v>78</v>
      </c>
      <c r="K55" s="101">
        <f>'Wages,Taxes,Workers Comp, Units'!H23</f>
        <v>0</v>
      </c>
      <c r="L55" s="103" t="s">
        <v>77</v>
      </c>
      <c r="M55" s="80"/>
      <c r="N55" s="108" t="s">
        <v>62</v>
      </c>
      <c r="O55" s="101">
        <f>'Wages,Taxes,Workers Comp, Units'!J23</f>
        <v>0</v>
      </c>
      <c r="P55" s="103" t="s">
        <v>77</v>
      </c>
      <c r="Q55" s="78"/>
      <c r="R55" s="248"/>
      <c r="S55" s="244"/>
    </row>
    <row r="56" spans="1:19" ht="14.25" x14ac:dyDescent="0.2">
      <c r="A56" s="85"/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214"/>
      <c r="N56" s="214"/>
      <c r="O56" s="214"/>
      <c r="P56" s="100"/>
      <c r="Q56" s="100"/>
      <c r="R56" s="215"/>
      <c r="S56" s="244"/>
    </row>
    <row r="57" spans="1:19" ht="29.45" customHeight="1" x14ac:dyDescent="0.2">
      <c r="A57" s="85"/>
      <c r="B57" s="216" t="s">
        <v>93</v>
      </c>
      <c r="C57" s="217">
        <f>IFERROR(ROUND((((C23*0.1*(C27+C29+C31+C33+C35+C37+C39+C41+C43+C45+C47+C49+C51+C53+C55))+((G23*0.1)*(G27+G29+G31+G33+G35+G37+G39+G41+G43+G45+G47+G49+G51+G53+G55))+((K23*0.1)*(K27+K29+K31+K33+K35+K37+K39+K41+K43+K45+K47+K49+K51+K53+K55))+((O23*0.1)*(O27+O29+O31+O33+O35+O37+O39+O41+O43+O45+O47+O49+O51+O53+O55))))/(C27+C29+C31+C33+C35+C37+C39+C41+C43+C45+C47+C49+C51+C53+C55+G27+G29+G31+G33+G35+G37+G39+G41+G43+G45+G47+G49+G51+G53+G55+K27+K29+K31+K33+K35+K37+K39+K41+K43+K45+K47+K49+K51+K53+K55+O27+O29+O31+O33+O35+O37+O39+O41+O43+O45+O47+O49+O51+O53+O55),2),0)</f>
        <v>0</v>
      </c>
      <c r="D57" s="100"/>
      <c r="E57" s="100"/>
      <c r="F57" s="83"/>
      <c r="G57" s="137">
        <f>ROUND((C27*E27)+(G27*I27)+(K27*M27)+(O27*Q27)+(C29*E29)+(G29*I29)+(K29*M29)+(O29*Q29)+(C31*E31)+(G31*I31)+(K31*M31)+(O31*Q31)+(C33*E33)+(G33*I33)+(K33*M33)+(O33*Q33)+(C35*E35)+(G35*I35)+(K35*M35)+(O35*Q35)+(C37*E37)+(G37*I37)+(K37*M37)+(O37*Q37)+(C39*E39)+(G39*I39)+(K39*M39)+(O39*Q39)+(C41*E41)+(G41*I41)+(K41*M41)+(O41*Q41)+(C43*E43)+(G43*I43)+(K43*M43)+(O43*Q43)+(C45*E45)+(G45*I45)+(K45*M45)+(O45*Q45)+(C47*E47)+(G47*I47)+(K47*M47)+(O47*Q47)+(C49*E49)+(G49*I49)+(K49*M49)+(O49*Q49)+(C51*E51)+(G51*I51)+(K51*M51)+(O51*Q51)+(C53*E53)+(G53*I53)+(K53*M53)+(O53*Q53)+(C55*E55)+(G55*I55)+(K55*M55)+(O55*Q55),2)</f>
        <v>0</v>
      </c>
      <c r="H57" s="106"/>
      <c r="I57" s="169" t="s">
        <v>61</v>
      </c>
      <c r="J57" s="138"/>
      <c r="K57" s="139">
        <f>+C27+G27+K27+O27+C29+G29+K29+O29+C31+G31+K31+O31+C33+G33+K33+O33+C35+G35+K35+O35+C37+G37+K37+O37+C39+G39+K39+O39+C41+G41+K41+O41+C43+G43+K43+O43+C45+G45+K45+O45+C47+G47+K47+O47+C49+G49+K49+O49+C51+G51+K51+O51+C53+G53+K53+O53+C55+G55+K55+O55</f>
        <v>0</v>
      </c>
      <c r="L57" s="106"/>
      <c r="M57" s="169" t="s">
        <v>62</v>
      </c>
      <c r="N57" s="140"/>
      <c r="O57" s="137">
        <f>IF(K57&gt;0,ROUND(G57/K57,2),0)</f>
        <v>0</v>
      </c>
      <c r="P57" s="83"/>
      <c r="Q57" s="83"/>
      <c r="R57" s="204"/>
      <c r="S57" s="244"/>
    </row>
    <row r="58" spans="1:19" ht="27.95" customHeight="1" x14ac:dyDescent="0.2">
      <c r="A58" s="85"/>
      <c r="B58" s="205"/>
      <c r="C58" s="206"/>
      <c r="D58" s="206"/>
      <c r="E58" s="206"/>
      <c r="F58" s="158"/>
      <c r="G58" s="218" t="s">
        <v>94</v>
      </c>
      <c r="H58" s="219"/>
      <c r="I58" s="88"/>
      <c r="J58" s="220"/>
      <c r="K58" s="218" t="s">
        <v>95</v>
      </c>
      <c r="L58" s="219"/>
      <c r="M58" s="88"/>
      <c r="N58" s="221"/>
      <c r="O58" s="218" t="s">
        <v>96</v>
      </c>
      <c r="P58" s="88"/>
      <c r="Q58" s="88"/>
      <c r="R58" s="204"/>
      <c r="S58" s="244"/>
    </row>
    <row r="59" spans="1:19" ht="14.25" x14ac:dyDescent="0.2">
      <c r="A59" s="85"/>
      <c r="B59" s="83"/>
      <c r="C59" s="83"/>
      <c r="D59" s="83"/>
      <c r="E59" s="83"/>
      <c r="F59" s="222"/>
      <c r="G59" s="222"/>
      <c r="H59" s="222"/>
      <c r="I59" s="222"/>
      <c r="J59" s="222"/>
      <c r="K59" s="222"/>
      <c r="L59" s="222"/>
      <c r="M59" s="222"/>
      <c r="N59" s="83"/>
      <c r="O59" s="83"/>
      <c r="P59" s="83"/>
      <c r="Q59" s="83"/>
      <c r="R59" s="153"/>
      <c r="S59" s="244"/>
    </row>
    <row r="60" spans="1:19" ht="28.35" customHeight="1" x14ac:dyDescent="0.2">
      <c r="A60" s="85"/>
      <c r="B60" s="203" t="s">
        <v>97</v>
      </c>
      <c r="C60" s="150"/>
      <c r="D60" s="150"/>
      <c r="E60" s="91" t="s">
        <v>98</v>
      </c>
      <c r="F60" s="150"/>
      <c r="G60" s="150"/>
      <c r="H60" s="150"/>
      <c r="I60" s="150"/>
      <c r="J60" s="150"/>
      <c r="K60" s="150"/>
      <c r="L60" s="150"/>
      <c r="M60" s="150"/>
      <c r="N60" s="210"/>
      <c r="O60" s="210"/>
      <c r="P60" s="210"/>
      <c r="Q60" s="211"/>
      <c r="R60" s="153"/>
      <c r="S60" s="244"/>
    </row>
    <row r="61" spans="1:19" ht="14.25" x14ac:dyDescent="0.2">
      <c r="A61" s="85"/>
      <c r="B61" s="85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153"/>
      <c r="R61" s="153"/>
      <c r="S61" s="244"/>
    </row>
    <row r="62" spans="1:19" ht="28.35" customHeight="1" x14ac:dyDescent="0.2">
      <c r="A62" s="85"/>
      <c r="B62" s="99"/>
      <c r="C62" s="100"/>
      <c r="D62" s="100"/>
      <c r="E62" s="100"/>
      <c r="F62" s="83"/>
      <c r="G62" s="137">
        <f>O57</f>
        <v>0</v>
      </c>
      <c r="H62" s="106"/>
      <c r="I62" s="169" t="s">
        <v>77</v>
      </c>
      <c r="J62" s="144"/>
      <c r="K62" s="145">
        <v>0.9</v>
      </c>
      <c r="L62" s="106"/>
      <c r="M62" s="169" t="s">
        <v>62</v>
      </c>
      <c r="N62" s="106"/>
      <c r="O62" s="146">
        <f>ROUND(G62*K62,2)</f>
        <v>0</v>
      </c>
      <c r="P62" s="83"/>
      <c r="Q62" s="153"/>
      <c r="R62" s="153"/>
      <c r="S62" s="244"/>
    </row>
    <row r="63" spans="1:19" ht="30.95" customHeight="1" x14ac:dyDescent="0.2">
      <c r="A63" s="85"/>
      <c r="B63" s="205"/>
      <c r="C63" s="206"/>
      <c r="D63" s="206"/>
      <c r="E63" s="206"/>
      <c r="F63" s="158"/>
      <c r="G63" s="154" t="s">
        <v>96</v>
      </c>
      <c r="H63" s="170"/>
      <c r="I63" s="223"/>
      <c r="J63" s="223"/>
      <c r="K63" s="223"/>
      <c r="L63" s="170"/>
      <c r="M63" s="224"/>
      <c r="N63" s="225"/>
      <c r="O63" s="154" t="s">
        <v>99</v>
      </c>
      <c r="P63" s="226"/>
      <c r="Q63" s="158"/>
      <c r="R63" s="153"/>
      <c r="S63" s="244"/>
    </row>
    <row r="64" spans="1:19" ht="14.25" x14ac:dyDescent="0.2">
      <c r="A64" s="85"/>
      <c r="B64" s="83"/>
      <c r="C64" s="83"/>
      <c r="D64" s="83"/>
      <c r="E64" s="83"/>
      <c r="F64" s="83"/>
      <c r="G64" s="104"/>
      <c r="H64" s="104"/>
      <c r="I64" s="104"/>
      <c r="J64" s="104"/>
      <c r="K64" s="104"/>
      <c r="L64" s="104"/>
      <c r="M64" s="104"/>
      <c r="N64" s="104"/>
      <c r="O64" s="104"/>
      <c r="P64" s="83"/>
      <c r="Q64" s="83"/>
      <c r="R64" s="153"/>
      <c r="S64" s="244"/>
    </row>
    <row r="65" spans="1:40" ht="28.35" customHeight="1" x14ac:dyDescent="0.2">
      <c r="A65" s="85"/>
      <c r="B65" s="90" t="s">
        <v>100</v>
      </c>
      <c r="C65" s="150"/>
      <c r="D65" s="150"/>
      <c r="E65" s="91" t="s">
        <v>101</v>
      </c>
      <c r="F65" s="150"/>
      <c r="G65" s="150"/>
      <c r="H65" s="150"/>
      <c r="I65" s="150"/>
      <c r="J65" s="150"/>
      <c r="K65" s="150"/>
      <c r="L65" s="150"/>
      <c r="M65" s="150"/>
      <c r="N65" s="94"/>
      <c r="O65" s="94"/>
      <c r="P65" s="210"/>
      <c r="Q65" s="211"/>
      <c r="R65" s="153"/>
      <c r="S65" s="244"/>
    </row>
    <row r="66" spans="1:40" ht="14.25" x14ac:dyDescent="0.2">
      <c r="A66" s="85"/>
      <c r="B66" s="85"/>
      <c r="C66" s="83"/>
      <c r="D66" s="83"/>
      <c r="E66" s="83"/>
      <c r="F66" s="83"/>
      <c r="G66" s="104"/>
      <c r="H66" s="104"/>
      <c r="I66" s="104"/>
      <c r="J66" s="104"/>
      <c r="K66" s="104"/>
      <c r="L66" s="104"/>
      <c r="M66" s="104"/>
      <c r="N66" s="104"/>
      <c r="O66" s="104"/>
      <c r="P66" s="83"/>
      <c r="Q66" s="153"/>
      <c r="R66" s="153"/>
      <c r="S66" s="244"/>
    </row>
    <row r="67" spans="1:40" ht="28.35" customHeight="1" x14ac:dyDescent="0.2">
      <c r="A67" s="85"/>
      <c r="B67" s="99"/>
      <c r="C67" s="100"/>
      <c r="D67" s="100"/>
      <c r="E67" s="100"/>
      <c r="F67" s="83"/>
      <c r="G67" s="137">
        <f>O62</f>
        <v>0</v>
      </c>
      <c r="H67" s="106"/>
      <c r="I67" s="169" t="s">
        <v>102</v>
      </c>
      <c r="J67" s="141"/>
      <c r="K67" s="142">
        <f>K16</f>
        <v>0</v>
      </c>
      <c r="L67" s="106"/>
      <c r="M67" s="169" t="s">
        <v>62</v>
      </c>
      <c r="N67" s="106"/>
      <c r="O67" s="137">
        <f>ROUND(IF((G67-K67)&gt;C57,C57,(G67-K67)),2)</f>
        <v>0</v>
      </c>
      <c r="P67" s="83"/>
      <c r="Q67" s="153"/>
      <c r="R67" s="153"/>
      <c r="S67" s="244"/>
    </row>
    <row r="68" spans="1:40" ht="30.95" customHeight="1" x14ac:dyDescent="0.2">
      <c r="A68" s="85"/>
      <c r="B68" s="99"/>
      <c r="C68" s="100"/>
      <c r="D68" s="100"/>
      <c r="E68" s="100"/>
      <c r="F68" s="153"/>
      <c r="G68" s="227" t="s">
        <v>99</v>
      </c>
      <c r="H68" s="106"/>
      <c r="I68" s="169"/>
      <c r="J68" s="228"/>
      <c r="K68" s="137" t="s">
        <v>60</v>
      </c>
      <c r="L68" s="106"/>
      <c r="M68" s="169"/>
      <c r="N68" s="106"/>
      <c r="O68" s="154" t="s">
        <v>103</v>
      </c>
      <c r="P68" s="83"/>
      <c r="Q68" s="153"/>
      <c r="R68" s="153"/>
      <c r="S68" s="244"/>
    </row>
    <row r="69" spans="1:40" ht="28.35" customHeight="1" x14ac:dyDescent="0.2">
      <c r="A69" s="85"/>
      <c r="B69" s="99"/>
      <c r="C69" s="100"/>
      <c r="D69" s="100"/>
      <c r="E69" s="100"/>
      <c r="F69" s="83"/>
      <c r="G69" s="137">
        <f>IF(O67&gt;0,O67,0)</f>
        <v>0</v>
      </c>
      <c r="H69" s="106"/>
      <c r="I69" s="169" t="s">
        <v>77</v>
      </c>
      <c r="J69" s="143"/>
      <c r="K69" s="139">
        <f>K57</f>
        <v>0</v>
      </c>
      <c r="L69" s="106"/>
      <c r="M69" s="169" t="s">
        <v>62</v>
      </c>
      <c r="N69" s="106"/>
      <c r="O69" s="137">
        <f>ROUND(G69*K69,2)</f>
        <v>0</v>
      </c>
      <c r="P69" s="83"/>
      <c r="Q69" s="153"/>
      <c r="R69" s="153"/>
      <c r="S69" s="244"/>
    </row>
    <row r="70" spans="1:40" ht="30.95" customHeight="1" x14ac:dyDescent="0.2">
      <c r="A70" s="85"/>
      <c r="B70" s="205"/>
      <c r="C70" s="206"/>
      <c r="D70" s="206"/>
      <c r="E70" s="206"/>
      <c r="F70" s="158"/>
      <c r="G70" s="227" t="s">
        <v>104</v>
      </c>
      <c r="H70" s="170"/>
      <c r="I70" s="170"/>
      <c r="J70" s="229"/>
      <c r="K70" s="154" t="s">
        <v>95</v>
      </c>
      <c r="L70" s="170"/>
      <c r="M70" s="170"/>
      <c r="N70" s="224"/>
      <c r="O70" s="154" t="s">
        <v>105</v>
      </c>
      <c r="P70" s="88"/>
      <c r="Q70" s="158"/>
      <c r="R70" s="153"/>
      <c r="S70" s="244"/>
    </row>
    <row r="71" spans="1:40" ht="12" customHeight="1" x14ac:dyDescent="0.2">
      <c r="A71" s="85"/>
      <c r="B71" s="96"/>
      <c r="C71" s="100"/>
      <c r="D71" s="100"/>
      <c r="E71" s="100"/>
      <c r="F71" s="230"/>
      <c r="G71" s="230"/>
      <c r="H71" s="103"/>
      <c r="I71" s="231"/>
      <c r="J71" s="231"/>
      <c r="K71" s="231"/>
      <c r="L71" s="103"/>
      <c r="M71" s="221"/>
      <c r="N71" s="83"/>
      <c r="O71" s="83"/>
      <c r="P71" s="83"/>
      <c r="Q71" s="83"/>
      <c r="R71" s="153"/>
      <c r="S71" s="244"/>
    </row>
    <row r="72" spans="1:40" s="16" customFormat="1" ht="15" customHeight="1" x14ac:dyDescent="0.2">
      <c r="A72" s="85"/>
      <c r="B72" s="232" t="s">
        <v>106</v>
      </c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4"/>
      <c r="R72" s="235"/>
      <c r="S72" s="81"/>
      <c r="T72" s="81"/>
      <c r="U72" s="81"/>
      <c r="V72" s="81"/>
      <c r="W72" s="82"/>
      <c r="X72" s="82"/>
      <c r="Y72" s="82"/>
      <c r="Z72" s="83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</row>
    <row r="73" spans="1:40" s="16" customFormat="1" ht="15" customHeight="1" x14ac:dyDescent="0.2">
      <c r="A73" s="85"/>
      <c r="B73" s="236" t="s">
        <v>107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237"/>
      <c r="R73" s="235"/>
      <c r="S73" s="81"/>
      <c r="T73" s="81"/>
      <c r="U73" s="81"/>
      <c r="V73" s="81"/>
      <c r="W73" s="82"/>
      <c r="X73" s="82"/>
      <c r="Y73" s="82"/>
      <c r="Z73" s="83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</row>
    <row r="74" spans="1:40" s="16" customFormat="1" ht="15" customHeight="1" x14ac:dyDescent="0.2">
      <c r="A74" s="85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153"/>
      <c r="S74" s="83"/>
      <c r="T74" s="83"/>
      <c r="U74" s="83"/>
      <c r="V74" s="83"/>
      <c r="W74" s="83"/>
      <c r="X74" s="83"/>
      <c r="Y74" s="83"/>
      <c r="Z74" s="83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</row>
    <row r="75" spans="1:40" s="16" customFormat="1" ht="15" customHeight="1" x14ac:dyDescent="0.2">
      <c r="A75" s="238"/>
      <c r="B75" s="232" t="s">
        <v>108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4"/>
      <c r="R75" s="235"/>
      <c r="S75" s="81"/>
      <c r="T75" s="81"/>
      <c r="U75" s="81"/>
      <c r="V75" s="81"/>
      <c r="W75" s="82"/>
      <c r="X75" s="82"/>
      <c r="Y75" s="82"/>
      <c r="Z75" s="86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</row>
    <row r="76" spans="1:40" s="16" customFormat="1" ht="14.25" x14ac:dyDescent="0.2">
      <c r="A76" s="239"/>
      <c r="B76" s="240" t="s">
        <v>109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241"/>
      <c r="R76" s="241"/>
      <c r="S76" s="87"/>
      <c r="T76" s="87"/>
      <c r="U76" s="87"/>
      <c r="V76" s="87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</row>
    <row r="77" spans="1:40" ht="15" customHeight="1" x14ac:dyDescent="0.2">
      <c r="A77" s="85"/>
      <c r="B77" s="226" t="s">
        <v>110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158"/>
      <c r="R77" s="153"/>
      <c r="S77" s="244"/>
    </row>
    <row r="78" spans="1:40" x14ac:dyDescent="0.2">
      <c r="A78" s="155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3"/>
      <c r="S78" s="244"/>
    </row>
  </sheetData>
  <sheetProtection algorithmName="SHA-512" hashValue="kGbdlS09ARV2n9W8luQvpJgOXPQ3fSS2RE5Tw9eCQfIkyViYlaZHRrOE3DsEXewTmTIEWK8jrtN7gm7NpCvL+Q==" saltValue="Dmrl/8gL3nuwPu7QAOc7Zw==" spinCount="100000" sheet="1" objects="1" scenarios="1"/>
  <hyperlinks>
    <hyperlink ref="I19" r:id="rId1" xr:uid="{ACE51FA7-D09D-48CD-8C81-5DF272745000}"/>
  </hyperlinks>
  <pageMargins left="0.25" right="0.25" top="0.5" bottom="0.5" header="0.3" footer="0.3"/>
  <pageSetup scale="55" fitToHeight="0" orientation="portrait" r:id="rId2"/>
  <headerFooter alignWithMargins="0">
    <oddFooter>&amp;C&amp;12&amp;A&amp;R&amp;N</oddFooter>
  </headerFooter>
  <rowBreaks count="1" manualBreakCount="1">
    <brk id="59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82A8-CD52-40B1-B8E9-3B312BE95C3B}">
  <sheetPr>
    <pageSetUpPr fitToPage="1"/>
  </sheetPr>
  <dimension ref="A1:AN76"/>
  <sheetViews>
    <sheetView showGridLines="0" tabSelected="1" zoomScaleNormal="100" workbookViewId="0">
      <selection activeCell="R13" sqref="R13"/>
    </sheetView>
  </sheetViews>
  <sheetFormatPr defaultColWidth="9.140625" defaultRowHeight="12.75" x14ac:dyDescent="0.2"/>
  <cols>
    <col min="1" max="1" width="2.5703125" style="14" customWidth="1"/>
    <col min="2" max="2" width="23.42578125" style="14" customWidth="1"/>
    <col min="3" max="3" width="17.140625" style="14" customWidth="1"/>
    <col min="4" max="4" width="2.85546875" style="14" customWidth="1"/>
    <col min="5" max="5" width="11.42578125" style="14" customWidth="1"/>
    <col min="6" max="6" width="8.140625" style="14" customWidth="1"/>
    <col min="7" max="7" width="17.140625" style="14" customWidth="1"/>
    <col min="8" max="8" width="3" style="14" customWidth="1"/>
    <col min="9" max="9" width="11.5703125" style="14" customWidth="1"/>
    <col min="10" max="10" width="9.140625" style="14" customWidth="1"/>
    <col min="11" max="11" width="17.140625" style="14" customWidth="1"/>
    <col min="12" max="12" width="4" style="14" customWidth="1"/>
    <col min="13" max="13" width="11.42578125" style="14" customWidth="1"/>
    <col min="14" max="14" width="10.5703125" style="14" customWidth="1"/>
    <col min="15" max="15" width="17" style="14" customWidth="1"/>
    <col min="16" max="16" width="4.28515625" style="14" customWidth="1"/>
    <col min="17" max="17" width="13.140625" style="14" customWidth="1"/>
    <col min="18" max="18" width="2.85546875" style="14" customWidth="1"/>
    <col min="19" max="16384" width="9.140625" style="14"/>
  </cols>
  <sheetData>
    <row r="1" spans="1:20" ht="51.95" customHeight="1" x14ac:dyDescent="0.2">
      <c r="A1" s="98"/>
      <c r="B1" s="134" t="s">
        <v>111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47"/>
      <c r="O1" s="136"/>
      <c r="P1" s="157"/>
    </row>
    <row r="2" spans="1:20" ht="12.6" customHeight="1" x14ac:dyDescent="0.2">
      <c r="A2" s="85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"/>
      <c r="P2" s="16"/>
      <c r="Q2" s="16"/>
      <c r="R2" s="16"/>
    </row>
    <row r="3" spans="1:20" ht="28.35" customHeight="1" x14ac:dyDescent="0.2">
      <c r="A3" s="85"/>
      <c r="B3" s="111" t="s">
        <v>1</v>
      </c>
      <c r="C3" s="112"/>
      <c r="D3" s="112"/>
      <c r="E3" s="113" t="s">
        <v>112</v>
      </c>
      <c r="F3" s="112"/>
      <c r="G3" s="112"/>
      <c r="H3" s="112"/>
      <c r="I3" s="112"/>
      <c r="J3" s="112"/>
      <c r="K3" s="112"/>
      <c r="L3" s="112"/>
      <c r="M3" s="112"/>
      <c r="N3" s="112"/>
      <c r="O3" s="114"/>
      <c r="P3" s="83"/>
      <c r="Q3" s="16"/>
      <c r="R3" s="16"/>
      <c r="S3" s="16"/>
      <c r="T3" s="16"/>
    </row>
    <row r="4" spans="1:20" s="16" customFormat="1" ht="28.35" customHeight="1" x14ac:dyDescent="0.2">
      <c r="A4" s="85"/>
      <c r="B4" s="90" t="s">
        <v>113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P4" s="83"/>
    </row>
    <row r="5" spans="1:20" s="16" customFormat="1" ht="23.45" customHeight="1" x14ac:dyDescent="0.2">
      <c r="A5" s="85"/>
      <c r="B5" s="93" t="s">
        <v>114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>
        <f>'Wages,Taxes,Workers Comp, Units'!J31+'Wages,Taxes,Workers Comp, Units'!J33+'Wages,Taxes,Workers Comp, Units'!J35</f>
        <v>0</v>
      </c>
      <c r="P5" s="83"/>
    </row>
    <row r="6" spans="1:20" s="15" customFormat="1" ht="23.45" customHeight="1" x14ac:dyDescent="0.2">
      <c r="A6" s="125"/>
      <c r="B6" s="93" t="s">
        <v>115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5">
        <f>IFERROR(ROUND((('Wages,Taxes,Workers Comp, Units'!J31+'Wages,Taxes,Workers Comp, Units'!J33+'Wages,Taxes,Workers Comp, Units'!J35)/'Wages,Taxes,Workers Comp, Units'!J37)*'Wages,Taxes,Workers Comp, Units'!J44,0),0)</f>
        <v>0</v>
      </c>
      <c r="P6" s="104"/>
    </row>
    <row r="7" spans="1:20" s="15" customFormat="1" ht="23.45" customHeight="1" x14ac:dyDescent="0.2">
      <c r="A7" s="125"/>
      <c r="B7" s="93" t="s">
        <v>116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128"/>
      <c r="P7" s="105"/>
    </row>
    <row r="8" spans="1:20" s="15" customFormat="1" ht="23.45" customHeight="1" x14ac:dyDescent="0.2">
      <c r="A8" s="125"/>
      <c r="B8" s="93" t="s">
        <v>117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28"/>
      <c r="P8" s="106"/>
    </row>
    <row r="9" spans="1:20" s="15" customFormat="1" ht="23.45" customHeight="1" x14ac:dyDescent="0.2">
      <c r="A9" s="125"/>
      <c r="B9" s="93" t="s">
        <v>118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128"/>
      <c r="P9" s="106"/>
    </row>
    <row r="10" spans="1:20" s="15" customFormat="1" ht="24.95" customHeight="1" x14ac:dyDescent="0.2">
      <c r="A10" s="125"/>
      <c r="B10" s="90" t="s">
        <v>119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7">
        <f>SUM(O5:O9)</f>
        <v>0</v>
      </c>
      <c r="P10" s="106"/>
    </row>
    <row r="11" spans="1:20" ht="14.25" x14ac:dyDescent="0.2">
      <c r="A11" s="85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16"/>
      <c r="Q11" s="16"/>
      <c r="R11" s="16"/>
      <c r="S11" s="16"/>
    </row>
    <row r="12" spans="1:20" ht="28.35" customHeight="1" x14ac:dyDescent="0.2">
      <c r="A12" s="85"/>
      <c r="B12" s="203" t="s">
        <v>29</v>
      </c>
      <c r="C12" s="150"/>
      <c r="D12" s="150"/>
      <c r="E12" s="91" t="s">
        <v>59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1"/>
      <c r="P12" s="152"/>
      <c r="Q12" s="16"/>
      <c r="R12" s="16"/>
      <c r="S12" s="16"/>
      <c r="T12" s="16"/>
    </row>
    <row r="13" spans="1:20" ht="14.25" x14ac:dyDescent="0.2">
      <c r="A13" s="85"/>
      <c r="B13" s="85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153"/>
      <c r="P13" s="85"/>
      <c r="Q13" s="16"/>
      <c r="R13" s="16"/>
      <c r="S13" s="16"/>
      <c r="T13" s="16"/>
    </row>
    <row r="14" spans="1:20" ht="16.5" customHeight="1" x14ac:dyDescent="0.2">
      <c r="A14" s="85"/>
      <c r="B14" s="99" t="s">
        <v>60</v>
      </c>
      <c r="C14" s="137">
        <f>O10</f>
        <v>0</v>
      </c>
      <c r="D14" s="100"/>
      <c r="E14" s="169" t="s">
        <v>61</v>
      </c>
      <c r="F14" s="83"/>
      <c r="G14" s="139">
        <f>'Wages,Taxes,Workers Comp, Units'!D26</f>
        <v>0</v>
      </c>
      <c r="J14" s="169" t="s">
        <v>62</v>
      </c>
      <c r="K14" s="137">
        <f>IF(G14&gt;0,ROUND(C14/G14,2),)</f>
        <v>0</v>
      </c>
      <c r="O14" s="153"/>
      <c r="P14" s="85"/>
      <c r="Q14" s="16"/>
      <c r="R14" s="16"/>
      <c r="S14" s="16"/>
      <c r="T14" s="16"/>
    </row>
    <row r="15" spans="1:20" ht="27.6" customHeight="1" x14ac:dyDescent="0.2">
      <c r="A15" s="204"/>
      <c r="B15" s="205"/>
      <c r="C15" s="154" t="s">
        <v>63</v>
      </c>
      <c r="D15" s="206"/>
      <c r="E15" s="206"/>
      <c r="F15" s="220"/>
      <c r="G15" s="207" t="s">
        <v>64</v>
      </c>
      <c r="H15" s="170"/>
      <c r="I15" s="171"/>
      <c r="J15" s="170"/>
      <c r="K15" s="154" t="s">
        <v>60</v>
      </c>
      <c r="L15" s="155"/>
      <c r="M15" s="171"/>
      <c r="N15" s="171"/>
      <c r="O15" s="156"/>
      <c r="P15" s="157"/>
      <c r="Q15" s="16"/>
      <c r="R15" s="16"/>
      <c r="S15" s="16"/>
      <c r="T15" s="16"/>
    </row>
    <row r="16" spans="1:20" ht="15.6" customHeight="1" x14ac:dyDescent="0.2">
      <c r="A16" s="85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210"/>
      <c r="P16" s="83"/>
      <c r="Q16" s="83"/>
      <c r="R16" s="83"/>
      <c r="S16" s="83"/>
      <c r="T16" s="83"/>
    </row>
    <row r="17" spans="1:21" ht="21.6" customHeight="1" x14ac:dyDescent="0.2">
      <c r="A17" s="85"/>
      <c r="B17" s="90"/>
      <c r="C17" s="150"/>
      <c r="D17" s="150"/>
      <c r="E17" s="94"/>
      <c r="F17" s="94" t="s">
        <v>65</v>
      </c>
      <c r="G17" s="96"/>
      <c r="H17" s="136"/>
      <c r="I17" s="262" t="s">
        <v>66</v>
      </c>
      <c r="J17" s="260"/>
      <c r="K17" s="253"/>
      <c r="L17" s="136"/>
      <c r="M17" s="253"/>
      <c r="N17" s="253"/>
      <c r="O17" s="253"/>
      <c r="P17" s="159"/>
      <c r="Q17" s="160"/>
      <c r="R17" s="160"/>
      <c r="S17" s="161"/>
      <c r="T17" s="161"/>
      <c r="U17" s="244"/>
    </row>
    <row r="18" spans="1:21" ht="16.350000000000001" customHeight="1" x14ac:dyDescent="0.2">
      <c r="A18" s="85"/>
      <c r="B18" s="208" t="s">
        <v>67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10"/>
      <c r="O18" s="210"/>
      <c r="P18" s="210"/>
      <c r="Q18" s="211"/>
      <c r="R18" s="212"/>
      <c r="S18" s="244"/>
    </row>
    <row r="19" spans="1:21" ht="15" thickBot="1" x14ac:dyDescent="0.25">
      <c r="A19" s="85"/>
      <c r="B19" s="213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83"/>
      <c r="O19" s="83"/>
      <c r="P19" s="83"/>
      <c r="Q19" s="83"/>
      <c r="R19" s="204"/>
      <c r="S19" s="244"/>
    </row>
    <row r="20" spans="1:21" ht="13.35" customHeight="1" x14ac:dyDescent="0.2">
      <c r="A20" s="85"/>
      <c r="B20" s="85"/>
      <c r="C20" s="148" t="s">
        <v>4</v>
      </c>
      <c r="D20" s="162"/>
      <c r="E20" s="87"/>
      <c r="F20" s="163"/>
      <c r="G20" s="148" t="s">
        <v>5</v>
      </c>
      <c r="H20" s="162"/>
      <c r="I20" s="87"/>
      <c r="J20" s="166"/>
      <c r="K20" s="148" t="s">
        <v>6</v>
      </c>
      <c r="L20" s="162"/>
      <c r="M20" s="87"/>
      <c r="N20" s="87"/>
      <c r="O20" s="148" t="s">
        <v>7</v>
      </c>
      <c r="P20" s="168"/>
      <c r="Q20" s="83"/>
      <c r="R20" s="245"/>
      <c r="S20" s="244"/>
    </row>
    <row r="21" spans="1:21" ht="30.6" customHeight="1" thickBot="1" x14ac:dyDescent="0.25">
      <c r="A21" s="85"/>
      <c r="B21" s="116" t="s">
        <v>120</v>
      </c>
      <c r="C21" s="254">
        <v>0</v>
      </c>
      <c r="D21" s="255"/>
      <c r="E21" s="256"/>
      <c r="F21" s="258"/>
      <c r="G21" s="254">
        <v>0</v>
      </c>
      <c r="H21" s="255"/>
      <c r="I21" s="256"/>
      <c r="J21" s="259"/>
      <c r="K21" s="254">
        <v>0</v>
      </c>
      <c r="L21" s="255"/>
      <c r="M21" s="256"/>
      <c r="N21" s="87"/>
      <c r="O21" s="254">
        <v>0</v>
      </c>
      <c r="P21" s="164"/>
      <c r="Q21" s="165"/>
      <c r="R21" s="246"/>
      <c r="S21" s="244"/>
    </row>
    <row r="22" spans="1:21" ht="14.25" x14ac:dyDescent="0.2">
      <c r="A22" s="85"/>
      <c r="B22" s="85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8"/>
      <c r="N22" s="83"/>
      <c r="O22" s="88"/>
      <c r="P22" s="83"/>
      <c r="Q22" s="83"/>
      <c r="R22" s="204"/>
      <c r="S22" s="244"/>
    </row>
    <row r="23" spans="1:21" ht="43.5" customHeight="1" x14ac:dyDescent="0.2">
      <c r="A23" s="85"/>
      <c r="B23" s="85"/>
      <c r="C23" s="117" t="s">
        <v>69</v>
      </c>
      <c r="D23" s="115"/>
      <c r="E23" s="117" t="s">
        <v>70</v>
      </c>
      <c r="F23" s="115"/>
      <c r="G23" s="117" t="s">
        <v>71</v>
      </c>
      <c r="H23" s="115"/>
      <c r="I23" s="117" t="s">
        <v>72</v>
      </c>
      <c r="J23" s="115"/>
      <c r="K23" s="117" t="s">
        <v>73</v>
      </c>
      <c r="L23" s="115"/>
      <c r="M23" s="117" t="s">
        <v>74</v>
      </c>
      <c r="N23" s="118"/>
      <c r="O23" s="117" t="s">
        <v>75</v>
      </c>
      <c r="P23" s="115"/>
      <c r="Q23" s="119" t="s">
        <v>74</v>
      </c>
      <c r="R23" s="247"/>
      <c r="S23" s="244"/>
    </row>
    <row r="24" spans="1:21" ht="18" customHeight="1" x14ac:dyDescent="0.2">
      <c r="A24" s="85"/>
      <c r="B24" s="85"/>
      <c r="C24" s="120"/>
      <c r="D24" s="115"/>
      <c r="E24" s="120"/>
      <c r="F24" s="115"/>
      <c r="G24" s="121"/>
      <c r="H24" s="83"/>
      <c r="I24" s="122"/>
      <c r="J24" s="115"/>
      <c r="K24" s="120"/>
      <c r="L24" s="83"/>
      <c r="M24" s="120"/>
      <c r="N24" s="120"/>
      <c r="O24" s="120"/>
      <c r="P24" s="83"/>
      <c r="Q24" s="120"/>
      <c r="R24" s="247"/>
      <c r="S24" s="244"/>
    </row>
    <row r="25" spans="1:21" ht="20.100000000000001" customHeight="1" x14ac:dyDescent="0.2">
      <c r="A25" s="85"/>
      <c r="B25" s="99" t="s">
        <v>76</v>
      </c>
      <c r="C25" s="101">
        <f>'Wages,Taxes,Workers Comp, Units'!D5</f>
        <v>0</v>
      </c>
      <c r="D25" s="103" t="s">
        <v>77</v>
      </c>
      <c r="E25" s="18"/>
      <c r="F25" s="103" t="s">
        <v>78</v>
      </c>
      <c r="G25" s="101">
        <f>'Wages,Taxes,Workers Comp, Units'!F5</f>
        <v>0</v>
      </c>
      <c r="H25" s="103" t="s">
        <v>77</v>
      </c>
      <c r="I25" s="18"/>
      <c r="J25" s="103" t="s">
        <v>78</v>
      </c>
      <c r="K25" s="101">
        <f>'Wages,Taxes,Workers Comp, Units'!H5</f>
        <v>0</v>
      </c>
      <c r="L25" s="103" t="s">
        <v>77</v>
      </c>
      <c r="M25" s="80"/>
      <c r="N25" s="107" t="s">
        <v>78</v>
      </c>
      <c r="O25" s="101">
        <f>'Wages,Taxes,Workers Comp, Units'!J5</f>
        <v>0</v>
      </c>
      <c r="P25" s="103" t="s">
        <v>77</v>
      </c>
      <c r="Q25" s="78"/>
      <c r="R25" s="248"/>
      <c r="S25" s="244"/>
    </row>
    <row r="26" spans="1:21" ht="5.0999999999999996" customHeight="1" x14ac:dyDescent="0.2">
      <c r="A26" s="85"/>
      <c r="B26" s="99"/>
      <c r="C26" s="100"/>
      <c r="D26" s="100"/>
      <c r="E26" s="100"/>
      <c r="F26" s="83"/>
      <c r="G26" s="83"/>
      <c r="H26" s="103"/>
      <c r="I26" s="110"/>
      <c r="J26" s="110"/>
      <c r="K26" s="109"/>
      <c r="L26" s="103"/>
      <c r="M26" s="123"/>
      <c r="N26" s="87"/>
      <c r="O26" s="87"/>
      <c r="P26" s="103"/>
      <c r="Q26" s="124"/>
      <c r="R26" s="126"/>
      <c r="S26" s="244"/>
    </row>
    <row r="27" spans="1:21" ht="21" customHeight="1" x14ac:dyDescent="0.2">
      <c r="A27" s="85"/>
      <c r="B27" s="99" t="s">
        <v>79</v>
      </c>
      <c r="C27" s="101">
        <f>'Wages,Taxes,Workers Comp, Units'!D6</f>
        <v>0</v>
      </c>
      <c r="D27" s="103" t="s">
        <v>77</v>
      </c>
      <c r="E27" s="18"/>
      <c r="F27" s="103" t="s">
        <v>78</v>
      </c>
      <c r="G27" s="101">
        <f>'Wages,Taxes,Workers Comp, Units'!F6</f>
        <v>0</v>
      </c>
      <c r="H27" s="103" t="s">
        <v>77</v>
      </c>
      <c r="I27" s="18"/>
      <c r="J27" s="103" t="s">
        <v>78</v>
      </c>
      <c r="K27" s="101">
        <f>'Wages,Taxes,Workers Comp, Units'!H6</f>
        <v>0</v>
      </c>
      <c r="L27" s="103" t="s">
        <v>77</v>
      </c>
      <c r="M27" s="80"/>
      <c r="N27" s="107" t="s">
        <v>78</v>
      </c>
      <c r="O27" s="101">
        <f>'Wages,Taxes,Workers Comp, Units'!J6</f>
        <v>0</v>
      </c>
      <c r="P27" s="103" t="s">
        <v>77</v>
      </c>
      <c r="Q27" s="78"/>
      <c r="R27" s="248"/>
      <c r="S27" s="244"/>
    </row>
    <row r="28" spans="1:21" ht="5.0999999999999996" customHeight="1" x14ac:dyDescent="0.2">
      <c r="A28" s="85"/>
      <c r="B28" s="99"/>
      <c r="C28" s="100"/>
      <c r="D28" s="100"/>
      <c r="E28" s="100"/>
      <c r="F28" s="83"/>
      <c r="G28" s="83"/>
      <c r="H28" s="103"/>
      <c r="I28" s="110"/>
      <c r="J28" s="110"/>
      <c r="K28" s="109"/>
      <c r="L28" s="103"/>
      <c r="M28" s="123"/>
      <c r="N28" s="87"/>
      <c r="O28" s="87"/>
      <c r="P28" s="103"/>
      <c r="Q28" s="124"/>
      <c r="R28" s="126"/>
      <c r="S28" s="244"/>
    </row>
    <row r="29" spans="1:21" ht="20.45" customHeight="1" x14ac:dyDescent="0.2">
      <c r="A29" s="85"/>
      <c r="B29" s="99" t="s">
        <v>80</v>
      </c>
      <c r="C29" s="101">
        <f>'Wages,Taxes,Workers Comp, Units'!D7</f>
        <v>0</v>
      </c>
      <c r="D29" s="103" t="s">
        <v>77</v>
      </c>
      <c r="E29" s="18"/>
      <c r="F29" s="103" t="s">
        <v>78</v>
      </c>
      <c r="G29" s="101">
        <f>'Wages,Taxes,Workers Comp, Units'!F7</f>
        <v>0</v>
      </c>
      <c r="H29" s="103" t="s">
        <v>77</v>
      </c>
      <c r="I29" s="18"/>
      <c r="J29" s="103" t="s">
        <v>78</v>
      </c>
      <c r="K29" s="101">
        <f>'Wages,Taxes,Workers Comp, Units'!H7</f>
        <v>0</v>
      </c>
      <c r="L29" s="103" t="s">
        <v>77</v>
      </c>
      <c r="M29" s="80"/>
      <c r="N29" s="107" t="s">
        <v>78</v>
      </c>
      <c r="O29" s="101">
        <f>'Wages,Taxes,Workers Comp, Units'!J7</f>
        <v>0</v>
      </c>
      <c r="P29" s="103" t="s">
        <v>77</v>
      </c>
      <c r="Q29" s="78"/>
      <c r="R29" s="248"/>
      <c r="S29" s="244"/>
    </row>
    <row r="30" spans="1:21" ht="5.0999999999999996" customHeight="1" x14ac:dyDescent="0.2">
      <c r="A30" s="85"/>
      <c r="B30" s="99"/>
      <c r="C30" s="100"/>
      <c r="D30" s="100"/>
      <c r="E30" s="100"/>
      <c r="F30" s="83"/>
      <c r="G30" s="83"/>
      <c r="H30" s="103"/>
      <c r="I30" s="110"/>
      <c r="J30" s="110"/>
      <c r="K30" s="109"/>
      <c r="L30" s="103"/>
      <c r="M30" s="123"/>
      <c r="N30" s="87"/>
      <c r="O30" s="87"/>
      <c r="P30" s="103"/>
      <c r="Q30" s="124"/>
      <c r="R30" s="126"/>
      <c r="S30" s="244"/>
    </row>
    <row r="31" spans="1:21" ht="23.1" customHeight="1" x14ac:dyDescent="0.2">
      <c r="A31" s="85"/>
      <c r="B31" s="99" t="s">
        <v>81</v>
      </c>
      <c r="C31" s="101">
        <f>'Wages,Taxes,Workers Comp, Units'!D8</f>
        <v>0</v>
      </c>
      <c r="D31" s="103" t="s">
        <v>77</v>
      </c>
      <c r="E31" s="18"/>
      <c r="F31" s="103" t="s">
        <v>78</v>
      </c>
      <c r="G31" s="101">
        <f>'Wages,Taxes,Workers Comp, Units'!F8</f>
        <v>0</v>
      </c>
      <c r="H31" s="103" t="s">
        <v>77</v>
      </c>
      <c r="I31" s="18"/>
      <c r="J31" s="103" t="s">
        <v>78</v>
      </c>
      <c r="K31" s="101">
        <f>'Wages,Taxes,Workers Comp, Units'!H8</f>
        <v>0</v>
      </c>
      <c r="L31" s="103" t="s">
        <v>77</v>
      </c>
      <c r="M31" s="80"/>
      <c r="N31" s="107" t="s">
        <v>78</v>
      </c>
      <c r="O31" s="101">
        <f>'Wages,Taxes,Workers Comp, Units'!J8</f>
        <v>0</v>
      </c>
      <c r="P31" s="103" t="s">
        <v>77</v>
      </c>
      <c r="Q31" s="78"/>
      <c r="R31" s="248"/>
      <c r="S31" s="244"/>
    </row>
    <row r="32" spans="1:21" ht="5.0999999999999996" customHeight="1" x14ac:dyDescent="0.2">
      <c r="A32" s="85"/>
      <c r="B32" s="99"/>
      <c r="C32" s="100"/>
      <c r="D32" s="100"/>
      <c r="E32" s="100"/>
      <c r="F32" s="83"/>
      <c r="G32" s="83"/>
      <c r="H32" s="103"/>
      <c r="I32" s="110"/>
      <c r="J32" s="110"/>
      <c r="K32" s="109"/>
      <c r="L32" s="103"/>
      <c r="M32" s="123"/>
      <c r="N32" s="87"/>
      <c r="O32" s="87"/>
      <c r="P32" s="103"/>
      <c r="Q32" s="124"/>
      <c r="R32" s="126"/>
      <c r="S32" s="244"/>
    </row>
    <row r="33" spans="1:19" ht="21.6" customHeight="1" x14ac:dyDescent="0.2">
      <c r="A33" s="85"/>
      <c r="B33" s="99" t="s">
        <v>82</v>
      </c>
      <c r="C33" s="101">
        <f>'Wages,Taxes,Workers Comp, Units'!D9</f>
        <v>0</v>
      </c>
      <c r="D33" s="103" t="s">
        <v>77</v>
      </c>
      <c r="E33" s="18"/>
      <c r="F33" s="103" t="s">
        <v>78</v>
      </c>
      <c r="G33" s="101">
        <f>'Wages,Taxes,Workers Comp, Units'!F9</f>
        <v>0</v>
      </c>
      <c r="H33" s="103" t="s">
        <v>77</v>
      </c>
      <c r="I33" s="18"/>
      <c r="J33" s="103" t="s">
        <v>78</v>
      </c>
      <c r="K33" s="101">
        <f>'Wages,Taxes,Workers Comp, Units'!H9</f>
        <v>0</v>
      </c>
      <c r="L33" s="103" t="s">
        <v>77</v>
      </c>
      <c r="M33" s="80"/>
      <c r="N33" s="107" t="s">
        <v>78</v>
      </c>
      <c r="O33" s="101">
        <f>'Wages,Taxes,Workers Comp, Units'!J9</f>
        <v>0</v>
      </c>
      <c r="P33" s="103" t="s">
        <v>77</v>
      </c>
      <c r="Q33" s="78"/>
      <c r="R33" s="248"/>
      <c r="S33" s="244"/>
    </row>
    <row r="34" spans="1:19" ht="5.0999999999999996" customHeight="1" x14ac:dyDescent="0.2">
      <c r="A34" s="85"/>
      <c r="B34" s="99"/>
      <c r="C34" s="100"/>
      <c r="D34" s="100"/>
      <c r="E34" s="100"/>
      <c r="F34" s="83"/>
      <c r="G34" s="83"/>
      <c r="H34" s="103"/>
      <c r="I34" s="110"/>
      <c r="J34" s="110"/>
      <c r="K34" s="109"/>
      <c r="L34" s="103"/>
      <c r="M34" s="87"/>
      <c r="N34" s="87"/>
      <c r="O34" s="87"/>
      <c r="P34" s="103"/>
      <c r="Q34" s="124"/>
      <c r="R34" s="126"/>
      <c r="S34" s="244"/>
    </row>
    <row r="35" spans="1:19" ht="21" customHeight="1" x14ac:dyDescent="0.2">
      <c r="A35" s="85"/>
      <c r="B35" s="99" t="s">
        <v>83</v>
      </c>
      <c r="C35" s="101">
        <f>'Wages,Taxes,Workers Comp, Units'!D12</f>
        <v>0</v>
      </c>
      <c r="D35" s="103" t="s">
        <v>77</v>
      </c>
      <c r="E35" s="18"/>
      <c r="F35" s="103" t="s">
        <v>78</v>
      </c>
      <c r="G35" s="101">
        <f>'Wages,Taxes,Workers Comp, Units'!F12</f>
        <v>0</v>
      </c>
      <c r="H35" s="103" t="s">
        <v>77</v>
      </c>
      <c r="I35" s="18"/>
      <c r="J35" s="103" t="s">
        <v>78</v>
      </c>
      <c r="K35" s="101">
        <f>'Wages,Taxes,Workers Comp, Units'!H12</f>
        <v>0</v>
      </c>
      <c r="L35" s="103" t="s">
        <v>77</v>
      </c>
      <c r="M35" s="80"/>
      <c r="N35" s="108" t="s">
        <v>78</v>
      </c>
      <c r="O35" s="101">
        <f>'Wages,Taxes,Workers Comp, Units'!J12</f>
        <v>0</v>
      </c>
      <c r="P35" s="103" t="s">
        <v>77</v>
      </c>
      <c r="Q35" s="78"/>
      <c r="R35" s="248"/>
      <c r="S35" s="244"/>
    </row>
    <row r="36" spans="1:19" ht="5.0999999999999996" customHeight="1" x14ac:dyDescent="0.2">
      <c r="A36" s="85"/>
      <c r="B36" s="99"/>
      <c r="C36" s="102"/>
      <c r="D36" s="103"/>
      <c r="E36" s="110"/>
      <c r="F36" s="103"/>
      <c r="G36" s="102"/>
      <c r="H36" s="103"/>
      <c r="I36" s="110"/>
      <c r="J36" s="103"/>
      <c r="K36" s="102"/>
      <c r="L36" s="103"/>
      <c r="M36" s="109"/>
      <c r="N36" s="109"/>
      <c r="O36" s="109"/>
      <c r="P36" s="103"/>
      <c r="Q36" s="79"/>
      <c r="R36" s="127"/>
      <c r="S36" s="244"/>
    </row>
    <row r="37" spans="1:19" ht="21" customHeight="1" x14ac:dyDescent="0.2">
      <c r="A37" s="85"/>
      <c r="B37" s="99" t="s">
        <v>84</v>
      </c>
      <c r="C37" s="101">
        <f>'Wages,Taxes,Workers Comp, Units'!D13</f>
        <v>0</v>
      </c>
      <c r="D37" s="103" t="s">
        <v>77</v>
      </c>
      <c r="E37" s="18"/>
      <c r="F37" s="103" t="s">
        <v>78</v>
      </c>
      <c r="G37" s="101">
        <f>'Wages,Taxes,Workers Comp, Units'!F13</f>
        <v>0</v>
      </c>
      <c r="H37" s="103" t="s">
        <v>77</v>
      </c>
      <c r="I37" s="18"/>
      <c r="J37" s="103" t="s">
        <v>78</v>
      </c>
      <c r="K37" s="101">
        <f>'Wages,Taxes,Workers Comp, Units'!H13</f>
        <v>0</v>
      </c>
      <c r="L37" s="103" t="s">
        <v>77</v>
      </c>
      <c r="M37" s="80"/>
      <c r="N37" s="108" t="s">
        <v>78</v>
      </c>
      <c r="O37" s="101">
        <f>'Wages,Taxes,Workers Comp, Units'!J13</f>
        <v>0</v>
      </c>
      <c r="P37" s="103" t="s">
        <v>77</v>
      </c>
      <c r="Q37" s="78"/>
      <c r="R37" s="248"/>
      <c r="S37" s="244"/>
    </row>
    <row r="38" spans="1:19" ht="5.0999999999999996" customHeight="1" x14ac:dyDescent="0.2">
      <c r="A38" s="85"/>
      <c r="B38" s="99"/>
      <c r="C38" s="102"/>
      <c r="D38" s="103"/>
      <c r="E38" s="110"/>
      <c r="F38" s="103"/>
      <c r="G38" s="102"/>
      <c r="H38" s="103"/>
      <c r="I38" s="110"/>
      <c r="J38" s="103"/>
      <c r="K38" s="102"/>
      <c r="L38" s="103"/>
      <c r="M38" s="109"/>
      <c r="N38" s="109"/>
      <c r="O38" s="109"/>
      <c r="P38" s="103"/>
      <c r="Q38" s="79"/>
      <c r="R38" s="127"/>
      <c r="S38" s="244"/>
    </row>
    <row r="39" spans="1:19" ht="21" customHeight="1" x14ac:dyDescent="0.2">
      <c r="A39" s="85"/>
      <c r="B39" s="99" t="s">
        <v>85</v>
      </c>
      <c r="C39" s="101">
        <f>'Wages,Taxes,Workers Comp, Units'!D14</f>
        <v>0</v>
      </c>
      <c r="D39" s="103" t="s">
        <v>77</v>
      </c>
      <c r="E39" s="18"/>
      <c r="F39" s="103" t="s">
        <v>78</v>
      </c>
      <c r="G39" s="101">
        <f>'Wages,Taxes,Workers Comp, Units'!F14</f>
        <v>0</v>
      </c>
      <c r="H39" s="103" t="s">
        <v>77</v>
      </c>
      <c r="I39" s="18"/>
      <c r="J39" s="103" t="s">
        <v>78</v>
      </c>
      <c r="K39" s="101">
        <f>'Wages,Taxes,Workers Comp, Units'!H14</f>
        <v>0</v>
      </c>
      <c r="L39" s="103" t="s">
        <v>77</v>
      </c>
      <c r="M39" s="80"/>
      <c r="N39" s="108" t="s">
        <v>78</v>
      </c>
      <c r="O39" s="101">
        <f>'Wages,Taxes,Workers Comp, Units'!J14</f>
        <v>0</v>
      </c>
      <c r="P39" s="103" t="s">
        <v>77</v>
      </c>
      <c r="Q39" s="78"/>
      <c r="R39" s="248"/>
      <c r="S39" s="244"/>
    </row>
    <row r="40" spans="1:19" ht="5.0999999999999996" customHeight="1" x14ac:dyDescent="0.2">
      <c r="A40" s="85"/>
      <c r="B40" s="99"/>
      <c r="C40" s="102"/>
      <c r="D40" s="103"/>
      <c r="E40" s="110"/>
      <c r="F40" s="103"/>
      <c r="G40" s="102"/>
      <c r="H40" s="103"/>
      <c r="I40" s="110"/>
      <c r="J40" s="103"/>
      <c r="K40" s="102"/>
      <c r="L40" s="103"/>
      <c r="M40" s="109"/>
      <c r="N40" s="109"/>
      <c r="O40" s="109"/>
      <c r="P40" s="103"/>
      <c r="Q40" s="79"/>
      <c r="R40" s="127"/>
      <c r="S40" s="244"/>
    </row>
    <row r="41" spans="1:19" ht="21" customHeight="1" x14ac:dyDescent="0.2">
      <c r="A41" s="85"/>
      <c r="B41" s="99" t="s">
        <v>86</v>
      </c>
      <c r="C41" s="101">
        <f>'Wages,Taxes,Workers Comp, Units'!D15</f>
        <v>0</v>
      </c>
      <c r="D41" s="103" t="s">
        <v>77</v>
      </c>
      <c r="E41" s="18"/>
      <c r="F41" s="103" t="s">
        <v>78</v>
      </c>
      <c r="G41" s="101">
        <f>'Wages,Taxes,Workers Comp, Units'!F15</f>
        <v>0</v>
      </c>
      <c r="H41" s="103" t="s">
        <v>77</v>
      </c>
      <c r="I41" s="18"/>
      <c r="J41" s="103" t="s">
        <v>78</v>
      </c>
      <c r="K41" s="101">
        <f>'Wages,Taxes,Workers Comp, Units'!H15</f>
        <v>0</v>
      </c>
      <c r="L41" s="103" t="s">
        <v>77</v>
      </c>
      <c r="M41" s="80"/>
      <c r="N41" s="108" t="s">
        <v>78</v>
      </c>
      <c r="O41" s="101">
        <f>'Wages,Taxes,Workers Comp, Units'!J15</f>
        <v>0</v>
      </c>
      <c r="P41" s="103" t="s">
        <v>77</v>
      </c>
      <c r="Q41" s="78"/>
      <c r="R41" s="248"/>
      <c r="S41" s="244"/>
    </row>
    <row r="42" spans="1:19" ht="5.0999999999999996" customHeight="1" x14ac:dyDescent="0.2">
      <c r="A42" s="85"/>
      <c r="B42" s="99"/>
      <c r="C42" s="102"/>
      <c r="D42" s="103"/>
      <c r="E42" s="110"/>
      <c r="F42" s="103"/>
      <c r="G42" s="102"/>
      <c r="H42" s="103"/>
      <c r="I42" s="110"/>
      <c r="J42" s="103"/>
      <c r="K42" s="102"/>
      <c r="L42" s="103"/>
      <c r="M42" s="109"/>
      <c r="N42" s="109"/>
      <c r="O42" s="109"/>
      <c r="P42" s="103"/>
      <c r="Q42" s="79"/>
      <c r="R42" s="127"/>
      <c r="S42" s="244"/>
    </row>
    <row r="43" spans="1:19" ht="21" customHeight="1" x14ac:dyDescent="0.2">
      <c r="A43" s="85"/>
      <c r="B43" s="99" t="s">
        <v>87</v>
      </c>
      <c r="C43" s="101">
        <f>'Wages,Taxes,Workers Comp, Units'!D16</f>
        <v>0</v>
      </c>
      <c r="D43" s="103" t="s">
        <v>77</v>
      </c>
      <c r="E43" s="18"/>
      <c r="F43" s="103" t="s">
        <v>78</v>
      </c>
      <c r="G43" s="101">
        <f>'Wages,Taxes,Workers Comp, Units'!F16</f>
        <v>0</v>
      </c>
      <c r="H43" s="103" t="s">
        <v>77</v>
      </c>
      <c r="I43" s="18"/>
      <c r="J43" s="103" t="s">
        <v>78</v>
      </c>
      <c r="K43" s="101">
        <f>'Wages,Taxes,Workers Comp, Units'!H16</f>
        <v>0</v>
      </c>
      <c r="L43" s="103" t="s">
        <v>77</v>
      </c>
      <c r="M43" s="80"/>
      <c r="N43" s="108" t="s">
        <v>78</v>
      </c>
      <c r="O43" s="101">
        <f>'Wages,Taxes,Workers Comp, Units'!J16</f>
        <v>0</v>
      </c>
      <c r="P43" s="103" t="s">
        <v>77</v>
      </c>
      <c r="Q43" s="78"/>
      <c r="R43" s="248"/>
      <c r="S43" s="244"/>
    </row>
    <row r="44" spans="1:19" ht="5.0999999999999996" customHeight="1" x14ac:dyDescent="0.2">
      <c r="A44" s="85"/>
      <c r="B44" s="99"/>
      <c r="C44" s="102"/>
      <c r="D44" s="103"/>
      <c r="E44" s="110"/>
      <c r="F44" s="103"/>
      <c r="G44" s="102"/>
      <c r="H44" s="103"/>
      <c r="I44" s="110"/>
      <c r="J44" s="103"/>
      <c r="K44" s="102"/>
      <c r="L44" s="103"/>
      <c r="M44" s="109"/>
      <c r="N44" s="109"/>
      <c r="O44" s="109"/>
      <c r="P44" s="103"/>
      <c r="Q44" s="79"/>
      <c r="R44" s="127"/>
      <c r="S44" s="244"/>
    </row>
    <row r="45" spans="1:19" ht="21" customHeight="1" x14ac:dyDescent="0.2">
      <c r="A45" s="85"/>
      <c r="B45" s="99" t="s">
        <v>88</v>
      </c>
      <c r="C45" s="101">
        <f>'Wages,Taxes,Workers Comp, Units'!D19</f>
        <v>0</v>
      </c>
      <c r="D45" s="103" t="s">
        <v>77</v>
      </c>
      <c r="E45" s="18"/>
      <c r="F45" s="103" t="s">
        <v>78</v>
      </c>
      <c r="G45" s="101">
        <f>'Wages,Taxes,Workers Comp, Units'!F19</f>
        <v>0</v>
      </c>
      <c r="H45" s="103" t="s">
        <v>77</v>
      </c>
      <c r="I45" s="18"/>
      <c r="J45" s="103" t="s">
        <v>78</v>
      </c>
      <c r="K45" s="101">
        <f>'Wages,Taxes,Workers Comp, Units'!H19</f>
        <v>0</v>
      </c>
      <c r="L45" s="103" t="s">
        <v>77</v>
      </c>
      <c r="M45" s="80"/>
      <c r="N45" s="108" t="s">
        <v>78</v>
      </c>
      <c r="O45" s="101">
        <f>'Wages,Taxes,Workers Comp, Units'!J19</f>
        <v>0</v>
      </c>
      <c r="P45" s="103" t="s">
        <v>77</v>
      </c>
      <c r="Q45" s="78"/>
      <c r="R45" s="248"/>
      <c r="S45" s="244"/>
    </row>
    <row r="46" spans="1:19" ht="5.0999999999999996" customHeight="1" x14ac:dyDescent="0.2">
      <c r="A46" s="85"/>
      <c r="B46" s="99"/>
      <c r="C46" s="102"/>
      <c r="D46" s="103"/>
      <c r="E46" s="110"/>
      <c r="F46" s="103"/>
      <c r="G46" s="102"/>
      <c r="H46" s="103"/>
      <c r="I46" s="110"/>
      <c r="J46" s="103"/>
      <c r="K46" s="102"/>
      <c r="L46" s="103"/>
      <c r="M46" s="109"/>
      <c r="N46" s="109"/>
      <c r="O46" s="109"/>
      <c r="P46" s="103"/>
      <c r="Q46" s="79"/>
      <c r="R46" s="127"/>
      <c r="S46" s="244"/>
    </row>
    <row r="47" spans="1:19" ht="21" customHeight="1" x14ac:dyDescent="0.2">
      <c r="A47" s="85"/>
      <c r="B47" s="99" t="s">
        <v>89</v>
      </c>
      <c r="C47" s="101">
        <f>'Wages,Taxes,Workers Comp, Units'!D20</f>
        <v>0</v>
      </c>
      <c r="D47" s="103" t="s">
        <v>77</v>
      </c>
      <c r="E47" s="18"/>
      <c r="F47" s="103" t="s">
        <v>78</v>
      </c>
      <c r="G47" s="101">
        <f>'Wages,Taxes,Workers Comp, Units'!F20</f>
        <v>0</v>
      </c>
      <c r="H47" s="103" t="s">
        <v>77</v>
      </c>
      <c r="I47" s="18"/>
      <c r="J47" s="103" t="s">
        <v>78</v>
      </c>
      <c r="K47" s="101">
        <f>'Wages,Taxes,Workers Comp, Units'!H20</f>
        <v>0</v>
      </c>
      <c r="L47" s="103" t="s">
        <v>77</v>
      </c>
      <c r="M47" s="80"/>
      <c r="N47" s="108" t="s">
        <v>78</v>
      </c>
      <c r="O47" s="101">
        <f>'Wages,Taxes,Workers Comp, Units'!J20</f>
        <v>0</v>
      </c>
      <c r="P47" s="103" t="s">
        <v>77</v>
      </c>
      <c r="Q47" s="78"/>
      <c r="R47" s="248"/>
      <c r="S47" s="244"/>
    </row>
    <row r="48" spans="1:19" ht="5.0999999999999996" customHeight="1" x14ac:dyDescent="0.2">
      <c r="A48" s="85"/>
      <c r="B48" s="99"/>
      <c r="C48" s="102"/>
      <c r="D48" s="103"/>
      <c r="E48" s="110"/>
      <c r="F48" s="103"/>
      <c r="G48" s="102"/>
      <c r="H48" s="103"/>
      <c r="I48" s="110"/>
      <c r="J48" s="103"/>
      <c r="K48" s="102"/>
      <c r="L48" s="103"/>
      <c r="M48" s="109"/>
      <c r="N48" s="109"/>
      <c r="O48" s="109"/>
      <c r="P48" s="103"/>
      <c r="Q48" s="79"/>
      <c r="R48" s="127"/>
      <c r="S48" s="244"/>
    </row>
    <row r="49" spans="1:19" ht="21" customHeight="1" x14ac:dyDescent="0.2">
      <c r="A49" s="85"/>
      <c r="B49" s="99" t="s">
        <v>90</v>
      </c>
      <c r="C49" s="101">
        <f>'Wages,Taxes,Workers Comp, Units'!D21</f>
        <v>0</v>
      </c>
      <c r="D49" s="103" t="s">
        <v>77</v>
      </c>
      <c r="E49" s="18"/>
      <c r="F49" s="103" t="s">
        <v>78</v>
      </c>
      <c r="G49" s="101">
        <f>'Wages,Taxes,Workers Comp, Units'!F21</f>
        <v>0</v>
      </c>
      <c r="H49" s="103" t="s">
        <v>77</v>
      </c>
      <c r="I49" s="18"/>
      <c r="J49" s="103" t="s">
        <v>78</v>
      </c>
      <c r="K49" s="101">
        <f>'Wages,Taxes,Workers Comp, Units'!H21</f>
        <v>0</v>
      </c>
      <c r="L49" s="103" t="s">
        <v>77</v>
      </c>
      <c r="M49" s="80"/>
      <c r="N49" s="108" t="s">
        <v>78</v>
      </c>
      <c r="O49" s="101">
        <f>'Wages,Taxes,Workers Comp, Units'!J21</f>
        <v>0</v>
      </c>
      <c r="P49" s="103" t="s">
        <v>77</v>
      </c>
      <c r="Q49" s="78"/>
      <c r="R49" s="248"/>
      <c r="S49" s="244"/>
    </row>
    <row r="50" spans="1:19" ht="5.0999999999999996" customHeight="1" x14ac:dyDescent="0.2">
      <c r="A50" s="85"/>
      <c r="B50" s="99"/>
      <c r="C50" s="102"/>
      <c r="D50" s="103"/>
      <c r="E50" s="110"/>
      <c r="F50" s="103"/>
      <c r="G50" s="102"/>
      <c r="H50" s="103"/>
      <c r="I50" s="110"/>
      <c r="J50" s="103"/>
      <c r="K50" s="102"/>
      <c r="L50" s="103"/>
      <c r="M50" s="109"/>
      <c r="N50" s="109"/>
      <c r="O50" s="109"/>
      <c r="P50" s="103"/>
      <c r="Q50" s="79"/>
      <c r="R50" s="127"/>
      <c r="S50" s="244"/>
    </row>
    <row r="51" spans="1:19" ht="21" customHeight="1" x14ac:dyDescent="0.2">
      <c r="A51" s="85"/>
      <c r="B51" s="99" t="s">
        <v>91</v>
      </c>
      <c r="C51" s="101">
        <f>'Wages,Taxes,Workers Comp, Units'!D22</f>
        <v>0</v>
      </c>
      <c r="D51" s="103" t="s">
        <v>77</v>
      </c>
      <c r="E51" s="18"/>
      <c r="F51" s="103" t="s">
        <v>78</v>
      </c>
      <c r="G51" s="101">
        <f>'Wages,Taxes,Workers Comp, Units'!F22</f>
        <v>0</v>
      </c>
      <c r="H51" s="103" t="s">
        <v>77</v>
      </c>
      <c r="I51" s="18"/>
      <c r="J51" s="103" t="s">
        <v>78</v>
      </c>
      <c r="K51" s="101">
        <f>'Wages,Taxes,Workers Comp, Units'!H22</f>
        <v>0</v>
      </c>
      <c r="L51" s="103" t="s">
        <v>77</v>
      </c>
      <c r="M51" s="80"/>
      <c r="N51" s="108" t="s">
        <v>78</v>
      </c>
      <c r="O51" s="101">
        <f>'Wages,Taxes,Workers Comp, Units'!J22</f>
        <v>0</v>
      </c>
      <c r="P51" s="103" t="s">
        <v>77</v>
      </c>
      <c r="Q51" s="78"/>
      <c r="R51" s="248"/>
      <c r="S51" s="244"/>
    </row>
    <row r="52" spans="1:19" ht="5.0999999999999996" customHeight="1" x14ac:dyDescent="0.2">
      <c r="A52" s="85"/>
      <c r="B52" s="99"/>
      <c r="C52" s="102"/>
      <c r="D52" s="103"/>
      <c r="E52" s="110"/>
      <c r="F52" s="103"/>
      <c r="G52" s="102"/>
      <c r="H52" s="103"/>
      <c r="I52" s="110"/>
      <c r="J52" s="103"/>
      <c r="K52" s="102"/>
      <c r="L52" s="103"/>
      <c r="M52" s="109"/>
      <c r="N52" s="109"/>
      <c r="O52" s="109"/>
      <c r="P52" s="103"/>
      <c r="Q52" s="79"/>
      <c r="R52" s="127"/>
      <c r="S52" s="244"/>
    </row>
    <row r="53" spans="1:19" ht="21" customHeight="1" x14ac:dyDescent="0.2">
      <c r="A53" s="85"/>
      <c r="B53" s="99" t="s">
        <v>92</v>
      </c>
      <c r="C53" s="101">
        <f>'Wages,Taxes,Workers Comp, Units'!D23</f>
        <v>0</v>
      </c>
      <c r="D53" s="103" t="s">
        <v>77</v>
      </c>
      <c r="E53" s="18"/>
      <c r="F53" s="103" t="s">
        <v>78</v>
      </c>
      <c r="G53" s="101">
        <f>'Wages,Taxes,Workers Comp, Units'!F23</f>
        <v>0</v>
      </c>
      <c r="H53" s="103" t="s">
        <v>77</v>
      </c>
      <c r="I53" s="18"/>
      <c r="J53" s="103" t="s">
        <v>78</v>
      </c>
      <c r="K53" s="101">
        <f>'Wages,Taxes,Workers Comp, Units'!H23</f>
        <v>0</v>
      </c>
      <c r="L53" s="103" t="s">
        <v>77</v>
      </c>
      <c r="M53" s="80"/>
      <c r="N53" s="108" t="s">
        <v>62</v>
      </c>
      <c r="O53" s="101">
        <f>'Wages,Taxes,Workers Comp, Units'!J23</f>
        <v>0</v>
      </c>
      <c r="P53" s="103" t="s">
        <v>77</v>
      </c>
      <c r="Q53" s="78"/>
      <c r="R53" s="248"/>
      <c r="S53" s="244"/>
    </row>
    <row r="54" spans="1:19" ht="14.25" x14ac:dyDescent="0.2">
      <c r="A54" s="85"/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214"/>
      <c r="N54" s="214"/>
      <c r="O54" s="214"/>
      <c r="P54" s="100"/>
      <c r="Q54" s="100"/>
      <c r="R54" s="215"/>
      <c r="S54" s="244"/>
    </row>
    <row r="55" spans="1:19" ht="32.1" customHeight="1" x14ac:dyDescent="0.2">
      <c r="A55" s="85"/>
      <c r="B55" s="216" t="s">
        <v>93</v>
      </c>
      <c r="C55" s="217">
        <f>IFERROR(ROUND((((C21*0.1*(C25+C27+C29+C31+C33+C35+C37+C39+C41+C43+C45+C47+C49+C51+C53))+((G21*0.1)*(G25+G27+G29+G31+G33+G35+G37+G39+G41+G43+G45+G47+G49+G51+G53))+((K21*0.1)*(K25+K27+K29+K31+K33+K35+K37+K39+K41+K43+K45+K47+K49+K51+K53))+((O21*0.1)*(O25+O27+O29+O31+O33+O35+O37+O39+O41+O43+O45+O47+O49+O51+O53))))/(C25+C27+C29+C31+C33+C35+C37+C39+C41+C43+C45+C47+C49+C51+C53+G25+G27+G29+G31+G33+G35+G37+G39+G41+G43+G45+G47+G49+G51+G53+K25+K27+K29+K31+K33+K35+K37+K39+K41+K43+K45+K47+K49+K51+K53+O25+O27+O29+O31+O33+O35+O37+O39+O41+O43+O45+O47+O49+O51+O53),2),0)</f>
        <v>0</v>
      </c>
      <c r="D55" s="100"/>
      <c r="E55" s="100"/>
      <c r="F55" s="83"/>
      <c r="G55" s="137">
        <f>ROUND((C25*E25)+(G25*I25)+(K25*M25)+(O25*Q25)+(C27*E27)+(G27*I27)+(K27*M27)+(O27*Q27)+(C29*E29)+(G29*I29)+(K29*M29)+(O29*Q29)+(C31*E31)+(G31*I31)+(K31*M31)+(O31*Q31)+(C33*E33)+(G33*I33)+(K33*M33)+(O33*Q33)+(C35*E35)+(G35*I35)+(K35*M35)+(O35*Q35)+(C37*E37)+(G37*I37)+(K37*M37)+(O37*Q37)+(C39*E39)+(G39*I39)+(K39*M39)+(O39*Q39)+(C41*E41)+(G41*I41)+(K41*M41)+(O41*Q41)+(C43*E43)+(G43*I43)+(K43*M43)+(O43*Q43)+(C45*E45)+(G45*I45)+(K45*M45)+(O45*Q45)+(C47*E47)+(G47*I47)+(K47*M47)+(O47*Q47)+(C49*E49)+(G49*I49)+(K49*M49)+(O49*Q49)+(C51*E51)+(G51*I51)+(K51*M51)+(O51*Q51)+(C53*E53)+(G53*I53)+(K53*M53)+(O53*Q53),2)</f>
        <v>0</v>
      </c>
      <c r="H55" s="106"/>
      <c r="I55" s="169" t="s">
        <v>61</v>
      </c>
      <c r="J55" s="138"/>
      <c r="K55" s="139">
        <f>+C25+G25+K25+O25+C27+G27+K27+O27+C29+G29+K29+O29+C31+G31+K31+O31+C33+G33+K33+O33+C35+G35+K35+O35+C37+G37+K37+O37+C39+G39+K39+O39+C41+G41+K41+O41+C43+G43+K43+O43+C45+G45+K45+O45+C47+G47+K47+O47+C49+G49+K49+O49+C51+G51+K51+O51+C53+G53+K53+O53</f>
        <v>0</v>
      </c>
      <c r="L55" s="106"/>
      <c r="M55" s="169" t="s">
        <v>62</v>
      </c>
      <c r="N55" s="140"/>
      <c r="O55" s="137">
        <f>IF(K55&gt;0,ROUND(G55/K55,2),0)</f>
        <v>0</v>
      </c>
      <c r="P55" s="83"/>
      <c r="Q55" s="83"/>
      <c r="R55" s="204"/>
      <c r="S55" s="244"/>
    </row>
    <row r="56" spans="1:19" ht="27.95" customHeight="1" x14ac:dyDescent="0.2">
      <c r="A56" s="85"/>
      <c r="B56" s="205"/>
      <c r="C56" s="206"/>
      <c r="D56" s="206"/>
      <c r="E56" s="206"/>
      <c r="F56" s="158"/>
      <c r="G56" s="154" t="s">
        <v>94</v>
      </c>
      <c r="H56" s="170"/>
      <c r="I56" s="224"/>
      <c r="J56" s="223"/>
      <c r="K56" s="154" t="s">
        <v>95</v>
      </c>
      <c r="L56" s="170"/>
      <c r="M56" s="224"/>
      <c r="N56" s="249"/>
      <c r="O56" s="154" t="s">
        <v>96</v>
      </c>
      <c r="P56" s="88"/>
      <c r="Q56" s="88"/>
      <c r="R56" s="204"/>
      <c r="S56" s="244"/>
    </row>
    <row r="57" spans="1:19" ht="14.25" x14ac:dyDescent="0.2">
      <c r="A57" s="85"/>
      <c r="B57" s="83"/>
      <c r="C57" s="83"/>
      <c r="D57" s="83"/>
      <c r="E57" s="83"/>
      <c r="F57" s="222"/>
      <c r="G57" s="222"/>
      <c r="H57" s="222"/>
      <c r="I57" s="222"/>
      <c r="J57" s="222"/>
      <c r="K57" s="222"/>
      <c r="L57" s="222"/>
      <c r="M57" s="222"/>
      <c r="N57" s="83"/>
      <c r="O57" s="83"/>
      <c r="P57" s="83"/>
      <c r="Q57" s="83"/>
      <c r="R57" s="153"/>
      <c r="S57" s="244"/>
    </row>
    <row r="58" spans="1:19" ht="28.35" customHeight="1" x14ac:dyDescent="0.2">
      <c r="A58" s="85"/>
      <c r="B58" s="203" t="s">
        <v>97</v>
      </c>
      <c r="C58" s="150"/>
      <c r="D58" s="150"/>
      <c r="E58" s="91" t="s">
        <v>98</v>
      </c>
      <c r="F58" s="150"/>
      <c r="G58" s="150"/>
      <c r="H58" s="150"/>
      <c r="I58" s="150"/>
      <c r="J58" s="150"/>
      <c r="K58" s="150"/>
      <c r="L58" s="150"/>
      <c r="M58" s="150"/>
      <c r="N58" s="210"/>
      <c r="O58" s="210"/>
      <c r="P58" s="210"/>
      <c r="Q58" s="211"/>
      <c r="R58" s="153"/>
      <c r="S58" s="244"/>
    </row>
    <row r="59" spans="1:19" ht="14.25" x14ac:dyDescent="0.2">
      <c r="A59" s="85"/>
      <c r="B59" s="85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153"/>
      <c r="R59" s="153"/>
      <c r="S59" s="244"/>
    </row>
    <row r="60" spans="1:19" ht="28.35" customHeight="1" x14ac:dyDescent="0.2">
      <c r="A60" s="85"/>
      <c r="B60" s="99"/>
      <c r="C60" s="100"/>
      <c r="D60" s="100"/>
      <c r="E60" s="100"/>
      <c r="F60" s="83"/>
      <c r="G60" s="137">
        <f>O55</f>
        <v>0</v>
      </c>
      <c r="H60" s="106"/>
      <c r="I60" s="169" t="s">
        <v>77</v>
      </c>
      <c r="J60" s="144"/>
      <c r="K60" s="145">
        <v>0.9</v>
      </c>
      <c r="L60" s="106"/>
      <c r="M60" s="169" t="s">
        <v>62</v>
      </c>
      <c r="N60" s="106"/>
      <c r="O60" s="146">
        <f>ROUND(G60*K60,2)</f>
        <v>0</v>
      </c>
      <c r="P60" s="83"/>
      <c r="Q60" s="153"/>
      <c r="R60" s="153"/>
      <c r="S60" s="244"/>
    </row>
    <row r="61" spans="1:19" ht="28.5" x14ac:dyDescent="0.2">
      <c r="A61" s="85"/>
      <c r="B61" s="205"/>
      <c r="C61" s="206"/>
      <c r="D61" s="206"/>
      <c r="E61" s="206"/>
      <c r="F61" s="158"/>
      <c r="G61" s="154" t="s">
        <v>96</v>
      </c>
      <c r="H61" s="170"/>
      <c r="I61" s="223"/>
      <c r="J61" s="223"/>
      <c r="K61" s="223"/>
      <c r="L61" s="170"/>
      <c r="M61" s="224"/>
      <c r="N61" s="225"/>
      <c r="O61" s="154" t="s">
        <v>99</v>
      </c>
      <c r="P61" s="226"/>
      <c r="Q61" s="158"/>
      <c r="R61" s="153"/>
      <c r="S61" s="244"/>
    </row>
    <row r="62" spans="1:19" ht="14.25" x14ac:dyDescent="0.2">
      <c r="A62" s="8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153"/>
      <c r="S62" s="244"/>
    </row>
    <row r="63" spans="1:19" ht="28.35" customHeight="1" x14ac:dyDescent="0.2">
      <c r="A63" s="85"/>
      <c r="B63" s="90" t="s">
        <v>100</v>
      </c>
      <c r="C63" s="150"/>
      <c r="D63" s="150"/>
      <c r="E63" s="91" t="s">
        <v>101</v>
      </c>
      <c r="F63" s="150"/>
      <c r="G63" s="150"/>
      <c r="H63" s="150"/>
      <c r="I63" s="150"/>
      <c r="J63" s="150"/>
      <c r="K63" s="150"/>
      <c r="L63" s="150"/>
      <c r="M63" s="150"/>
      <c r="N63" s="210"/>
      <c r="O63" s="210"/>
      <c r="P63" s="210"/>
      <c r="Q63" s="211"/>
      <c r="R63" s="153"/>
      <c r="S63" s="244"/>
    </row>
    <row r="64" spans="1:19" ht="14.25" x14ac:dyDescent="0.2">
      <c r="A64" s="85"/>
      <c r="B64" s="85"/>
      <c r="C64" s="83"/>
      <c r="D64" s="83"/>
      <c r="E64" s="83"/>
      <c r="F64" s="83"/>
      <c r="G64" s="106"/>
      <c r="H64" s="106"/>
      <c r="I64" s="106"/>
      <c r="J64" s="106"/>
      <c r="K64" s="106"/>
      <c r="L64" s="106"/>
      <c r="M64" s="106"/>
      <c r="N64" s="106"/>
      <c r="O64" s="106"/>
      <c r="P64" s="83"/>
      <c r="Q64" s="153"/>
      <c r="R64" s="153"/>
      <c r="S64" s="244"/>
    </row>
    <row r="65" spans="1:40" ht="28.35" customHeight="1" x14ac:dyDescent="0.2">
      <c r="A65" s="85"/>
      <c r="B65" s="99"/>
      <c r="C65" s="100"/>
      <c r="D65" s="100"/>
      <c r="E65" s="100"/>
      <c r="F65" s="83"/>
      <c r="G65" s="137">
        <f>O60</f>
        <v>0</v>
      </c>
      <c r="H65" s="106"/>
      <c r="I65" s="169" t="s">
        <v>102</v>
      </c>
      <c r="J65" s="141"/>
      <c r="K65" s="142">
        <f>K14</f>
        <v>0</v>
      </c>
      <c r="L65" s="106"/>
      <c r="M65" s="169" t="s">
        <v>62</v>
      </c>
      <c r="N65" s="106"/>
      <c r="O65" s="137">
        <f>ROUND(IF((G65-K65)&gt;C55,C55,(G65-K65)),2)</f>
        <v>0</v>
      </c>
      <c r="P65" s="83"/>
      <c r="Q65" s="153"/>
      <c r="R65" s="153"/>
      <c r="S65" s="244"/>
    </row>
    <row r="66" spans="1:40" ht="30.6" customHeight="1" x14ac:dyDescent="0.2">
      <c r="A66" s="85"/>
      <c r="B66" s="99"/>
      <c r="C66" s="100"/>
      <c r="D66" s="100"/>
      <c r="E66" s="100"/>
      <c r="F66" s="153"/>
      <c r="G66" s="227" t="s">
        <v>99</v>
      </c>
      <c r="H66" s="106"/>
      <c r="I66" s="169"/>
      <c r="J66" s="228"/>
      <c r="K66" s="137" t="s">
        <v>60</v>
      </c>
      <c r="L66" s="106"/>
      <c r="M66" s="169"/>
      <c r="N66" s="106"/>
      <c r="O66" s="154" t="s">
        <v>103</v>
      </c>
      <c r="P66" s="83"/>
      <c r="Q66" s="153"/>
      <c r="R66" s="153"/>
      <c r="S66" s="244"/>
    </row>
    <row r="67" spans="1:40" ht="28.35" customHeight="1" x14ac:dyDescent="0.2">
      <c r="A67" s="85"/>
      <c r="B67" s="99"/>
      <c r="C67" s="100"/>
      <c r="D67" s="100"/>
      <c r="E67" s="100"/>
      <c r="F67" s="83"/>
      <c r="G67" s="137">
        <f>IF(O65&gt;0,O65,0)</f>
        <v>0</v>
      </c>
      <c r="H67" s="106"/>
      <c r="I67" s="169" t="s">
        <v>77</v>
      </c>
      <c r="J67" s="143"/>
      <c r="K67" s="139">
        <f>K55</f>
        <v>0</v>
      </c>
      <c r="L67" s="106"/>
      <c r="M67" s="169" t="s">
        <v>62</v>
      </c>
      <c r="N67" s="106"/>
      <c r="O67" s="137">
        <f>ROUND(G67*K67,2)</f>
        <v>0</v>
      </c>
      <c r="P67" s="83"/>
      <c r="Q67" s="153"/>
      <c r="R67" s="153"/>
      <c r="S67" s="244"/>
    </row>
    <row r="68" spans="1:40" ht="30.95" customHeight="1" x14ac:dyDescent="0.2">
      <c r="A68" s="85"/>
      <c r="B68" s="205"/>
      <c r="C68" s="206"/>
      <c r="D68" s="206"/>
      <c r="E68" s="206"/>
      <c r="F68" s="158"/>
      <c r="G68" s="227" t="s">
        <v>104</v>
      </c>
      <c r="H68" s="170"/>
      <c r="I68" s="170"/>
      <c r="J68" s="229"/>
      <c r="K68" s="154" t="s">
        <v>95</v>
      </c>
      <c r="L68" s="170"/>
      <c r="M68" s="170"/>
      <c r="N68" s="224"/>
      <c r="O68" s="154" t="s">
        <v>105</v>
      </c>
      <c r="P68" s="88"/>
      <c r="Q68" s="158"/>
      <c r="R68" s="153"/>
      <c r="S68" s="244"/>
    </row>
    <row r="69" spans="1:40" ht="12" customHeight="1" x14ac:dyDescent="0.2">
      <c r="A69" s="85"/>
      <c r="B69" s="96"/>
      <c r="C69" s="100"/>
      <c r="D69" s="100"/>
      <c r="E69" s="100"/>
      <c r="F69" s="230"/>
      <c r="G69" s="230"/>
      <c r="H69" s="103"/>
      <c r="I69" s="231"/>
      <c r="J69" s="231"/>
      <c r="K69" s="231"/>
      <c r="L69" s="103"/>
      <c r="M69" s="221"/>
      <c r="N69" s="83"/>
      <c r="O69" s="83"/>
      <c r="P69" s="83"/>
      <c r="Q69" s="83"/>
      <c r="R69" s="153"/>
      <c r="S69" s="244"/>
    </row>
    <row r="70" spans="1:40" s="16" customFormat="1" ht="15" customHeight="1" x14ac:dyDescent="0.2">
      <c r="A70" s="85"/>
      <c r="B70" s="232" t="s">
        <v>106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4"/>
      <c r="R70" s="235"/>
      <c r="S70" s="81"/>
      <c r="T70" s="81"/>
      <c r="U70" s="81"/>
      <c r="V70" s="81"/>
      <c r="W70" s="82"/>
      <c r="X70" s="82"/>
      <c r="Y70" s="82"/>
      <c r="Z70" s="83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</row>
    <row r="71" spans="1:40" s="16" customFormat="1" ht="15" customHeight="1" x14ac:dyDescent="0.2">
      <c r="A71" s="85"/>
      <c r="B71" s="236" t="s">
        <v>107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237"/>
      <c r="R71" s="235"/>
      <c r="S71" s="81"/>
      <c r="T71" s="81"/>
      <c r="U71" s="81"/>
      <c r="V71" s="81"/>
      <c r="W71" s="82"/>
      <c r="X71" s="82"/>
      <c r="Y71" s="82"/>
      <c r="Z71" s="83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</row>
    <row r="72" spans="1:40" s="16" customFormat="1" ht="15" customHeight="1" x14ac:dyDescent="0.2">
      <c r="A72" s="85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153"/>
      <c r="S72" s="83"/>
      <c r="T72" s="83"/>
      <c r="U72" s="83"/>
      <c r="V72" s="83"/>
      <c r="W72" s="83"/>
      <c r="X72" s="83"/>
      <c r="Y72" s="83"/>
      <c r="Z72" s="83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</row>
    <row r="73" spans="1:40" s="16" customFormat="1" ht="15" customHeight="1" x14ac:dyDescent="0.2">
      <c r="A73" s="238"/>
      <c r="B73" s="232" t="s">
        <v>121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4"/>
      <c r="R73" s="235"/>
      <c r="S73" s="81"/>
      <c r="T73" s="81"/>
      <c r="U73" s="81"/>
      <c r="V73" s="81"/>
      <c r="W73" s="82"/>
      <c r="X73" s="82"/>
      <c r="Y73" s="82"/>
      <c r="Z73" s="86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</row>
    <row r="74" spans="1:40" s="16" customFormat="1" ht="14.25" x14ac:dyDescent="0.2">
      <c r="A74" s="239"/>
      <c r="B74" s="240" t="s">
        <v>122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241"/>
      <c r="R74" s="241"/>
      <c r="S74" s="87"/>
      <c r="T74" s="87"/>
      <c r="U74" s="87"/>
      <c r="V74" s="87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</row>
    <row r="75" spans="1:40" ht="15" customHeight="1" x14ac:dyDescent="0.2">
      <c r="A75" s="85"/>
      <c r="B75" s="226" t="s">
        <v>123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158"/>
      <c r="R75" s="153"/>
      <c r="S75" s="244"/>
    </row>
    <row r="76" spans="1:40" x14ac:dyDescent="0.2">
      <c r="A76" s="155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3"/>
      <c r="S76" s="244"/>
    </row>
  </sheetData>
  <sheetProtection algorithmName="SHA-512" hashValue="cUJwCoe1A4Dx1fC0njCzGRd6xQ3E7CcecpjuLCR7PDeLJQmRNQ7C26PUrgNzUNK1FKWd3gA60gY6WKzQK3TRyw==" saltValue="dK2nkUY25tGJUCYbDG1djg==" spinCount="100000" sheet="1" objects="1" scenarios="1"/>
  <hyperlinks>
    <hyperlink ref="I17" r:id="rId1" xr:uid="{D031254C-A307-4D8C-B936-0993FA6C6F1D}"/>
  </hyperlinks>
  <pageMargins left="0.25" right="0.25" top="0.5" bottom="0.5" header="0.3" footer="0.3"/>
  <pageSetup scale="54" fitToHeight="0" orientation="portrait" r:id="rId2"/>
  <headerFooter alignWithMargins="0">
    <oddFooter>&amp;C&amp;12&amp;A&amp;R&amp;N</oddFooter>
  </headerFooter>
  <rowBreaks count="1" manualBreakCount="1">
    <brk id="57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2d3b7a5-8da5-4615-950f-0681d7046a28">Y2PHC7Y2YW5Y-1871477060-150</_dlc_DocId>
    <_dlc_DocIdUrl xmlns="92d3b7a5-8da5-4615-950f-0681d7046a28">
      <Url>https://txhhs.sharepoint.com/sites/pf/ltss/_layouts/15/DocIdRedir.aspx?ID=Y2PHC7Y2YW5Y-1871477060-150</Url>
      <Description>Y2PHC7Y2YW5Y-1871477060-150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C64373C3D3241A8CA4B0E06B97182" ma:contentTypeVersion="19" ma:contentTypeDescription="Create a new document." ma:contentTypeScope="" ma:versionID="4bb108558566e5c1401992bbb08a7c10">
  <xsd:schema xmlns:xsd="http://www.w3.org/2001/XMLSchema" xmlns:xs="http://www.w3.org/2001/XMLSchema" xmlns:p="http://schemas.microsoft.com/office/2006/metadata/properties" xmlns:ns2="92d3b7a5-8da5-4615-950f-0681d7046a28" xmlns:ns3="c104344f-3764-480c-bfe1-0d5aca34362d" targetNamespace="http://schemas.microsoft.com/office/2006/metadata/properties" ma:root="true" ma:fieldsID="33354cef672ee425ffd39f2d552dbf08" ns2:_="" ns3:_="">
    <xsd:import namespace="92d3b7a5-8da5-4615-950f-0681d7046a28"/>
    <xsd:import namespace="c104344f-3764-480c-bfe1-0d5aca3436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4344f-3764-480c-bfe1-0d5aca343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50885E7-C8F8-4631-9B4E-AF1812B02A12}">
  <ds:schemaRefs>
    <ds:schemaRef ds:uri="http://schemas.microsoft.com/office/2006/metadata/properties"/>
    <ds:schemaRef ds:uri="http://schemas.microsoft.com/office/infopath/2007/PartnerControls"/>
    <ds:schemaRef ds:uri="92d3b7a5-8da5-4615-950f-0681d7046a28"/>
  </ds:schemaRefs>
</ds:datastoreItem>
</file>

<file path=customXml/itemProps2.xml><?xml version="1.0" encoding="utf-8"?>
<ds:datastoreItem xmlns:ds="http://schemas.openxmlformats.org/officeDocument/2006/customXml" ds:itemID="{F7C13FF0-C024-4B5E-8370-604BF49D7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F80E0D-F39B-408A-8696-A7AA2C50A5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c104344f-3764-480c-bfe1-0d5aca343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BB2D409-B758-4DC2-9ADC-B3FD6B14E4B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Wages,Taxes,Workers Comp, Units</vt:lpstr>
      <vt:lpstr>Day Hab Worksheet</vt:lpstr>
      <vt:lpstr>Residential Worksheet</vt:lpstr>
      <vt:lpstr>'Day Hab Worksheet'!Print_Area</vt:lpstr>
      <vt:lpstr>'Residential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2014-04-29T14:27:32Z</dcterms:created>
  <dcterms:modified xsi:type="dcterms:W3CDTF">2023-09-18T20:00:25Z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0x010100D00C64373C3D3241A8CA4B0E06B97182</vt:lpwstr>
  </property>
  <property fmtid="{D5CDD505-2E9C-101B-9397-08002B2CF9AE}" pid="3" name="_dlc_DocIdItemGuid">
    <vt:lpwstr>50174882-709e-473e-96be-9ddb13378951</vt:lpwstr>
  </property>
  <property fmtid="{D5CDD505-2E9C-101B-9397-08002B2CF9AE}" pid="4" name="AuthorIds_UIVersion_1536">
    <vt:lpwstr>2206</vt:lpwstr>
  </property>
  <property fmtid="{D5CDD505-2E9C-101B-9397-08002B2CF9AE}" pid="5" name="_ExtendedDescription">
    <vt:lpwstr/>
  </property>
</Properties>
</file>